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comments3.xml" ContentType="application/vnd.openxmlformats-officedocument.spreadsheetml.comments+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tables/table9.xml" ContentType="application/vnd.openxmlformats-officedocument.spreadsheetml.table+xml"/>
  <Override PartName="/xl/queryTables/queryTable6.xml" ContentType="application/vnd.openxmlformats-officedocument.spreadsheetml.queryTable+xml"/>
  <Override PartName="/xl/tables/table10.xml" ContentType="application/vnd.openxmlformats-officedocument.spreadsheetml.table+xml"/>
  <Override PartName="/xl/queryTables/queryTable7.xml" ContentType="application/vnd.openxmlformats-officedocument.spreadsheetml.queryTable+xml"/>
  <Override PartName="/xl/tables/table11.xml" ContentType="application/vnd.openxmlformats-officedocument.spreadsheetml.table+xml"/>
  <Override PartName="/xl/queryTables/queryTable8.xml" ContentType="application/vnd.openxmlformats-officedocument.spreadsheetml.queryTable+xml"/>
  <Override PartName="/xl/tables/table12.xml" ContentType="application/vnd.openxmlformats-officedocument.spreadsheetml.table+xml"/>
  <Override PartName="/xl/queryTables/queryTable9.xml" ContentType="application/vnd.openxmlformats-officedocument.spreadsheetml.queryTable+xml"/>
  <Override PartName="/xl/tables/table13.xml" ContentType="application/vnd.openxmlformats-officedocument.spreadsheetml.table+xml"/>
  <Override PartName="/xl/queryTables/queryTable1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defaultThemeVersion="166925"/>
  <xr:revisionPtr revIDLastSave="0" documentId="13_ncr:1_{B25B1B94-1916-4683-91BC-BDF36B870339}" xr6:coauthVersionLast="36" xr6:coauthVersionMax="36" xr10:uidLastSave="{00000000-0000-0000-0000-000000000000}"/>
  <bookViews>
    <workbookView xWindow="-120" yWindow="-120" windowWidth="29040" windowHeight="15840" tabRatio="751" xr2:uid="{EABF4B3A-1221-41BF-888E-1C40021566C3}"/>
  </bookViews>
  <sheets>
    <sheet name="Sectors" sheetId="5" r:id="rId1"/>
    <sheet name="Stock" sheetId="4" r:id="rId2"/>
    <sheet name="KPI &amp; MOP" sheetId="18" r:id="rId3"/>
    <sheet name="People" sheetId="17" r:id="rId4"/>
    <sheet name="Analysts" sheetId="20" r:id="rId5"/>
    <sheet name="Catalyst" sheetId="21" r:id="rId6"/>
    <sheet name="Taxonomie" sheetId="16" r:id="rId7"/>
    <sheet name="QuarterlyIncome" sheetId="35" r:id="rId8"/>
    <sheet name="QuarterlyBalanceSheet" sheetId="36" r:id="rId9"/>
    <sheet name="QuarterlyCashFlow" sheetId="37" r:id="rId10"/>
    <sheet name="QuarterlyRatios" sheetId="38" r:id="rId11"/>
    <sheet name="YearlyIncome" sheetId="31" r:id="rId12"/>
    <sheet name="YearlyBalanceSheet" sheetId="32" r:id="rId13"/>
    <sheet name="YearlyCashFlow" sheetId="33" r:id="rId14"/>
    <sheet name="YearlyRatios" sheetId="34" r:id="rId15"/>
  </sheets>
  <definedNames>
    <definedName name="CurrentStock">Stock!$D$2</definedName>
    <definedName name="DataIndex">MATCH(Stock!$D$2,#REF!, 0)</definedName>
    <definedName name="DonnéesExternes_1" localSheetId="0" hidden="1">Sectors!$A$4:$L$1952</definedName>
    <definedName name="DonnéesExternes_1" localSheetId="6" hidden="1">Taxonomie!$J$2:$N$2378</definedName>
    <definedName name="DonnéesExternes_1" localSheetId="11" hidden="1">YearlyIncome!$A$1:$L$35</definedName>
    <definedName name="DonnéesExternes_2" localSheetId="12" hidden="1">YearlyBalanceSheet!$A$1:$L$33</definedName>
    <definedName name="DonnéesExternes_3" localSheetId="8" hidden="1">QuarterlyBalanceSheet!$A$1:$AP$33</definedName>
    <definedName name="DonnéesExternes_3" localSheetId="13" hidden="1">YearlyCashFlow!$A$1:$L$20</definedName>
    <definedName name="DonnéesExternes_4" localSheetId="9" hidden="1">QuarterlyCashFlow!$A$1:$AP$20</definedName>
    <definedName name="DonnéesExternes_4" localSheetId="6" hidden="1">Taxonomie!#REF!</definedName>
    <definedName name="DonnéesExternes_4" localSheetId="14" hidden="1">YearlyRatios!$A$1:$M$29</definedName>
    <definedName name="DonnéesExternes_5" localSheetId="7" hidden="1">QuarterlyIncome!$A$1:$AP$35</definedName>
    <definedName name="DonnéesExternes_5" localSheetId="10" hidden="1">QuarterlyRatios!$A$1:$AQ$15</definedName>
    <definedName name="QuarterBalanceSheetNames">StockanalysisQuarterlyBalanceSheet[Quarter Ended]</definedName>
    <definedName name="QuarterlyIncomeNames">StockanalysisQuarterlyIncome[Quarter Ended]</definedName>
    <definedName name="QuarterlyRatiosNames">StockanalysisQuarterlyRatios[Quarter Ended]</definedName>
    <definedName name="QuaterlyCashFlowNames">StockanalysisQuarterlyCashFlowStatement[Quarter Ended]</definedName>
    <definedName name="QuaterlyIncomeNames">StockanalysisQuarterlyIncome[Quarter Ended]</definedName>
    <definedName name="SectorsIndex">MATCH(Stock!$D$2, Sectors!$A:$A,0)</definedName>
    <definedName name="YahooIndex">MATCH(Stock!$D$2,#REF!, 0)</definedName>
    <definedName name="YearlyRatiosNames">StockanalysisYearlyRatios[Year]</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ckanalysisYearlyBalanceSheet_fc498e86-d09d-46cd-abfe-42fd6b5c8831" name="StockanalysisYearlyBalanceSheet" connection="Requête - StockanalysisYearlyBalanceSheet"/>
          <x15:modelTable id="StockanalysisQuarterlyBalanceSheet_0ad3c8d2-9b85-4073-ab27-944826ff06ea" name="StockanalysisQuarterlyBalanceSheet" connection="Requête - StockanalysisQuarterlyBalanceSheet"/>
        </x15:modelTables>
      </x15:dataModel>
    </ext>
  </extLst>
</workbook>
</file>

<file path=xl/calcChain.xml><?xml version="1.0" encoding="utf-8"?>
<calcChain xmlns="http://schemas.openxmlformats.org/spreadsheetml/2006/main">
  <c r="M892" i="5" l="1"/>
  <c r="M1869" i="5"/>
  <c r="M95" i="5"/>
  <c r="M325" i="5"/>
  <c r="M1805" i="5"/>
  <c r="M1252" i="5"/>
  <c r="M1333" i="5"/>
  <c r="M1590" i="5"/>
  <c r="M878" i="5"/>
  <c r="M1385" i="5"/>
  <c r="M1873" i="5"/>
  <c r="M374" i="5"/>
  <c r="M1347" i="5"/>
  <c r="M1534" i="5"/>
  <c r="M1316" i="5"/>
  <c r="M489" i="5"/>
  <c r="M1443" i="5"/>
  <c r="M1559" i="5"/>
  <c r="M481" i="5"/>
  <c r="M313" i="5"/>
  <c r="M1775" i="5"/>
  <c r="M460" i="5"/>
  <c r="M900" i="5"/>
  <c r="M1548" i="5"/>
  <c r="M873" i="5"/>
  <c r="M575" i="5"/>
  <c r="M935" i="5"/>
  <c r="M861" i="5"/>
  <c r="M1564" i="5"/>
  <c r="M282" i="5"/>
  <c r="M5" i="5"/>
  <c r="M684" i="5"/>
  <c r="M1095" i="5"/>
  <c r="M784" i="5"/>
  <c r="M1484" i="5"/>
  <c r="M89" i="5"/>
  <c r="M612" i="5"/>
  <c r="M815" i="5"/>
  <c r="M118" i="5"/>
  <c r="M6" i="5"/>
  <c r="M992" i="5"/>
  <c r="M1832" i="5"/>
  <c r="M1632" i="5"/>
  <c r="M290" i="5"/>
  <c r="M1259" i="5"/>
  <c r="M1036" i="5"/>
  <c r="M1063" i="5"/>
  <c r="M1276" i="5"/>
  <c r="M1058" i="5"/>
  <c r="M1234" i="5"/>
  <c r="M823" i="5"/>
  <c r="M1758" i="5"/>
  <c r="M603" i="5"/>
  <c r="M7" i="5"/>
  <c r="M281" i="5"/>
  <c r="M298" i="5"/>
  <c r="M1617" i="5"/>
  <c r="M756" i="5"/>
  <c r="M1336" i="5"/>
  <c r="M1600" i="5"/>
  <c r="M416" i="5"/>
  <c r="M364" i="5"/>
  <c r="M1344" i="5"/>
  <c r="M1197" i="5"/>
  <c r="M437" i="5"/>
  <c r="M519" i="5"/>
  <c r="M702" i="5"/>
  <c r="M359" i="5"/>
  <c r="M894" i="5"/>
  <c r="M314" i="5"/>
  <c r="M1111" i="5"/>
  <c r="M151" i="5"/>
  <c r="M1051" i="5"/>
  <c r="M584" i="5"/>
  <c r="M826" i="5"/>
  <c r="M457" i="5"/>
  <c r="M842" i="5"/>
  <c r="M915" i="5"/>
  <c r="M119" i="5"/>
  <c r="M711" i="5"/>
  <c r="M356" i="5"/>
  <c r="M276" i="5"/>
  <c r="M152" i="5"/>
  <c r="M609" i="5"/>
  <c r="M1771" i="5"/>
  <c r="M442" i="5"/>
  <c r="M1571" i="5"/>
  <c r="M559" i="5"/>
  <c r="M708" i="5"/>
  <c r="M357" i="5"/>
  <c r="M1107" i="5"/>
  <c r="M1321" i="5"/>
  <c r="M1874" i="5"/>
  <c r="M1538" i="5"/>
  <c r="M304" i="5"/>
  <c r="M1437" i="5"/>
  <c r="M1573" i="5"/>
  <c r="M886" i="5"/>
  <c r="M1520" i="5"/>
  <c r="M1348" i="5"/>
  <c r="M1113" i="5"/>
  <c r="M1024" i="5"/>
  <c r="M444" i="5"/>
  <c r="M1781" i="5"/>
  <c r="M1669" i="5"/>
  <c r="M558" i="5"/>
  <c r="M511" i="5"/>
  <c r="M1743" i="5"/>
  <c r="M1312" i="5"/>
  <c r="M1237" i="5"/>
  <c r="M546" i="5"/>
  <c r="M146" i="5"/>
  <c r="M1464" i="5"/>
  <c r="M454" i="5"/>
  <c r="M881" i="5"/>
  <c r="M882" i="5"/>
  <c r="M779" i="5"/>
  <c r="M1764" i="5"/>
  <c r="M1469" i="5"/>
  <c r="M802" i="5"/>
  <c r="M692" i="5"/>
  <c r="M1342" i="5"/>
  <c r="M909" i="5"/>
  <c r="M633" i="5"/>
  <c r="M520" i="5"/>
  <c r="M234" i="5"/>
  <c r="M153" i="5"/>
  <c r="M859" i="5"/>
  <c r="M487" i="5"/>
  <c r="M1555" i="5"/>
  <c r="M1847" i="5"/>
  <c r="M1760" i="5"/>
  <c r="M651" i="5"/>
  <c r="M1795" i="5"/>
  <c r="M954" i="5"/>
  <c r="M893" i="5"/>
  <c r="M328" i="5"/>
  <c r="M474" i="5"/>
  <c r="M342" i="5"/>
  <c r="M1226" i="5"/>
  <c r="M135" i="5"/>
  <c r="M1648" i="5"/>
  <c r="M582" i="5"/>
  <c r="M1461" i="5"/>
  <c r="M333" i="5"/>
  <c r="M1105" i="5"/>
  <c r="M1455" i="5"/>
  <c r="M1052" i="5"/>
  <c r="M396" i="5"/>
  <c r="M1130" i="5"/>
  <c r="M1391" i="5"/>
  <c r="M505" i="5"/>
  <c r="M1694" i="5"/>
  <c r="M120" i="5"/>
  <c r="M1246" i="5"/>
  <c r="M701" i="5"/>
  <c r="M1554" i="5"/>
  <c r="M879" i="5"/>
  <c r="M788" i="5"/>
  <c r="M1417" i="5"/>
  <c r="M8" i="5"/>
  <c r="M583" i="5"/>
  <c r="M348" i="5"/>
  <c r="M1364" i="5"/>
  <c r="M154" i="5"/>
  <c r="M810" i="5"/>
  <c r="M1198" i="5"/>
  <c r="M254" i="5"/>
  <c r="M928" i="5"/>
  <c r="M446" i="5"/>
  <c r="M740" i="5"/>
  <c r="M1441" i="5"/>
  <c r="M787" i="5"/>
  <c r="M1409" i="5"/>
  <c r="M1250" i="5"/>
  <c r="M1108" i="5"/>
  <c r="M974" i="5"/>
  <c r="M448" i="5"/>
  <c r="M618" i="5"/>
  <c r="M278" i="5"/>
  <c r="M360" i="5"/>
  <c r="M680" i="5"/>
  <c r="M418" i="5"/>
  <c r="M858" i="5"/>
  <c r="M1071" i="5"/>
  <c r="M155" i="5"/>
  <c r="M919" i="5"/>
  <c r="M9" i="5"/>
  <c r="M1737" i="5"/>
  <c r="M765" i="5"/>
  <c r="M750" i="5"/>
  <c r="M710" i="5"/>
  <c r="M1858" i="5"/>
  <c r="M306" i="5"/>
  <c r="M754" i="5"/>
  <c r="M240" i="5"/>
  <c r="M1179" i="5"/>
  <c r="M907" i="5"/>
  <c r="M863" i="5"/>
  <c r="M1623" i="5"/>
  <c r="M801" i="5"/>
  <c r="M628" i="5"/>
  <c r="M838" i="5"/>
  <c r="M585" i="5"/>
  <c r="M301" i="5"/>
  <c r="M1545" i="5"/>
  <c r="M458" i="5"/>
  <c r="M977" i="5"/>
  <c r="M1875" i="5"/>
  <c r="M777" i="5"/>
  <c r="M596" i="5"/>
  <c r="M1472" i="5"/>
  <c r="M1517" i="5"/>
  <c r="M1048" i="5"/>
  <c r="M1820" i="5"/>
  <c r="M1411" i="5"/>
  <c r="M1624" i="5"/>
  <c r="M668" i="5"/>
  <c r="M1009" i="5"/>
  <c r="M681" i="5"/>
  <c r="M761" i="5"/>
  <c r="M895" i="5"/>
  <c r="M367" i="5"/>
  <c r="M1705" i="5"/>
  <c r="M1371" i="5"/>
  <c r="M126" i="5"/>
  <c r="M1723" i="5"/>
  <c r="M258" i="5"/>
  <c r="M375" i="5"/>
  <c r="M1191" i="5"/>
  <c r="M1876" i="5"/>
  <c r="M850" i="5"/>
  <c r="M901" i="5"/>
  <c r="M1533" i="5"/>
  <c r="M406" i="5"/>
  <c r="M156" i="5"/>
  <c r="M1159" i="5"/>
  <c r="M452" i="5"/>
  <c r="M1684" i="5"/>
  <c r="M477" i="5"/>
  <c r="M1487" i="5"/>
  <c r="M329" i="5"/>
  <c r="M157" i="5"/>
  <c r="M1255" i="5"/>
  <c r="M1877" i="5"/>
  <c r="M677" i="5"/>
  <c r="M10" i="5"/>
  <c r="M1222" i="5"/>
  <c r="M1077" i="5"/>
  <c r="M1362" i="5"/>
  <c r="M1460" i="5"/>
  <c r="M398" i="5"/>
  <c r="M280" i="5"/>
  <c r="M230" i="5"/>
  <c r="M1651" i="5"/>
  <c r="M1352" i="5"/>
  <c r="M1784" i="5"/>
  <c r="M1283" i="5"/>
  <c r="M380" i="5"/>
  <c r="M616" i="5"/>
  <c r="M1709" i="5"/>
  <c r="M566" i="5"/>
  <c r="M1459" i="5"/>
  <c r="M1103" i="5"/>
  <c r="M1013" i="5"/>
  <c r="M1878" i="5"/>
  <c r="M816" i="5"/>
  <c r="M1579" i="5"/>
  <c r="M1864" i="5"/>
  <c r="M527" i="5"/>
  <c r="M1482" i="5"/>
  <c r="M506" i="5"/>
  <c r="M1679" i="5"/>
  <c r="M1258" i="5"/>
  <c r="M1800" i="5"/>
  <c r="M929" i="5"/>
  <c r="M808" i="5"/>
  <c r="M755" i="5"/>
  <c r="M1879" i="5"/>
  <c r="M602" i="5"/>
  <c r="M785" i="5"/>
  <c r="M778" i="5"/>
  <c r="M646" i="5"/>
  <c r="M1087" i="5"/>
  <c r="M571" i="5"/>
  <c r="M1491" i="5"/>
  <c r="M1602" i="5"/>
  <c r="M1585" i="5"/>
  <c r="M1880" i="5"/>
  <c r="M655" i="5"/>
  <c r="M1199" i="5"/>
  <c r="M403" i="5"/>
  <c r="M1035" i="5"/>
  <c r="M1727" i="5"/>
  <c r="M1245" i="5"/>
  <c r="M393" i="5"/>
  <c r="M874" i="5"/>
  <c r="M1374" i="5"/>
  <c r="M1543" i="5"/>
  <c r="M1238" i="5"/>
  <c r="M1326" i="5"/>
  <c r="M434" i="5"/>
  <c r="M1055" i="5"/>
  <c r="M252" i="5"/>
  <c r="M1514" i="5"/>
  <c r="M1516" i="5"/>
  <c r="M1418" i="5"/>
  <c r="M1074" i="5"/>
  <c r="M1404" i="5"/>
  <c r="M412" i="5"/>
  <c r="M540" i="5"/>
  <c r="M679" i="5"/>
  <c r="M256" i="5"/>
  <c r="M674" i="5"/>
  <c r="M1766" i="5"/>
  <c r="M1303" i="5"/>
  <c r="M795" i="5"/>
  <c r="M1421" i="5"/>
  <c r="M456" i="5"/>
  <c r="M1219" i="5"/>
  <c r="M625" i="5"/>
  <c r="M1056" i="5"/>
  <c r="M1489" i="5"/>
  <c r="M1433" i="5"/>
  <c r="M1309" i="5"/>
  <c r="M1296" i="5"/>
  <c r="M1318" i="5"/>
  <c r="M683" i="5"/>
  <c r="M1512" i="5"/>
  <c r="M641" i="5"/>
  <c r="M852" i="5"/>
  <c r="M1069" i="5"/>
  <c r="M110" i="5"/>
  <c r="M1372" i="5"/>
  <c r="M236" i="5"/>
  <c r="M143" i="5"/>
  <c r="M1834" i="5"/>
  <c r="M257" i="5"/>
  <c r="M334" i="5"/>
  <c r="M321" i="5"/>
  <c r="M597" i="5"/>
  <c r="M1284" i="5"/>
  <c r="M1685" i="5"/>
  <c r="M158" i="5"/>
  <c r="M312" i="5"/>
  <c r="M159" i="5"/>
  <c r="M1532" i="5"/>
  <c r="M160" i="5"/>
  <c r="M1530" i="5"/>
  <c r="M630" i="5"/>
  <c r="M1806" i="5"/>
  <c r="M960" i="5"/>
  <c r="M275" i="5"/>
  <c r="M744" i="5"/>
  <c r="M1729" i="5"/>
  <c r="M1643" i="5"/>
  <c r="M1029" i="5"/>
  <c r="M341" i="5"/>
  <c r="M997" i="5"/>
  <c r="M670" i="5"/>
  <c r="M1837" i="5"/>
  <c r="M844" i="5"/>
  <c r="M376" i="5"/>
  <c r="M1611" i="5"/>
  <c r="M1791" i="5"/>
  <c r="M1881" i="5"/>
  <c r="M1208" i="5"/>
  <c r="M980" i="5"/>
  <c r="M346" i="5"/>
  <c r="M936" i="5"/>
  <c r="M383" i="5"/>
  <c r="M1574" i="5"/>
  <c r="M1127" i="5"/>
  <c r="M875" i="5"/>
  <c r="M1670" i="5"/>
  <c r="M976" i="5"/>
  <c r="M1665" i="5"/>
  <c r="M1275" i="5"/>
  <c r="M1293" i="5"/>
  <c r="M817" i="5"/>
  <c r="M1395" i="5"/>
  <c r="M1306" i="5"/>
  <c r="M1330" i="5"/>
  <c r="M1090" i="5"/>
  <c r="M806" i="5"/>
  <c r="M413" i="5"/>
  <c r="M432" i="5"/>
  <c r="M884" i="5"/>
  <c r="M696" i="5"/>
  <c r="M748" i="5"/>
  <c r="M538" i="5"/>
  <c r="M1150" i="5"/>
  <c r="M1436" i="5"/>
  <c r="M451" i="5"/>
  <c r="M556" i="5"/>
  <c r="M866" i="5"/>
  <c r="M1757" i="5"/>
  <c r="M1882" i="5"/>
  <c r="M1748" i="5"/>
  <c r="M1195" i="5"/>
  <c r="M1676" i="5"/>
  <c r="M1584" i="5"/>
  <c r="M259" i="5"/>
  <c r="M1883" i="5"/>
  <c r="M1145" i="5"/>
  <c r="M822" i="5"/>
  <c r="M1271" i="5"/>
  <c r="M1092" i="5"/>
  <c r="M137" i="5"/>
  <c r="M1652" i="5"/>
  <c r="M1658" i="5"/>
  <c r="M805" i="5"/>
  <c r="M245" i="5"/>
  <c r="M577" i="5"/>
  <c r="M251" i="5"/>
  <c r="M993" i="5"/>
  <c r="M1755" i="5"/>
  <c r="M1378" i="5"/>
  <c r="M984" i="5"/>
  <c r="M161" i="5"/>
  <c r="M1211" i="5"/>
  <c r="M825" i="5"/>
  <c r="M1033" i="5"/>
  <c r="M1785" i="5"/>
  <c r="M11" i="5"/>
  <c r="M384" i="5"/>
  <c r="M562" i="5"/>
  <c r="M1294" i="5"/>
  <c r="M1759" i="5"/>
  <c r="M699" i="5"/>
  <c r="M1494" i="5"/>
  <c r="M1842" i="5"/>
  <c r="M1388" i="5"/>
  <c r="M363" i="5"/>
  <c r="M983" i="5"/>
  <c r="M162" i="5"/>
  <c r="M501" i="5"/>
  <c r="M942" i="5"/>
  <c r="M1592" i="5"/>
  <c r="M1884" i="5"/>
  <c r="M322" i="5"/>
  <c r="M673" i="5"/>
  <c r="M1265" i="5"/>
  <c r="M283" i="5"/>
  <c r="M1434" i="5"/>
  <c r="M1750" i="5"/>
  <c r="M1885" i="5"/>
  <c r="M1131" i="5"/>
  <c r="M497" i="5"/>
  <c r="M1841" i="5"/>
  <c r="M1799" i="5"/>
  <c r="M1264" i="5"/>
  <c r="M720" i="5"/>
  <c r="M913" i="5"/>
  <c r="M237" i="5"/>
  <c r="M1324" i="5"/>
  <c r="M494" i="5"/>
  <c r="M1243" i="5"/>
  <c r="M1608" i="5"/>
  <c r="M1747" i="5"/>
  <c r="M799" i="5"/>
  <c r="M387" i="5"/>
  <c r="M1233" i="5"/>
  <c r="M1634" i="5"/>
  <c r="M848" i="5"/>
  <c r="M435" i="5"/>
  <c r="M163" i="5"/>
  <c r="M164" i="5"/>
  <c r="M1829" i="5"/>
  <c r="M789" i="5"/>
  <c r="M1025" i="5"/>
  <c r="M239" i="5"/>
  <c r="M87" i="5"/>
  <c r="M1798" i="5"/>
  <c r="M165" i="5"/>
  <c r="M1435" i="5"/>
  <c r="M166" i="5"/>
  <c r="M1415" i="5"/>
  <c r="M270" i="5"/>
  <c r="M246" i="5"/>
  <c r="M576" i="5"/>
  <c r="M423" i="5"/>
  <c r="M1044" i="5"/>
  <c r="M1106" i="5"/>
  <c r="M12" i="5"/>
  <c r="M232" i="5"/>
  <c r="M598" i="5"/>
  <c r="M659" i="5"/>
  <c r="M931" i="5"/>
  <c r="M563" i="5"/>
  <c r="M1650" i="5"/>
  <c r="M399" i="5"/>
  <c r="M709" i="5"/>
  <c r="M1390" i="5"/>
  <c r="M1638" i="5"/>
  <c r="M13" i="5"/>
  <c r="M1507" i="5"/>
  <c r="M876" i="5"/>
  <c r="M1662" i="5"/>
  <c r="M1492" i="5"/>
  <c r="M1359" i="5"/>
  <c r="M1476" i="5"/>
  <c r="M1698" i="5"/>
  <c r="M1502" i="5"/>
  <c r="M14" i="5"/>
  <c r="M1594" i="5"/>
  <c r="M1786" i="5"/>
  <c r="M1488" i="5"/>
  <c r="M845" i="5"/>
  <c r="M1823" i="5"/>
  <c r="M1062" i="5"/>
  <c r="M371" i="5"/>
  <c r="M724" i="5"/>
  <c r="M780" i="5"/>
  <c r="M324" i="5"/>
  <c r="M1196" i="5"/>
  <c r="M1542" i="5"/>
  <c r="M284" i="5"/>
  <c r="M1452" i="5"/>
  <c r="M1724" i="5"/>
  <c r="M15" i="5"/>
  <c r="M593" i="5"/>
  <c r="M1278" i="5"/>
  <c r="M261" i="5"/>
  <c r="M664" i="5"/>
  <c r="M513" i="5"/>
  <c r="M1214" i="5"/>
  <c r="M1568" i="5"/>
  <c r="M853" i="5"/>
  <c r="M948" i="5"/>
  <c r="M1801" i="5"/>
  <c r="M753" i="5"/>
  <c r="M953" i="5"/>
  <c r="M1640" i="5"/>
  <c r="M581" i="5"/>
  <c r="M1603" i="5"/>
  <c r="M1174" i="5"/>
  <c r="M327" i="5"/>
  <c r="M730" i="5"/>
  <c r="M1085" i="5"/>
  <c r="M1149" i="5"/>
  <c r="M1172" i="5"/>
  <c r="M946" i="5"/>
  <c r="M287" i="5"/>
  <c r="M377" i="5"/>
  <c r="M1151" i="5"/>
  <c r="M1630" i="5"/>
  <c r="M16" i="5"/>
  <c r="M771" i="5"/>
  <c r="M522" i="5"/>
  <c r="M370" i="5"/>
  <c r="M1605" i="5"/>
  <c r="M503" i="5"/>
  <c r="M1136" i="5"/>
  <c r="M1176" i="5"/>
  <c r="M108" i="5"/>
  <c r="M1744" i="5"/>
  <c r="M762" i="5"/>
  <c r="M938" i="5"/>
  <c r="M229" i="5"/>
  <c r="M167" i="5"/>
  <c r="M1636" i="5"/>
  <c r="M622" i="5"/>
  <c r="M17" i="5"/>
  <c r="M18" i="5"/>
  <c r="M1340" i="5"/>
  <c r="M865" i="5"/>
  <c r="M726" i="5"/>
  <c r="M1125" i="5"/>
  <c r="M1804" i="5"/>
  <c r="M1649" i="5"/>
  <c r="M820" i="5"/>
  <c r="M93" i="5"/>
  <c r="M1027" i="5"/>
  <c r="M691" i="5"/>
  <c r="M19" i="5"/>
  <c r="M542" i="5"/>
  <c r="M1217" i="5"/>
  <c r="M1586" i="5"/>
  <c r="M1140" i="5"/>
  <c r="M1886" i="5"/>
  <c r="M1668" i="5"/>
  <c r="M144" i="5"/>
  <c r="M1200" i="5"/>
  <c r="M537" i="5"/>
  <c r="M1118" i="5"/>
  <c r="M455" i="5"/>
  <c r="M667" i="5"/>
  <c r="M1692" i="5"/>
  <c r="M636" i="5"/>
  <c r="M1797" i="5"/>
  <c r="M1558" i="5"/>
  <c r="M1425" i="5"/>
  <c r="M1320" i="5"/>
  <c r="M1079" i="5"/>
  <c r="M20" i="5"/>
  <c r="M1076" i="5"/>
  <c r="M872" i="5"/>
  <c r="M149" i="5"/>
  <c r="M1165" i="5"/>
  <c r="M891" i="5"/>
  <c r="M940" i="5"/>
  <c r="M1578" i="5"/>
  <c r="M1691" i="5"/>
  <c r="M1733" i="5"/>
  <c r="M102" i="5"/>
  <c r="M937" i="5"/>
  <c r="M1338" i="5"/>
  <c r="M713" i="5"/>
  <c r="M168" i="5"/>
  <c r="M1257" i="5"/>
  <c r="M586" i="5"/>
  <c r="M509" i="5"/>
  <c r="M1582" i="5"/>
  <c r="M1116" i="5"/>
  <c r="M106" i="5"/>
  <c r="M1329" i="5"/>
  <c r="M738" i="5"/>
  <c r="M1043" i="5"/>
  <c r="M943" i="5"/>
  <c r="M1497" i="5"/>
  <c r="M122" i="5"/>
  <c r="M1950" i="5"/>
  <c r="M1868" i="5"/>
  <c r="M1765" i="5"/>
  <c r="M103" i="5"/>
  <c r="M1622" i="5"/>
  <c r="M1272" i="5"/>
  <c r="M807" i="5"/>
  <c r="M1098" i="5"/>
  <c r="M21" i="5"/>
  <c r="M743" i="5"/>
  <c r="M22" i="5"/>
  <c r="M23" i="5"/>
  <c r="M24" i="5"/>
  <c r="M25" i="5"/>
  <c r="M382" i="5"/>
  <c r="M1039" i="5"/>
  <c r="M800" i="5"/>
  <c r="M653" i="5"/>
  <c r="M854" i="5"/>
  <c r="M1710" i="5"/>
  <c r="M409" i="5"/>
  <c r="M121" i="5"/>
  <c r="M910" i="5"/>
  <c r="M1178" i="5"/>
  <c r="M372" i="5"/>
  <c r="M1610" i="5"/>
  <c r="M26" i="5"/>
  <c r="M1392" i="5"/>
  <c r="M1235" i="5"/>
  <c r="M1690" i="5"/>
  <c r="M1609" i="5"/>
  <c r="M1016" i="5"/>
  <c r="M1462" i="5"/>
  <c r="M1368" i="5"/>
  <c r="M989" i="5"/>
  <c r="M887" i="5"/>
  <c r="M233" i="5"/>
  <c r="M1141" i="5"/>
  <c r="M1635" i="5"/>
  <c r="M27" i="5"/>
  <c r="M772" i="5"/>
  <c r="M524" i="5"/>
  <c r="M1034" i="5"/>
  <c r="M836" i="5"/>
  <c r="M623" i="5"/>
  <c r="M1427" i="5"/>
  <c r="M839" i="5"/>
  <c r="M965" i="5"/>
  <c r="M1270" i="5"/>
  <c r="M841" i="5"/>
  <c r="M1282" i="5"/>
  <c r="M672" i="5"/>
  <c r="M1597" i="5"/>
  <c r="M635" i="5"/>
  <c r="M1447" i="5"/>
  <c r="M1144" i="5"/>
  <c r="M565" i="5"/>
  <c r="M592" i="5"/>
  <c r="M405" i="5"/>
  <c r="M1397" i="5"/>
  <c r="M1815" i="5"/>
  <c r="M1093" i="5"/>
  <c r="M274" i="5"/>
  <c r="M1322" i="5"/>
  <c r="M147" i="5"/>
  <c r="M291" i="5"/>
  <c r="M961" i="5"/>
  <c r="M293" i="5"/>
  <c r="M1011" i="5"/>
  <c r="M1657" i="5"/>
  <c r="M499" i="5"/>
  <c r="M843" i="5"/>
  <c r="M1295" i="5"/>
  <c r="M1681" i="5"/>
  <c r="M1247" i="5"/>
  <c r="M1400" i="5"/>
  <c r="M368" i="5"/>
  <c r="M1790" i="5"/>
  <c r="M272" i="5"/>
  <c r="M1887" i="5"/>
  <c r="M533" i="5"/>
  <c r="M1360" i="5"/>
  <c r="M978" i="5"/>
  <c r="M1888" i="5"/>
  <c r="M250" i="5"/>
  <c r="M101" i="5"/>
  <c r="M466" i="5"/>
  <c r="M169" i="5"/>
  <c r="M1097" i="5"/>
  <c r="M904" i="5"/>
  <c r="M170" i="5"/>
  <c r="M308" i="5"/>
  <c r="M530" i="5"/>
  <c r="M734" i="5"/>
  <c r="M171" i="5"/>
  <c r="M523" i="5"/>
  <c r="M985" i="5"/>
  <c r="M172" i="5"/>
  <c r="M512" i="5"/>
  <c r="M1117" i="5"/>
  <c r="M950" i="5"/>
  <c r="M1005" i="5"/>
  <c r="M1376" i="5"/>
  <c r="M1120" i="5"/>
  <c r="M443" i="5"/>
  <c r="M1865" i="5"/>
  <c r="M1853" i="5"/>
  <c r="M1577" i="5"/>
  <c r="M28" i="5"/>
  <c r="M1872" i="5"/>
  <c r="M902" i="5"/>
  <c r="M718" i="5"/>
  <c r="M1607" i="5"/>
  <c r="M411" i="5"/>
  <c r="M289" i="5"/>
  <c r="M1045" i="5"/>
  <c r="M930" i="5"/>
  <c r="M1539" i="5"/>
  <c r="M1353" i="5"/>
  <c r="M1606" i="5"/>
  <c r="M1654" i="5"/>
  <c r="M1889" i="5"/>
  <c r="M1583" i="5"/>
  <c r="M829" i="5"/>
  <c r="M173" i="5"/>
  <c r="M1281" i="5"/>
  <c r="M906" i="5"/>
  <c r="M150" i="5"/>
  <c r="M1674" i="5"/>
  <c r="M1687" i="5"/>
  <c r="M614" i="5"/>
  <c r="M479" i="5"/>
  <c r="M1890" i="5"/>
  <c r="M835" i="5"/>
  <c r="M1263" i="5"/>
  <c r="M1383" i="5"/>
  <c r="M663" i="5"/>
  <c r="M1308" i="5"/>
  <c r="M461" i="5"/>
  <c r="M587" i="5"/>
  <c r="M29" i="5"/>
  <c r="M302" i="5"/>
  <c r="M707" i="5"/>
  <c r="M1317" i="5"/>
  <c r="M1070" i="5"/>
  <c r="M1384" i="5"/>
  <c r="M1438" i="5"/>
  <c r="M1504" i="5"/>
  <c r="M318" i="5"/>
  <c r="M637" i="5"/>
  <c r="M1373" i="5"/>
  <c r="M1655" i="5"/>
  <c r="M521" i="5"/>
  <c r="M1891" i="5"/>
  <c r="M1280" i="5"/>
  <c r="M1547" i="5"/>
  <c r="M473" i="5"/>
  <c r="M924" i="5"/>
  <c r="M573" i="5"/>
  <c r="M574" i="5"/>
  <c r="M840" i="5"/>
  <c r="M1466" i="5"/>
  <c r="M440" i="5"/>
  <c r="M751" i="5"/>
  <c r="M174" i="5"/>
  <c r="M299" i="5"/>
  <c r="M1444" i="5"/>
  <c r="M128" i="5"/>
  <c r="M1128" i="5"/>
  <c r="M792" i="5"/>
  <c r="M1004" i="5"/>
  <c r="M231" i="5"/>
  <c r="M972" i="5"/>
  <c r="M1720" i="5"/>
  <c r="M1065" i="5"/>
  <c r="M286" i="5"/>
  <c r="M449" i="5"/>
  <c r="M255" i="5"/>
  <c r="M532" i="5"/>
  <c r="M1470" i="5"/>
  <c r="M175" i="5"/>
  <c r="M595" i="5"/>
  <c r="M353" i="5"/>
  <c r="M594" i="5"/>
  <c r="M1201" i="5"/>
  <c r="M973" i="5"/>
  <c r="M1734" i="5"/>
  <c r="M1343" i="5"/>
  <c r="M914" i="5"/>
  <c r="M288" i="5"/>
  <c r="M338" i="5"/>
  <c r="M1440" i="5"/>
  <c r="M656" i="5"/>
  <c r="M1142" i="5"/>
  <c r="M649" i="5"/>
  <c r="M1892" i="5"/>
  <c r="M1393" i="5"/>
  <c r="M613" i="5"/>
  <c r="M1671" i="5"/>
  <c r="M176" i="5"/>
  <c r="M690" i="5"/>
  <c r="M1893" i="5"/>
  <c r="M1495" i="5"/>
  <c r="M1021" i="5"/>
  <c r="M1213" i="5"/>
  <c r="M1351" i="5"/>
  <c r="M549" i="5"/>
  <c r="M1028" i="5"/>
  <c r="M1419" i="5"/>
  <c r="M502" i="5"/>
  <c r="M292" i="5"/>
  <c r="M1153" i="5"/>
  <c r="M553" i="5"/>
  <c r="M436" i="5"/>
  <c r="M631" i="5"/>
  <c r="M1286" i="5"/>
  <c r="M1719" i="5"/>
  <c r="M996" i="5"/>
  <c r="M1023" i="5"/>
  <c r="M351" i="5"/>
  <c r="M85" i="5"/>
  <c r="M1026" i="5"/>
  <c r="M1561" i="5"/>
  <c r="M424" i="5"/>
  <c r="M1266" i="5"/>
  <c r="M967" i="5"/>
  <c r="M514" i="5"/>
  <c r="M1328" i="5"/>
  <c r="M1580" i="5"/>
  <c r="M268" i="5"/>
  <c r="M814" i="5"/>
  <c r="M934" i="5"/>
  <c r="M741" i="5"/>
  <c r="M431" i="5"/>
  <c r="M1006" i="5"/>
  <c r="M177" i="5"/>
  <c r="M1682" i="5"/>
  <c r="M441" i="5"/>
  <c r="M1752" i="5"/>
  <c r="M266" i="5"/>
  <c r="M722" i="5"/>
  <c r="M1807" i="5"/>
  <c r="M1424" i="5"/>
  <c r="M535" i="5"/>
  <c r="M345" i="5"/>
  <c r="M30" i="5"/>
  <c r="M991" i="5"/>
  <c r="M178" i="5"/>
  <c r="M1377" i="5"/>
  <c r="M550" i="5"/>
  <c r="M31" i="5"/>
  <c r="M1894" i="5"/>
  <c r="M32" i="5"/>
  <c r="M381" i="5"/>
  <c r="M1134" i="5"/>
  <c r="M912" i="5"/>
  <c r="M1895" i="5"/>
  <c r="M1335" i="5"/>
  <c r="M1068" i="5"/>
  <c r="M33" i="5"/>
  <c r="M847" i="5"/>
  <c r="M1817" i="5"/>
  <c r="M921" i="5"/>
  <c r="M897" i="5"/>
  <c r="M1228" i="5"/>
  <c r="M124" i="5"/>
  <c r="M34" i="5"/>
  <c r="M545" i="5"/>
  <c r="M35" i="5"/>
  <c r="M179" i="5"/>
  <c r="M1014" i="5"/>
  <c r="M1528" i="5"/>
  <c r="M1181" i="5"/>
  <c r="M36" i="5"/>
  <c r="M37" i="5"/>
  <c r="M1715" i="5"/>
  <c r="M615" i="5"/>
  <c r="M180" i="5"/>
  <c r="M1110" i="5"/>
  <c r="M38" i="5"/>
  <c r="M39" i="5"/>
  <c r="M40" i="5"/>
  <c r="M41" i="5"/>
  <c r="M42" i="5"/>
  <c r="M43" i="5"/>
  <c r="M1706" i="5"/>
  <c r="M1745" i="5"/>
  <c r="M386" i="5"/>
  <c r="M1713" i="5"/>
  <c r="M1292" i="5"/>
  <c r="M469" i="5"/>
  <c r="M1399" i="5"/>
  <c r="M392" i="5"/>
  <c r="M1334" i="5"/>
  <c r="M917" i="5"/>
  <c r="M242" i="5"/>
  <c r="M518" i="5"/>
  <c r="M721" i="5"/>
  <c r="M1496" i="5"/>
  <c r="M484" i="5"/>
  <c r="M1160" i="5"/>
  <c r="M181" i="5"/>
  <c r="M1850" i="5"/>
  <c r="M555" i="5"/>
  <c r="M939" i="5"/>
  <c r="M1866" i="5"/>
  <c r="M1236" i="5"/>
  <c r="M249" i="5"/>
  <c r="M1629" i="5"/>
  <c r="M916" i="5"/>
  <c r="M903" i="5"/>
  <c r="M133" i="5"/>
  <c r="M182" i="5"/>
  <c r="M1115" i="5"/>
  <c r="M640" i="5"/>
  <c r="M116" i="5"/>
  <c r="M1041" i="5"/>
  <c r="M944" i="5"/>
  <c r="M731" i="5"/>
  <c r="M1515" i="5"/>
  <c r="M599" i="5"/>
  <c r="M1451" i="5"/>
  <c r="M607" i="5"/>
  <c r="M1896" i="5"/>
  <c r="M922" i="5"/>
  <c r="M439" i="5"/>
  <c r="M803" i="5"/>
  <c r="M642" i="5"/>
  <c r="M995" i="5"/>
  <c r="M44" i="5"/>
  <c r="M1267" i="5"/>
  <c r="M45" i="5"/>
  <c r="M46" i="5"/>
  <c r="M47" i="5"/>
  <c r="M48" i="5"/>
  <c r="M49" i="5"/>
  <c r="M50" i="5"/>
  <c r="M51" i="5"/>
  <c r="M52" i="5"/>
  <c r="M485" i="5"/>
  <c r="M53" i="5"/>
  <c r="M54" i="5"/>
  <c r="M963" i="5"/>
  <c r="M294" i="5"/>
  <c r="M425" i="5"/>
  <c r="M1398" i="5"/>
  <c r="M796" i="5"/>
  <c r="M183" i="5"/>
  <c r="M725" i="5"/>
  <c r="M567" i="5"/>
  <c r="M857" i="5"/>
  <c r="M1728" i="5"/>
  <c r="M1485" i="5"/>
  <c r="M1403" i="5"/>
  <c r="M379" i="5"/>
  <c r="M1262" i="5"/>
  <c r="M309" i="5"/>
  <c r="M1471" i="5"/>
  <c r="M1003" i="5"/>
  <c r="M55" i="5"/>
  <c r="M548" i="5"/>
  <c r="M1808" i="5"/>
  <c r="M1897" i="5"/>
  <c r="M572" i="5"/>
  <c r="M568" i="5"/>
  <c r="M1379" i="5"/>
  <c r="M1274" i="5"/>
  <c r="M1268" i="5"/>
  <c r="M828" i="5"/>
  <c r="M1769" i="5"/>
  <c r="M955" i="5"/>
  <c r="M682" i="5"/>
  <c r="M1439" i="5"/>
  <c r="M969" i="5"/>
  <c r="M184" i="5"/>
  <c r="M277" i="5"/>
  <c r="M1588" i="5"/>
  <c r="M908" i="5"/>
  <c r="M1714" i="5"/>
  <c r="M310" i="5"/>
  <c r="M1057" i="5"/>
  <c r="M1240" i="5"/>
  <c r="M1454" i="5"/>
  <c r="M588" i="5"/>
  <c r="M1852" i="5"/>
  <c r="M794" i="5"/>
  <c r="M1361" i="5"/>
  <c r="M185" i="5"/>
  <c r="M1431" i="5"/>
  <c r="M1604" i="5"/>
  <c r="M56" i="5"/>
  <c r="M402" i="5"/>
  <c r="M186" i="5"/>
  <c r="M1716" i="5"/>
  <c r="M994" i="5"/>
  <c r="M864" i="5"/>
  <c r="M949" i="5"/>
  <c r="M1327" i="5"/>
  <c r="M1132" i="5"/>
  <c r="M1689" i="5"/>
  <c r="M1358" i="5"/>
  <c r="M187" i="5"/>
  <c r="M1291" i="5"/>
  <c r="M1019" i="5"/>
  <c r="M57" i="5"/>
  <c r="M1898" i="5"/>
  <c r="M478" i="5"/>
  <c r="M1899" i="5"/>
  <c r="M188" i="5"/>
  <c r="M1613" i="5"/>
  <c r="M1154" i="5"/>
  <c r="M580" i="5"/>
  <c r="M1844" i="5"/>
  <c r="M1301" i="5"/>
  <c r="M1900" i="5"/>
  <c r="M1192" i="5"/>
  <c r="M285" i="5"/>
  <c r="M1901" i="5"/>
  <c r="M1902" i="5"/>
  <c r="M1903" i="5"/>
  <c r="M920" i="5"/>
  <c r="M1826" i="5"/>
  <c r="M1232" i="5"/>
  <c r="M468" i="5"/>
  <c r="M837" i="5"/>
  <c r="M1663" i="5"/>
  <c r="M1867" i="5"/>
  <c r="M1731" i="5"/>
  <c r="M1904" i="5"/>
  <c r="M1506" i="5"/>
  <c r="M326" i="5"/>
  <c r="M1575" i="5"/>
  <c r="M90" i="5"/>
  <c r="M1787" i="5"/>
  <c r="M1524" i="5"/>
  <c r="M1323" i="5"/>
  <c r="M86" i="5"/>
  <c r="M856" i="5"/>
  <c r="M689" i="5"/>
  <c r="M1621" i="5"/>
  <c r="M832" i="5"/>
  <c r="M968" i="5"/>
  <c r="M769" i="5"/>
  <c r="M1223" i="5"/>
  <c r="M189" i="5"/>
  <c r="M97" i="5"/>
  <c r="M1096" i="5"/>
  <c r="M422" i="5"/>
  <c r="M190" i="5"/>
  <c r="M1314" i="5"/>
  <c r="M870" i="5"/>
  <c r="M1288" i="5"/>
  <c r="M735" i="5"/>
  <c r="M355" i="5"/>
  <c r="M1851" i="5"/>
  <c r="M58" i="5"/>
  <c r="M1194" i="5"/>
  <c r="M547" i="5"/>
  <c r="M971" i="5"/>
  <c r="M235" i="5"/>
  <c r="M1664" i="5"/>
  <c r="M1429" i="5"/>
  <c r="M1905" i="5"/>
  <c r="M1493" i="5"/>
  <c r="M191" i="5"/>
  <c r="M349" i="5"/>
  <c r="M1906" i="5"/>
  <c r="M1802" i="5"/>
  <c r="M579" i="5"/>
  <c r="M1849" i="5"/>
  <c r="M142" i="5"/>
  <c r="M192" i="5"/>
  <c r="M193" i="5"/>
  <c r="M131" i="5"/>
  <c r="M1091" i="5"/>
  <c r="M1616" i="5"/>
  <c r="M194" i="5"/>
  <c r="M657" i="5"/>
  <c r="M1732" i="5"/>
  <c r="M132" i="5"/>
  <c r="M1695" i="5"/>
  <c r="M638" i="5"/>
  <c r="M880" i="5"/>
  <c r="M1406" i="5"/>
  <c r="M539" i="5"/>
  <c r="M1637" i="5"/>
  <c r="M1038" i="5"/>
  <c r="M911" i="5"/>
  <c r="M490" i="5"/>
  <c r="M1456" i="5"/>
  <c r="M1050" i="5"/>
  <c r="M1401" i="5"/>
  <c r="M1859" i="5"/>
  <c r="M59" i="5"/>
  <c r="M1587" i="5"/>
  <c r="M1843" i="5"/>
  <c r="M812" i="5"/>
  <c r="M1066" i="5"/>
  <c r="M1114" i="5"/>
  <c r="M652" i="5"/>
  <c r="M1581" i="5"/>
  <c r="M260" i="5"/>
  <c r="M1803" i="5"/>
  <c r="M1407" i="5"/>
  <c r="M849" i="5"/>
  <c r="M1319" i="5"/>
  <c r="M1677" i="5"/>
  <c r="M747" i="5"/>
  <c r="M265" i="5"/>
  <c r="M1762" i="5"/>
  <c r="M686" i="5"/>
  <c r="M525" i="5"/>
  <c r="M1109" i="5"/>
  <c r="M964" i="5"/>
  <c r="M564" i="5"/>
  <c r="M798" i="5"/>
  <c r="M1783" i="5"/>
  <c r="M979" i="5"/>
  <c r="M1186" i="5"/>
  <c r="M1782" i="5"/>
  <c r="M1631" i="5"/>
  <c r="M1672" i="5"/>
  <c r="M818" i="5"/>
  <c r="M1061" i="5"/>
  <c r="M1907" i="5"/>
  <c r="M510" i="5"/>
  <c r="M1831" i="5"/>
  <c r="M685" i="5"/>
  <c r="M195" i="5"/>
  <c r="M1908" i="5"/>
  <c r="M420" i="5"/>
  <c r="M760" i="5"/>
  <c r="M1510" i="5"/>
  <c r="M759" i="5"/>
  <c r="M1167" i="5"/>
  <c r="M918" i="5"/>
  <c r="M365" i="5"/>
  <c r="M196" i="5"/>
  <c r="M140" i="5"/>
  <c r="M394" i="5"/>
  <c r="M1084" i="5"/>
  <c r="M1596" i="5"/>
  <c r="M1126" i="5"/>
  <c r="M1909" i="5"/>
  <c r="M697" i="5"/>
  <c r="M1948" i="5"/>
  <c r="M1910" i="5"/>
  <c r="M1818" i="5"/>
  <c r="M1810" i="5"/>
  <c r="M1641" i="5"/>
  <c r="M1332" i="5"/>
  <c r="M1498" i="5"/>
  <c r="M1302" i="5"/>
  <c r="M1279" i="5"/>
  <c r="M1666" i="5"/>
  <c r="M1380" i="5"/>
  <c r="M1911" i="5"/>
  <c r="M1773" i="5"/>
  <c r="M941" i="5"/>
  <c r="M1861" i="5"/>
  <c r="M1667" i="5"/>
  <c r="M1121" i="5"/>
  <c r="M956" i="5"/>
  <c r="M698" i="5"/>
  <c r="M1015" i="5"/>
  <c r="M60" i="5"/>
  <c r="M1138" i="5"/>
  <c r="M846" i="5"/>
  <c r="M1112" i="5"/>
  <c r="M197" i="5"/>
  <c r="M1822" i="5"/>
  <c r="M639" i="5"/>
  <c r="M297" i="5"/>
  <c r="M770" i="5"/>
  <c r="M1725" i="5"/>
  <c r="M1620" i="5"/>
  <c r="M1774" i="5"/>
  <c r="M1544" i="5"/>
  <c r="M804" i="5"/>
  <c r="M1341" i="5"/>
  <c r="M340" i="5"/>
  <c r="M1912" i="5"/>
  <c r="M61" i="5"/>
  <c r="M138" i="5"/>
  <c r="M1420" i="5"/>
  <c r="M1644" i="5"/>
  <c r="M626" i="5"/>
  <c r="M1811" i="5"/>
  <c r="M578" i="5"/>
  <c r="M1356" i="5"/>
  <c r="M331" i="5"/>
  <c r="M419" i="5"/>
  <c r="M1122" i="5"/>
  <c r="M605" i="5"/>
  <c r="M198" i="5"/>
  <c r="M199" i="5"/>
  <c r="M552" i="5"/>
  <c r="M1139" i="5"/>
  <c r="M1304" i="5"/>
  <c r="M1913" i="5"/>
  <c r="M905" i="5"/>
  <c r="M407" i="5"/>
  <c r="M369" i="5"/>
  <c r="M1855" i="5"/>
  <c r="M1845" i="5"/>
  <c r="M127" i="5"/>
  <c r="M1914" i="5"/>
  <c r="M125" i="5"/>
  <c r="M262" i="5"/>
  <c r="M99" i="5"/>
  <c r="M1475" i="5"/>
  <c r="M695" i="5"/>
  <c r="M752" i="5"/>
  <c r="M1215" i="5"/>
  <c r="M890" i="5"/>
  <c r="M757" i="5"/>
  <c r="M1345" i="5"/>
  <c r="M982" i="5"/>
  <c r="M970" i="5"/>
  <c r="M1699" i="5"/>
  <c r="M981" i="5"/>
  <c r="M311" i="5"/>
  <c r="M1915" i="5"/>
  <c r="M1163" i="5"/>
  <c r="M1465" i="5"/>
  <c r="M475" i="5"/>
  <c r="M1315" i="5"/>
  <c r="M1289" i="5"/>
  <c r="M113" i="5"/>
  <c r="M500" i="5"/>
  <c r="M1170" i="5"/>
  <c r="M483" i="5"/>
  <c r="M1297" i="5"/>
  <c r="M267" i="5"/>
  <c r="M1202" i="5"/>
  <c r="M1299" i="5"/>
  <c r="M862" i="5"/>
  <c r="M975" i="5"/>
  <c r="M1156" i="5"/>
  <c r="M200" i="5"/>
  <c r="M1100" i="5"/>
  <c r="M619" i="5"/>
  <c r="M669" i="5"/>
  <c r="M201" i="5"/>
  <c r="M1788" i="5"/>
  <c r="M467" i="5"/>
  <c r="M1457" i="5"/>
  <c r="M107" i="5"/>
  <c r="M1763" i="5"/>
  <c r="M774" i="5"/>
  <c r="M1711" i="5"/>
  <c r="M1947" i="5"/>
  <c r="M139" i="5"/>
  <c r="M767" i="5"/>
  <c r="M1557" i="5"/>
  <c r="M354" i="5"/>
  <c r="M1550" i="5"/>
  <c r="M781" i="5"/>
  <c r="M1307" i="5"/>
  <c r="M621" i="5"/>
  <c r="M809" i="5"/>
  <c r="M430" i="5"/>
  <c r="M1739" i="5"/>
  <c r="M1916" i="5"/>
  <c r="M1828" i="5"/>
  <c r="M202" i="5"/>
  <c r="M415" i="5"/>
  <c r="M1522" i="5"/>
  <c r="M1809" i="5"/>
  <c r="M1175" i="5"/>
  <c r="M1244" i="5"/>
  <c r="M1088" i="5"/>
  <c r="M1565" i="5"/>
  <c r="M1468" i="5"/>
  <c r="M1161" i="5"/>
  <c r="M1754" i="5"/>
  <c r="M1546" i="5"/>
  <c r="M1164" i="5"/>
  <c r="M1370" i="5"/>
  <c r="M391" i="5"/>
  <c r="M62" i="5"/>
  <c r="M362" i="5"/>
  <c r="M203" i="5"/>
  <c r="M1479" i="5"/>
  <c r="M819" i="5"/>
  <c r="M303" i="5"/>
  <c r="M1741" i="5"/>
  <c r="M1772" i="5"/>
  <c r="M1082" i="5"/>
  <c r="M923" i="5"/>
  <c r="M1780" i="5"/>
  <c r="M1551" i="5"/>
  <c r="M1416" i="5"/>
  <c r="M1000" i="5"/>
  <c r="M204" i="5"/>
  <c r="M1707" i="5"/>
  <c r="M716" i="5"/>
  <c r="M1917" i="5"/>
  <c r="M1256" i="5"/>
  <c r="M531" i="5"/>
  <c r="M827" i="5"/>
  <c r="M447" i="5"/>
  <c r="M883" i="5"/>
  <c r="M1505" i="5"/>
  <c r="M749" i="5"/>
  <c r="M1008" i="5"/>
  <c r="M264" i="5"/>
  <c r="M1067" i="5"/>
  <c r="M830" i="5"/>
  <c r="M1678" i="5"/>
  <c r="M1224" i="5"/>
  <c r="M766" i="5"/>
  <c r="M534" i="5"/>
  <c r="M1793" i="5"/>
  <c r="M465" i="5"/>
  <c r="M205" i="5"/>
  <c r="M1305" i="5"/>
  <c r="M100" i="5"/>
  <c r="M877" i="5"/>
  <c r="M786" i="5"/>
  <c r="M1531" i="5"/>
  <c r="M1518" i="5"/>
  <c r="M797" i="5"/>
  <c r="M1653" i="5"/>
  <c r="M279" i="5"/>
  <c r="M1827" i="5"/>
  <c r="M1918" i="5"/>
  <c r="M141" i="5"/>
  <c r="M491" i="5"/>
  <c r="M516" i="5"/>
  <c r="M1367" i="5"/>
  <c r="M1614" i="5"/>
  <c r="M1824" i="5"/>
  <c r="M1129" i="5"/>
  <c r="M1742" i="5"/>
  <c r="M1919" i="5"/>
  <c r="M401" i="5"/>
  <c r="M790" i="5"/>
  <c r="M1854" i="5"/>
  <c r="M344" i="5"/>
  <c r="M330" i="5"/>
  <c r="M1060" i="5"/>
  <c r="M92" i="5"/>
  <c r="M1521" i="5"/>
  <c r="M1086" i="5"/>
  <c r="M1203" i="5"/>
  <c r="M1158" i="5"/>
  <c r="M1230" i="5"/>
  <c r="M243" i="5"/>
  <c r="M91" i="5"/>
  <c r="M117" i="5"/>
  <c r="M889" i="5"/>
  <c r="M1796" i="5"/>
  <c r="M63" i="5"/>
  <c r="M1210" i="5"/>
  <c r="M337" i="5"/>
  <c r="M1740" i="5"/>
  <c r="M1173" i="5"/>
  <c r="M347" i="5"/>
  <c r="M453" i="5"/>
  <c r="M64" i="5"/>
  <c r="M739" i="5"/>
  <c r="M1204" i="5"/>
  <c r="M1102" i="5"/>
  <c r="M1513" i="5"/>
  <c r="M319" i="5"/>
  <c r="M1253" i="5"/>
  <c r="M1218" i="5"/>
  <c r="M464" i="5"/>
  <c r="M1661" i="5"/>
  <c r="M429" i="5"/>
  <c r="M1639" i="5"/>
  <c r="M1511" i="5"/>
  <c r="M947" i="5"/>
  <c r="M426" i="5"/>
  <c r="M488" i="5"/>
  <c r="M111" i="5"/>
  <c r="M482" i="5"/>
  <c r="M742" i="5"/>
  <c r="M1053" i="5"/>
  <c r="M1205" i="5"/>
  <c r="M1394" i="5"/>
  <c r="M1189" i="5"/>
  <c r="M1229" i="5"/>
  <c r="M1337" i="5"/>
  <c r="M88" i="5"/>
  <c r="M1562" i="5"/>
  <c r="M1260" i="5"/>
  <c r="M130" i="5"/>
  <c r="M1751" i="5"/>
  <c r="M1566" i="5"/>
  <c r="M1830" i="5"/>
  <c r="M554" i="5"/>
  <c r="M694" i="5"/>
  <c r="M601" i="5"/>
  <c r="M851" i="5"/>
  <c r="M495" i="5"/>
  <c r="M1193" i="5"/>
  <c r="M410" i="5"/>
  <c r="M561" i="5"/>
  <c r="M1952" i="5"/>
  <c r="M1821" i="5"/>
  <c r="M486" i="5"/>
  <c r="M206" i="5"/>
  <c r="M988" i="5"/>
  <c r="M957" i="5"/>
  <c r="M1920" i="5"/>
  <c r="M627" i="5"/>
  <c r="M1946" i="5"/>
  <c r="M705" i="5"/>
  <c r="M958" i="5"/>
  <c r="M1618" i="5"/>
  <c r="M1331" i="5"/>
  <c r="M352" i="5"/>
  <c r="M123" i="5"/>
  <c r="M480" i="5"/>
  <c r="M671" i="5"/>
  <c r="M732" i="5"/>
  <c r="M776" i="5"/>
  <c r="M1166" i="5"/>
  <c r="M1702" i="5"/>
  <c r="M271" i="5"/>
  <c r="M551" i="5"/>
  <c r="M1375" i="5"/>
  <c r="M1708" i="5"/>
  <c r="M1825" i="5"/>
  <c r="M745" i="5"/>
  <c r="M1453" i="5"/>
  <c r="M662" i="5"/>
  <c r="M65" i="5"/>
  <c r="M1921" i="5"/>
  <c r="M1601" i="5"/>
  <c r="M1080" i="5"/>
  <c r="M1251" i="5"/>
  <c r="M1646" i="5"/>
  <c r="M591" i="5"/>
  <c r="M706" i="5"/>
  <c r="M813" i="5"/>
  <c r="M1556" i="5"/>
  <c r="M569" i="5"/>
  <c r="M207" i="5"/>
  <c r="M208" i="5"/>
  <c r="M1701" i="5"/>
  <c r="M1089" i="5"/>
  <c r="M300" i="5"/>
  <c r="M899" i="5"/>
  <c r="M1402" i="5"/>
  <c r="M867" i="5"/>
  <c r="M896" i="5"/>
  <c r="M1673" i="5"/>
  <c r="M736" i="5"/>
  <c r="M1018" i="5"/>
  <c r="M1182" i="5"/>
  <c r="M1187" i="5"/>
  <c r="M507" i="5"/>
  <c r="M1645" i="5"/>
  <c r="M645" i="5"/>
  <c r="M1794" i="5"/>
  <c r="M1659" i="5"/>
  <c r="M723" i="5"/>
  <c r="M350" i="5"/>
  <c r="M1221" i="5"/>
  <c r="M1945" i="5"/>
  <c r="M926" i="5"/>
  <c r="M570" i="5"/>
  <c r="M617" i="5"/>
  <c r="M1595" i="5"/>
  <c r="M1838" i="5"/>
  <c r="M687" i="5"/>
  <c r="M869" i="5"/>
  <c r="M1147" i="5"/>
  <c r="M728" i="5"/>
  <c r="M295" i="5"/>
  <c r="M115" i="5"/>
  <c r="M417" i="5"/>
  <c r="M1412" i="5"/>
  <c r="M1430" i="5"/>
  <c r="M471" i="5"/>
  <c r="M1778" i="5"/>
  <c r="M675" i="5"/>
  <c r="M660" i="5"/>
  <c r="M715" i="5"/>
  <c r="M129" i="5"/>
  <c r="M504" i="5"/>
  <c r="M693" i="5"/>
  <c r="M1813" i="5"/>
  <c r="M1812" i="5"/>
  <c r="M1225" i="5"/>
  <c r="M1633" i="5"/>
  <c r="M962" i="5"/>
  <c r="M66" i="5"/>
  <c r="M1227" i="5"/>
  <c r="M987" i="5"/>
  <c r="M1951" i="5"/>
  <c r="M1922" i="5"/>
  <c r="M1501" i="5"/>
  <c r="M1923" i="5"/>
  <c r="M1483" i="5"/>
  <c r="M358" i="5"/>
  <c r="M1735" i="5"/>
  <c r="M1814" i="5"/>
  <c r="M1346" i="5"/>
  <c r="M1075" i="5"/>
  <c r="M624" i="5"/>
  <c r="M1770" i="5"/>
  <c r="M397" i="5"/>
  <c r="M782" i="5"/>
  <c r="M1428" i="5"/>
  <c r="M1365" i="5"/>
  <c r="M1148" i="5"/>
  <c r="M834" i="5"/>
  <c r="M1924" i="5"/>
  <c r="M433" i="5"/>
  <c r="M1064" i="5"/>
  <c r="M1405" i="5"/>
  <c r="M600" i="5"/>
  <c r="M620" i="5"/>
  <c r="M604" i="5"/>
  <c r="M1526" i="5"/>
  <c r="M1396" i="5"/>
  <c r="M1683" i="5"/>
  <c r="M610" i="5"/>
  <c r="M209" i="5"/>
  <c r="M67" i="5"/>
  <c r="M210" i="5"/>
  <c r="M529" i="5"/>
  <c r="M1925" i="5"/>
  <c r="M253" i="5"/>
  <c r="M1503" i="5"/>
  <c r="M1248" i="5"/>
  <c r="M335" i="5"/>
  <c r="M1926" i="5"/>
  <c r="M1541" i="5"/>
  <c r="M714" i="5"/>
  <c r="M1688" i="5"/>
  <c r="M775" i="5"/>
  <c r="M211" i="5"/>
  <c r="M114" i="5"/>
  <c r="M212" i="5"/>
  <c r="M1537" i="5"/>
  <c r="M1549" i="5"/>
  <c r="M1313" i="5"/>
  <c r="M307" i="5"/>
  <c r="M68" i="5"/>
  <c r="M925" i="5"/>
  <c r="M1458" i="5"/>
  <c r="M94" i="5"/>
  <c r="M69" i="5"/>
  <c r="M1220" i="5"/>
  <c r="M70" i="5"/>
  <c r="M1083" i="5"/>
  <c r="M1560" i="5"/>
  <c r="M463" i="5"/>
  <c r="M1927" i="5"/>
  <c r="M1819" i="5"/>
  <c r="M1366" i="5"/>
  <c r="M1290" i="5"/>
  <c r="M1680" i="5"/>
  <c r="M1870" i="5"/>
  <c r="M421" i="5"/>
  <c r="M933" i="5"/>
  <c r="M1133" i="5"/>
  <c r="M1123" i="5"/>
  <c r="M427" i="5"/>
  <c r="M1776" i="5"/>
  <c r="M1350" i="5"/>
  <c r="M389" i="5"/>
  <c r="M1273" i="5"/>
  <c r="M1177" i="5"/>
  <c r="M339" i="5"/>
  <c r="M1625" i="5"/>
  <c r="M213" i="5"/>
  <c r="M241" i="5"/>
  <c r="M1310" i="5"/>
  <c r="M1746" i="5"/>
  <c r="M1162" i="5"/>
  <c r="M986" i="5"/>
  <c r="M1846" i="5"/>
  <c r="M1598" i="5"/>
  <c r="M959" i="5"/>
  <c r="M238" i="5"/>
  <c r="M526" i="5"/>
  <c r="M1363" i="5"/>
  <c r="M1357" i="5"/>
  <c r="M1099" i="5"/>
  <c r="M1190" i="5"/>
  <c r="M305" i="5"/>
  <c r="M1442" i="5"/>
  <c r="M1862" i="5"/>
  <c r="M1054" i="5"/>
  <c r="M1718" i="5"/>
  <c r="M1188" i="5"/>
  <c r="M729" i="5"/>
  <c r="M629" i="5"/>
  <c r="M1119" i="5"/>
  <c r="M378" i="5"/>
  <c r="M654" i="5"/>
  <c r="M214" i="5"/>
  <c r="M450" i="5"/>
  <c r="M71" i="5"/>
  <c r="M273" i="5"/>
  <c r="M1422" i="5"/>
  <c r="M215" i="5"/>
  <c r="M783" i="5"/>
  <c r="M105" i="5"/>
  <c r="M1180" i="5"/>
  <c r="M1389" i="5"/>
  <c r="M1269" i="5"/>
  <c r="M1722" i="5"/>
  <c r="M951" i="5"/>
  <c r="M1381" i="5"/>
  <c r="M1426" i="5"/>
  <c r="M1104" i="5"/>
  <c r="M269" i="5"/>
  <c r="M688" i="5"/>
  <c r="M1486" i="5"/>
  <c r="M1143" i="5"/>
  <c r="M898" i="5"/>
  <c r="M1012" i="5"/>
  <c r="M1287" i="5"/>
  <c r="M1477" i="5"/>
  <c r="M1660" i="5"/>
  <c r="M1155" i="5"/>
  <c r="M737" i="5"/>
  <c r="M148" i="5"/>
  <c r="M1408" i="5"/>
  <c r="M216" i="5"/>
  <c r="M1072" i="5"/>
  <c r="M1001" i="5"/>
  <c r="M1552" i="5"/>
  <c r="M1871" i="5"/>
  <c r="M821" i="5"/>
  <c r="M1768" i="5"/>
  <c r="M1209" i="5"/>
  <c r="M608" i="5"/>
  <c r="M1481" i="5"/>
  <c r="M1730" i="5"/>
  <c r="M1675" i="5"/>
  <c r="M1856" i="5"/>
  <c r="M1628" i="5"/>
  <c r="M1749" i="5"/>
  <c r="M758" i="5"/>
  <c r="M1928" i="5"/>
  <c r="M1593" i="5"/>
  <c r="M833" i="5"/>
  <c r="M1949" i="5"/>
  <c r="M1761" i="5"/>
  <c r="M1656" i="5"/>
  <c r="M508" i="5"/>
  <c r="M1354" i="5"/>
  <c r="M217" i="5"/>
  <c r="M1863" i="5"/>
  <c r="M768" i="5"/>
  <c r="M385" i="5"/>
  <c r="M1839" i="5"/>
  <c r="M104" i="5"/>
  <c r="M1369" i="5"/>
  <c r="M560" i="5"/>
  <c r="M373" i="5"/>
  <c r="M228" i="5"/>
  <c r="M1929" i="5"/>
  <c r="M999" i="5"/>
  <c r="M1094" i="5"/>
  <c r="M1183" i="5"/>
  <c r="M1696" i="5"/>
  <c r="M1206" i="5"/>
  <c r="M1446" i="5"/>
  <c r="M315" i="5"/>
  <c r="M1717" i="5"/>
  <c r="M1414" i="5"/>
  <c r="M390" i="5"/>
  <c r="M1508" i="5"/>
  <c r="M72" i="5"/>
  <c r="M1478" i="5"/>
  <c r="M704" i="5"/>
  <c r="M1046" i="5"/>
  <c r="M1146" i="5"/>
  <c r="M493" i="5"/>
  <c r="M1738" i="5"/>
  <c r="M1840" i="5"/>
  <c r="M400" i="5"/>
  <c r="M428" i="5"/>
  <c r="M1529" i="5"/>
  <c r="M496" i="5"/>
  <c r="M1835" i="5"/>
  <c r="M145" i="5"/>
  <c r="M703" i="5"/>
  <c r="M73" i="5"/>
  <c r="M650" i="5"/>
  <c r="M557" i="5"/>
  <c r="M1930" i="5"/>
  <c r="M74" i="5"/>
  <c r="M336" i="5"/>
  <c r="M408" i="5"/>
  <c r="M1642" i="5"/>
  <c r="M1137" i="5"/>
  <c r="M112" i="5"/>
  <c r="M1509" i="5"/>
  <c r="M515" i="5"/>
  <c r="M932" i="5"/>
  <c r="M459" i="5"/>
  <c r="M1569" i="5"/>
  <c r="M1779" i="5"/>
  <c r="M1527" i="5"/>
  <c r="M733" i="5"/>
  <c r="M1047" i="5"/>
  <c r="M1931" i="5"/>
  <c r="M1449" i="5"/>
  <c r="M361" i="5"/>
  <c r="M445" i="5"/>
  <c r="M320" i="5"/>
  <c r="M1239" i="5"/>
  <c r="M824" i="5"/>
  <c r="M1553" i="5"/>
  <c r="M1387" i="5"/>
  <c r="M1570" i="5"/>
  <c r="M1242" i="5"/>
  <c r="M643" i="5"/>
  <c r="M366" i="5"/>
  <c r="M868" i="5"/>
  <c r="M1525" i="5"/>
  <c r="M1480" i="5"/>
  <c r="M1572" i="5"/>
  <c r="M1860" i="5"/>
  <c r="M647" i="5"/>
  <c r="M658" i="5"/>
  <c r="M544" i="5"/>
  <c r="M1612" i="5"/>
  <c r="M661" i="5"/>
  <c r="M644" i="5"/>
  <c r="M1474" i="5"/>
  <c r="M218" i="5"/>
  <c r="M700" i="5"/>
  <c r="M1599" i="5"/>
  <c r="M219" i="5"/>
  <c r="M678" i="5"/>
  <c r="M1101" i="5"/>
  <c r="M1591" i="5"/>
  <c r="M589" i="5"/>
  <c r="M470" i="5"/>
  <c r="M1168" i="5"/>
  <c r="M220" i="5"/>
  <c r="M1932" i="5"/>
  <c r="M1523" i="5"/>
  <c r="M109" i="5"/>
  <c r="M221" i="5"/>
  <c r="M1848" i="5"/>
  <c r="M1285" i="5"/>
  <c r="M1325" i="5"/>
  <c r="M927" i="5"/>
  <c r="M1619" i="5"/>
  <c r="M1300" i="5"/>
  <c r="M1298" i="5"/>
  <c r="M1536" i="5"/>
  <c r="M1042" i="5"/>
  <c r="M611" i="5"/>
  <c r="M1261" i="5"/>
  <c r="M222" i="5"/>
  <c r="M1030" i="5"/>
  <c r="M1499" i="5"/>
  <c r="M1703" i="5"/>
  <c r="M1007" i="5"/>
  <c r="M717" i="5"/>
  <c r="M536" i="5"/>
  <c r="M1212" i="5"/>
  <c r="M1490" i="5"/>
  <c r="M1540" i="5"/>
  <c r="M1933" i="5"/>
  <c r="M317" i="5"/>
  <c r="M517" i="5"/>
  <c r="M1081" i="5"/>
  <c r="M528" i="5"/>
  <c r="M543" i="5"/>
  <c r="M1249" i="5"/>
  <c r="M648" i="5"/>
  <c r="M885" i="5"/>
  <c r="M1934" i="5"/>
  <c r="M1726" i="5"/>
  <c r="M472" i="5"/>
  <c r="M1185" i="5"/>
  <c r="M952" i="5"/>
  <c r="M606" i="5"/>
  <c r="M1647" i="5"/>
  <c r="M1184" i="5"/>
  <c r="M75" i="5"/>
  <c r="M1777" i="5"/>
  <c r="M727" i="5"/>
  <c r="M1935" i="5"/>
  <c r="M492" i="5"/>
  <c r="M1936" i="5"/>
  <c r="M1576" i="5"/>
  <c r="M323" i="5"/>
  <c r="M1032" i="5"/>
  <c r="M1207" i="5"/>
  <c r="M1615" i="5"/>
  <c r="M1450" i="5"/>
  <c r="M462" i="5"/>
  <c r="M666" i="5"/>
  <c r="M1022" i="5"/>
  <c r="M1589" i="5"/>
  <c r="M1700" i="5"/>
  <c r="M76" i="5"/>
  <c r="M1382" i="5"/>
  <c r="M1712" i="5"/>
  <c r="M1040" i="5"/>
  <c r="M263" i="5"/>
  <c r="M998" i="5"/>
  <c r="M1010" i="5"/>
  <c r="M791" i="5"/>
  <c r="M763" i="5"/>
  <c r="M136" i="5"/>
  <c r="M1277" i="5"/>
  <c r="M223" i="5"/>
  <c r="M1626" i="5"/>
  <c r="M224" i="5"/>
  <c r="M77" i="5"/>
  <c r="M1216" i="5"/>
  <c r="M1473" i="5"/>
  <c r="M1789" i="5"/>
  <c r="M78" i="5"/>
  <c r="M1432" i="5"/>
  <c r="M316" i="5"/>
  <c r="M746" i="5"/>
  <c r="M1519" i="5"/>
  <c r="M1020" i="5"/>
  <c r="M1339" i="5"/>
  <c r="M1467" i="5"/>
  <c r="M1937" i="5"/>
  <c r="M1017" i="5"/>
  <c r="M945" i="5"/>
  <c r="M793" i="5"/>
  <c r="M1231" i="5"/>
  <c r="M388" i="5"/>
  <c r="M1938" i="5"/>
  <c r="M1169" i="5"/>
  <c r="M1939" i="5"/>
  <c r="M1073" i="5"/>
  <c r="M1059" i="5"/>
  <c r="M634" i="5"/>
  <c r="M1627" i="5"/>
  <c r="M1423" i="5"/>
  <c r="M1049" i="5"/>
  <c r="M1349" i="5"/>
  <c r="M332" i="5"/>
  <c r="M1857" i="5"/>
  <c r="M96" i="5"/>
  <c r="M1152" i="5"/>
  <c r="M476" i="5"/>
  <c r="M1535" i="5"/>
  <c r="M632" i="5"/>
  <c r="M1736" i="5"/>
  <c r="M719" i="5"/>
  <c r="M225" i="5"/>
  <c r="M296" i="5"/>
  <c r="M1756" i="5"/>
  <c r="M871" i="5"/>
  <c r="M831" i="5"/>
  <c r="M1697" i="5"/>
  <c r="M1500" i="5"/>
  <c r="M1241" i="5"/>
  <c r="M773" i="5"/>
  <c r="M1037" i="5"/>
  <c r="M1767" i="5"/>
  <c r="M1753" i="5"/>
  <c r="M1171" i="5"/>
  <c r="M990" i="5"/>
  <c r="M1031" i="5"/>
  <c r="M1078" i="5"/>
  <c r="M1792" i="5"/>
  <c r="M343" i="5"/>
  <c r="M1157" i="5"/>
  <c r="M1567" i="5"/>
  <c r="M1124" i="5"/>
  <c r="M1940" i="5"/>
  <c r="M1445" i="5"/>
  <c r="M498" i="5"/>
  <c r="M226" i="5"/>
  <c r="M1002" i="5"/>
  <c r="M1135" i="5"/>
  <c r="M888" i="5"/>
  <c r="M1410" i="5"/>
  <c r="M438" i="5"/>
  <c r="M855" i="5"/>
  <c r="M1836" i="5"/>
  <c r="M227" i="5"/>
  <c r="M1816" i="5"/>
  <c r="M79" i="5"/>
  <c r="M966" i="5"/>
  <c r="M1721" i="5"/>
  <c r="M80" i="5"/>
  <c r="M81" i="5"/>
  <c r="M82" i="5"/>
  <c r="M83" i="5"/>
  <c r="M98" i="5"/>
  <c r="M84" i="5"/>
  <c r="M1693" i="5"/>
  <c r="M811" i="5"/>
  <c r="M404" i="5"/>
  <c r="M676" i="5"/>
  <c r="M1704" i="5"/>
  <c r="M1413" i="5"/>
  <c r="M395" i="5"/>
  <c r="M590" i="5"/>
  <c r="M248" i="5"/>
  <c r="M1386" i="5"/>
  <c r="M1941" i="5"/>
  <c r="M1942" i="5"/>
  <c r="M1943" i="5"/>
  <c r="M1686" i="5"/>
  <c r="M712" i="5"/>
  <c r="M244" i="5"/>
  <c r="M1833" i="5"/>
  <c r="M1944" i="5"/>
  <c r="M860" i="5"/>
  <c r="M1448" i="5"/>
  <c r="M1355" i="5"/>
  <c r="M1563" i="5"/>
  <c r="M247" i="5"/>
  <c r="M665" i="5"/>
  <c r="M1463" i="5"/>
  <c r="M414" i="5"/>
  <c r="M1254" i="5"/>
  <c r="M134" i="5"/>
  <c r="M541" i="5"/>
  <c r="M764" i="5"/>
  <c r="M1311" i="5"/>
  <c r="N892" i="5"/>
  <c r="N1869" i="5"/>
  <c r="N95" i="5"/>
  <c r="N325" i="5"/>
  <c r="N1805" i="5"/>
  <c r="N1252" i="5"/>
  <c r="N1333" i="5"/>
  <c r="N1590" i="5"/>
  <c r="N878" i="5"/>
  <c r="N1385" i="5"/>
  <c r="N1873" i="5"/>
  <c r="N374" i="5"/>
  <c r="N1347" i="5"/>
  <c r="N1534" i="5"/>
  <c r="N1316" i="5"/>
  <c r="N489" i="5"/>
  <c r="N1443" i="5"/>
  <c r="N1559" i="5"/>
  <c r="N481" i="5"/>
  <c r="N313" i="5"/>
  <c r="N1775" i="5"/>
  <c r="N460" i="5"/>
  <c r="N900" i="5"/>
  <c r="N1548" i="5"/>
  <c r="N873" i="5"/>
  <c r="N575" i="5"/>
  <c r="N935" i="5"/>
  <c r="N861" i="5"/>
  <c r="N1564" i="5"/>
  <c r="N282" i="5"/>
  <c r="N5" i="5"/>
  <c r="N684" i="5"/>
  <c r="N1095" i="5"/>
  <c r="N784" i="5"/>
  <c r="N1484" i="5"/>
  <c r="N89" i="5"/>
  <c r="N612" i="5"/>
  <c r="N815" i="5"/>
  <c r="N118" i="5"/>
  <c r="N6" i="5"/>
  <c r="N992" i="5"/>
  <c r="N1832" i="5"/>
  <c r="N1632" i="5"/>
  <c r="N290" i="5"/>
  <c r="N1259" i="5"/>
  <c r="N1036" i="5"/>
  <c r="N1063" i="5"/>
  <c r="N1276" i="5"/>
  <c r="N1058" i="5"/>
  <c r="N1234" i="5"/>
  <c r="N823" i="5"/>
  <c r="N1758" i="5"/>
  <c r="N603" i="5"/>
  <c r="N7" i="5"/>
  <c r="N281" i="5"/>
  <c r="N298" i="5"/>
  <c r="N1617" i="5"/>
  <c r="N756" i="5"/>
  <c r="N1336" i="5"/>
  <c r="N1600" i="5"/>
  <c r="N416" i="5"/>
  <c r="N364" i="5"/>
  <c r="N1344" i="5"/>
  <c r="N1197" i="5"/>
  <c r="N437" i="5"/>
  <c r="N519" i="5"/>
  <c r="N702" i="5"/>
  <c r="N359" i="5"/>
  <c r="N894" i="5"/>
  <c r="N314" i="5"/>
  <c r="N1111" i="5"/>
  <c r="N151" i="5"/>
  <c r="N1051" i="5"/>
  <c r="N584" i="5"/>
  <c r="N826" i="5"/>
  <c r="N457" i="5"/>
  <c r="N842" i="5"/>
  <c r="N915" i="5"/>
  <c r="N119" i="5"/>
  <c r="N711" i="5"/>
  <c r="N356" i="5"/>
  <c r="N276" i="5"/>
  <c r="N152" i="5"/>
  <c r="N609" i="5"/>
  <c r="N1771" i="5"/>
  <c r="N442" i="5"/>
  <c r="N1571" i="5"/>
  <c r="N559" i="5"/>
  <c r="N708" i="5"/>
  <c r="N357" i="5"/>
  <c r="N1107" i="5"/>
  <c r="N1321" i="5"/>
  <c r="N1874" i="5"/>
  <c r="N1538" i="5"/>
  <c r="N304" i="5"/>
  <c r="N1437" i="5"/>
  <c r="N1573" i="5"/>
  <c r="N886" i="5"/>
  <c r="N1520" i="5"/>
  <c r="N1348" i="5"/>
  <c r="N1113" i="5"/>
  <c r="N1024" i="5"/>
  <c r="N444" i="5"/>
  <c r="N1781" i="5"/>
  <c r="N1669" i="5"/>
  <c r="N558" i="5"/>
  <c r="N511" i="5"/>
  <c r="N1743" i="5"/>
  <c r="N1312" i="5"/>
  <c r="N1237" i="5"/>
  <c r="N546" i="5"/>
  <c r="N146" i="5"/>
  <c r="N1464" i="5"/>
  <c r="N454" i="5"/>
  <c r="N881" i="5"/>
  <c r="N882" i="5"/>
  <c r="N779" i="5"/>
  <c r="N1764" i="5"/>
  <c r="N1469" i="5"/>
  <c r="N802" i="5"/>
  <c r="N692" i="5"/>
  <c r="N1342" i="5"/>
  <c r="N909" i="5"/>
  <c r="N633" i="5"/>
  <c r="N520" i="5"/>
  <c r="N234" i="5"/>
  <c r="N153" i="5"/>
  <c r="N859" i="5"/>
  <c r="N487" i="5"/>
  <c r="N1555" i="5"/>
  <c r="N1847" i="5"/>
  <c r="N1760" i="5"/>
  <c r="N651" i="5"/>
  <c r="N1795" i="5"/>
  <c r="N954" i="5"/>
  <c r="N893" i="5"/>
  <c r="N328" i="5"/>
  <c r="N474" i="5"/>
  <c r="N342" i="5"/>
  <c r="N1226" i="5"/>
  <c r="N135" i="5"/>
  <c r="N1648" i="5"/>
  <c r="N582" i="5"/>
  <c r="N1461" i="5"/>
  <c r="N333" i="5"/>
  <c r="N1105" i="5"/>
  <c r="N1455" i="5"/>
  <c r="N1052" i="5"/>
  <c r="N396" i="5"/>
  <c r="N1130" i="5"/>
  <c r="N1391" i="5"/>
  <c r="N505" i="5"/>
  <c r="N1694" i="5"/>
  <c r="N120" i="5"/>
  <c r="N1246" i="5"/>
  <c r="N701" i="5"/>
  <c r="N1554" i="5"/>
  <c r="N879" i="5"/>
  <c r="N788" i="5"/>
  <c r="N1417" i="5"/>
  <c r="N8" i="5"/>
  <c r="N583" i="5"/>
  <c r="N348" i="5"/>
  <c r="N1364" i="5"/>
  <c r="N154" i="5"/>
  <c r="N810" i="5"/>
  <c r="N1198" i="5"/>
  <c r="N254" i="5"/>
  <c r="N928" i="5"/>
  <c r="N446" i="5"/>
  <c r="N740" i="5"/>
  <c r="N1441" i="5"/>
  <c r="N787" i="5"/>
  <c r="N1409" i="5"/>
  <c r="N1250" i="5"/>
  <c r="N1108" i="5"/>
  <c r="N974" i="5"/>
  <c r="N448" i="5"/>
  <c r="N618" i="5"/>
  <c r="N278" i="5"/>
  <c r="N360" i="5"/>
  <c r="N680" i="5"/>
  <c r="N418" i="5"/>
  <c r="N858" i="5"/>
  <c r="N1071" i="5"/>
  <c r="N155" i="5"/>
  <c r="N919" i="5"/>
  <c r="N9" i="5"/>
  <c r="N1737" i="5"/>
  <c r="N765" i="5"/>
  <c r="N750" i="5"/>
  <c r="N710" i="5"/>
  <c r="N1858" i="5"/>
  <c r="N306" i="5"/>
  <c r="N754" i="5"/>
  <c r="N240" i="5"/>
  <c r="N1179" i="5"/>
  <c r="N907" i="5"/>
  <c r="N863" i="5"/>
  <c r="N1623" i="5"/>
  <c r="N801" i="5"/>
  <c r="N628" i="5"/>
  <c r="N838" i="5"/>
  <c r="N585" i="5"/>
  <c r="N301" i="5"/>
  <c r="N1545" i="5"/>
  <c r="N458" i="5"/>
  <c r="N977" i="5"/>
  <c r="N1875" i="5"/>
  <c r="N777" i="5"/>
  <c r="N596" i="5"/>
  <c r="N1472" i="5"/>
  <c r="N1517" i="5"/>
  <c r="N1048" i="5"/>
  <c r="N1820" i="5"/>
  <c r="N1411" i="5"/>
  <c r="N1624" i="5"/>
  <c r="N668" i="5"/>
  <c r="N1009" i="5"/>
  <c r="N681" i="5"/>
  <c r="N761" i="5"/>
  <c r="N895" i="5"/>
  <c r="N367" i="5"/>
  <c r="N1705" i="5"/>
  <c r="N1371" i="5"/>
  <c r="N126" i="5"/>
  <c r="N1723" i="5"/>
  <c r="N258" i="5"/>
  <c r="N375" i="5"/>
  <c r="N1191" i="5"/>
  <c r="N1876" i="5"/>
  <c r="N850" i="5"/>
  <c r="N901" i="5"/>
  <c r="N1533" i="5"/>
  <c r="N406" i="5"/>
  <c r="N156" i="5"/>
  <c r="N1159" i="5"/>
  <c r="N452" i="5"/>
  <c r="N1684" i="5"/>
  <c r="N477" i="5"/>
  <c r="N1487" i="5"/>
  <c r="N329" i="5"/>
  <c r="N157" i="5"/>
  <c r="N1255" i="5"/>
  <c r="N1877" i="5"/>
  <c r="N677" i="5"/>
  <c r="N10" i="5"/>
  <c r="N1222" i="5"/>
  <c r="N1077" i="5"/>
  <c r="N1362" i="5"/>
  <c r="N1460" i="5"/>
  <c r="N398" i="5"/>
  <c r="N280" i="5"/>
  <c r="N230" i="5"/>
  <c r="N1651" i="5"/>
  <c r="N1352" i="5"/>
  <c r="N1784" i="5"/>
  <c r="N1283" i="5"/>
  <c r="N380" i="5"/>
  <c r="N616" i="5"/>
  <c r="N1709" i="5"/>
  <c r="N566" i="5"/>
  <c r="N1459" i="5"/>
  <c r="N1103" i="5"/>
  <c r="N1013" i="5"/>
  <c r="N1878" i="5"/>
  <c r="N816" i="5"/>
  <c r="N1579" i="5"/>
  <c r="N1864" i="5"/>
  <c r="N527" i="5"/>
  <c r="N1482" i="5"/>
  <c r="N506" i="5"/>
  <c r="N1679" i="5"/>
  <c r="N1258" i="5"/>
  <c r="N1800" i="5"/>
  <c r="N929" i="5"/>
  <c r="N808" i="5"/>
  <c r="N755" i="5"/>
  <c r="N1879" i="5"/>
  <c r="N602" i="5"/>
  <c r="N785" i="5"/>
  <c r="N778" i="5"/>
  <c r="N646" i="5"/>
  <c r="N1087" i="5"/>
  <c r="N571" i="5"/>
  <c r="N1491" i="5"/>
  <c r="N1602" i="5"/>
  <c r="N1585" i="5"/>
  <c r="N1880" i="5"/>
  <c r="N655" i="5"/>
  <c r="N1199" i="5"/>
  <c r="N403" i="5"/>
  <c r="N1035" i="5"/>
  <c r="N1727" i="5"/>
  <c r="N1245" i="5"/>
  <c r="N393" i="5"/>
  <c r="N874" i="5"/>
  <c r="N1374" i="5"/>
  <c r="N1543" i="5"/>
  <c r="N1238" i="5"/>
  <c r="N1326" i="5"/>
  <c r="N434" i="5"/>
  <c r="N1055" i="5"/>
  <c r="N252" i="5"/>
  <c r="N1514" i="5"/>
  <c r="N1516" i="5"/>
  <c r="N1418" i="5"/>
  <c r="N1074" i="5"/>
  <c r="N1404" i="5"/>
  <c r="N412" i="5"/>
  <c r="N540" i="5"/>
  <c r="N679" i="5"/>
  <c r="N256" i="5"/>
  <c r="N674" i="5"/>
  <c r="N1766" i="5"/>
  <c r="N1303" i="5"/>
  <c r="N795" i="5"/>
  <c r="N1421" i="5"/>
  <c r="N456" i="5"/>
  <c r="N1219" i="5"/>
  <c r="N625" i="5"/>
  <c r="N1056" i="5"/>
  <c r="N1489" i="5"/>
  <c r="N1433" i="5"/>
  <c r="N1309" i="5"/>
  <c r="N1296" i="5"/>
  <c r="N1318" i="5"/>
  <c r="N683" i="5"/>
  <c r="N1512" i="5"/>
  <c r="N641" i="5"/>
  <c r="N852" i="5"/>
  <c r="N1069" i="5"/>
  <c r="N110" i="5"/>
  <c r="N1372" i="5"/>
  <c r="N236" i="5"/>
  <c r="N143" i="5"/>
  <c r="N1834" i="5"/>
  <c r="N257" i="5"/>
  <c r="N334" i="5"/>
  <c r="N321" i="5"/>
  <c r="N597" i="5"/>
  <c r="N1284" i="5"/>
  <c r="N1685" i="5"/>
  <c r="N158" i="5"/>
  <c r="N312" i="5"/>
  <c r="N159" i="5"/>
  <c r="N1532" i="5"/>
  <c r="N160" i="5"/>
  <c r="N1530" i="5"/>
  <c r="N630" i="5"/>
  <c r="N1806" i="5"/>
  <c r="N960" i="5"/>
  <c r="N275" i="5"/>
  <c r="N744" i="5"/>
  <c r="N1729" i="5"/>
  <c r="N1643" i="5"/>
  <c r="N1029" i="5"/>
  <c r="N341" i="5"/>
  <c r="N997" i="5"/>
  <c r="N670" i="5"/>
  <c r="N1837" i="5"/>
  <c r="N844" i="5"/>
  <c r="N376" i="5"/>
  <c r="N1611" i="5"/>
  <c r="N1791" i="5"/>
  <c r="N1881" i="5"/>
  <c r="N1208" i="5"/>
  <c r="N980" i="5"/>
  <c r="N346" i="5"/>
  <c r="N936" i="5"/>
  <c r="N383" i="5"/>
  <c r="N1574" i="5"/>
  <c r="N1127" i="5"/>
  <c r="N875" i="5"/>
  <c r="N1670" i="5"/>
  <c r="N976" i="5"/>
  <c r="N1665" i="5"/>
  <c r="N1275" i="5"/>
  <c r="N1293" i="5"/>
  <c r="N817" i="5"/>
  <c r="N1395" i="5"/>
  <c r="N1306" i="5"/>
  <c r="N1330" i="5"/>
  <c r="N1090" i="5"/>
  <c r="N806" i="5"/>
  <c r="N413" i="5"/>
  <c r="N432" i="5"/>
  <c r="N884" i="5"/>
  <c r="N696" i="5"/>
  <c r="N748" i="5"/>
  <c r="N538" i="5"/>
  <c r="N1150" i="5"/>
  <c r="N1436" i="5"/>
  <c r="N451" i="5"/>
  <c r="N556" i="5"/>
  <c r="N866" i="5"/>
  <c r="N1757" i="5"/>
  <c r="N1882" i="5"/>
  <c r="N1748" i="5"/>
  <c r="N1195" i="5"/>
  <c r="N1676" i="5"/>
  <c r="N1584" i="5"/>
  <c r="N259" i="5"/>
  <c r="N1883" i="5"/>
  <c r="N1145" i="5"/>
  <c r="N822" i="5"/>
  <c r="N1271" i="5"/>
  <c r="N1092" i="5"/>
  <c r="N137" i="5"/>
  <c r="N1652" i="5"/>
  <c r="N1658" i="5"/>
  <c r="N805" i="5"/>
  <c r="N245" i="5"/>
  <c r="N577" i="5"/>
  <c r="N251" i="5"/>
  <c r="N993" i="5"/>
  <c r="N1755" i="5"/>
  <c r="N1378" i="5"/>
  <c r="N984" i="5"/>
  <c r="N161" i="5"/>
  <c r="N1211" i="5"/>
  <c r="N825" i="5"/>
  <c r="N1033" i="5"/>
  <c r="N1785" i="5"/>
  <c r="N11" i="5"/>
  <c r="N384" i="5"/>
  <c r="N562" i="5"/>
  <c r="N1294" i="5"/>
  <c r="N1759" i="5"/>
  <c r="N699" i="5"/>
  <c r="N1494" i="5"/>
  <c r="N1842" i="5"/>
  <c r="N1388" i="5"/>
  <c r="N363" i="5"/>
  <c r="N983" i="5"/>
  <c r="N162" i="5"/>
  <c r="N501" i="5"/>
  <c r="N942" i="5"/>
  <c r="N1592" i="5"/>
  <c r="N1884" i="5"/>
  <c r="N322" i="5"/>
  <c r="N673" i="5"/>
  <c r="N1265" i="5"/>
  <c r="N283" i="5"/>
  <c r="N1434" i="5"/>
  <c r="N1750" i="5"/>
  <c r="N1885" i="5"/>
  <c r="N1131" i="5"/>
  <c r="N497" i="5"/>
  <c r="N1841" i="5"/>
  <c r="N1799" i="5"/>
  <c r="N1264" i="5"/>
  <c r="N720" i="5"/>
  <c r="N913" i="5"/>
  <c r="N237" i="5"/>
  <c r="N1324" i="5"/>
  <c r="N494" i="5"/>
  <c r="N1243" i="5"/>
  <c r="N1608" i="5"/>
  <c r="N1747" i="5"/>
  <c r="N799" i="5"/>
  <c r="N387" i="5"/>
  <c r="N1233" i="5"/>
  <c r="N1634" i="5"/>
  <c r="N848" i="5"/>
  <c r="N435" i="5"/>
  <c r="N163" i="5"/>
  <c r="N164" i="5"/>
  <c r="N1829" i="5"/>
  <c r="N789" i="5"/>
  <c r="N1025" i="5"/>
  <c r="N239" i="5"/>
  <c r="N87" i="5"/>
  <c r="N1798" i="5"/>
  <c r="N165" i="5"/>
  <c r="N1435" i="5"/>
  <c r="N166" i="5"/>
  <c r="N1415" i="5"/>
  <c r="N270" i="5"/>
  <c r="N246" i="5"/>
  <c r="N576" i="5"/>
  <c r="N423" i="5"/>
  <c r="N1044" i="5"/>
  <c r="N1106" i="5"/>
  <c r="N12" i="5"/>
  <c r="N232" i="5"/>
  <c r="N598" i="5"/>
  <c r="N659" i="5"/>
  <c r="N931" i="5"/>
  <c r="N563" i="5"/>
  <c r="N1650" i="5"/>
  <c r="N399" i="5"/>
  <c r="N709" i="5"/>
  <c r="N1390" i="5"/>
  <c r="N1638" i="5"/>
  <c r="N13" i="5"/>
  <c r="N1507" i="5"/>
  <c r="N876" i="5"/>
  <c r="N1662" i="5"/>
  <c r="N1492" i="5"/>
  <c r="N1359" i="5"/>
  <c r="N1476" i="5"/>
  <c r="N1698" i="5"/>
  <c r="N1502" i="5"/>
  <c r="N14" i="5"/>
  <c r="N1594" i="5"/>
  <c r="N1786" i="5"/>
  <c r="N1488" i="5"/>
  <c r="N845" i="5"/>
  <c r="N1823" i="5"/>
  <c r="N1062" i="5"/>
  <c r="N371" i="5"/>
  <c r="N724" i="5"/>
  <c r="N780" i="5"/>
  <c r="N324" i="5"/>
  <c r="N1196" i="5"/>
  <c r="N1542" i="5"/>
  <c r="N284" i="5"/>
  <c r="N1452" i="5"/>
  <c r="N1724" i="5"/>
  <c r="N15" i="5"/>
  <c r="N593" i="5"/>
  <c r="N1278" i="5"/>
  <c r="N261" i="5"/>
  <c r="N664" i="5"/>
  <c r="N513" i="5"/>
  <c r="N1214" i="5"/>
  <c r="N1568" i="5"/>
  <c r="N853" i="5"/>
  <c r="N948" i="5"/>
  <c r="N1801" i="5"/>
  <c r="N753" i="5"/>
  <c r="N953" i="5"/>
  <c r="N1640" i="5"/>
  <c r="N581" i="5"/>
  <c r="N1603" i="5"/>
  <c r="N1174" i="5"/>
  <c r="N327" i="5"/>
  <c r="N730" i="5"/>
  <c r="N1085" i="5"/>
  <c r="N1149" i="5"/>
  <c r="N1172" i="5"/>
  <c r="N946" i="5"/>
  <c r="N287" i="5"/>
  <c r="N377" i="5"/>
  <c r="N1151" i="5"/>
  <c r="N1630" i="5"/>
  <c r="N16" i="5"/>
  <c r="N771" i="5"/>
  <c r="N522" i="5"/>
  <c r="N370" i="5"/>
  <c r="N1605" i="5"/>
  <c r="N503" i="5"/>
  <c r="N1136" i="5"/>
  <c r="N1176" i="5"/>
  <c r="N108" i="5"/>
  <c r="N1744" i="5"/>
  <c r="N762" i="5"/>
  <c r="N938" i="5"/>
  <c r="N229" i="5"/>
  <c r="N167" i="5"/>
  <c r="N1636" i="5"/>
  <c r="N622" i="5"/>
  <c r="N17" i="5"/>
  <c r="N18" i="5"/>
  <c r="N1340" i="5"/>
  <c r="N865" i="5"/>
  <c r="N726" i="5"/>
  <c r="N1125" i="5"/>
  <c r="N1804" i="5"/>
  <c r="N1649" i="5"/>
  <c r="N820" i="5"/>
  <c r="N93" i="5"/>
  <c r="N1027" i="5"/>
  <c r="N691" i="5"/>
  <c r="N19" i="5"/>
  <c r="N542" i="5"/>
  <c r="N1217" i="5"/>
  <c r="N1586" i="5"/>
  <c r="N1140" i="5"/>
  <c r="N1886" i="5"/>
  <c r="N1668" i="5"/>
  <c r="N144" i="5"/>
  <c r="N1200" i="5"/>
  <c r="N537" i="5"/>
  <c r="N1118" i="5"/>
  <c r="N455" i="5"/>
  <c r="N667" i="5"/>
  <c r="N1692" i="5"/>
  <c r="N636" i="5"/>
  <c r="N1797" i="5"/>
  <c r="N1558" i="5"/>
  <c r="N1425" i="5"/>
  <c r="N1320" i="5"/>
  <c r="N1079" i="5"/>
  <c r="N20" i="5"/>
  <c r="N1076" i="5"/>
  <c r="N872" i="5"/>
  <c r="N149" i="5"/>
  <c r="N1165" i="5"/>
  <c r="N891" i="5"/>
  <c r="N940" i="5"/>
  <c r="N1578" i="5"/>
  <c r="N1691" i="5"/>
  <c r="N1733" i="5"/>
  <c r="N102" i="5"/>
  <c r="N937" i="5"/>
  <c r="N1338" i="5"/>
  <c r="N713" i="5"/>
  <c r="N168" i="5"/>
  <c r="N1257" i="5"/>
  <c r="N586" i="5"/>
  <c r="N509" i="5"/>
  <c r="N1582" i="5"/>
  <c r="N1116" i="5"/>
  <c r="N106" i="5"/>
  <c r="N1329" i="5"/>
  <c r="N738" i="5"/>
  <c r="N1043" i="5"/>
  <c r="N943" i="5"/>
  <c r="N1497" i="5"/>
  <c r="N122" i="5"/>
  <c r="N1950" i="5"/>
  <c r="N1868" i="5"/>
  <c r="N1765" i="5"/>
  <c r="N103" i="5"/>
  <c r="N1622" i="5"/>
  <c r="N1272" i="5"/>
  <c r="N807" i="5"/>
  <c r="N1098" i="5"/>
  <c r="N21" i="5"/>
  <c r="N743" i="5"/>
  <c r="N22" i="5"/>
  <c r="N23" i="5"/>
  <c r="N24" i="5"/>
  <c r="N25" i="5"/>
  <c r="N382" i="5"/>
  <c r="N1039" i="5"/>
  <c r="N800" i="5"/>
  <c r="N653" i="5"/>
  <c r="N854" i="5"/>
  <c r="N1710" i="5"/>
  <c r="N409" i="5"/>
  <c r="N121" i="5"/>
  <c r="N910" i="5"/>
  <c r="N1178" i="5"/>
  <c r="N372" i="5"/>
  <c r="N1610" i="5"/>
  <c r="N26" i="5"/>
  <c r="N1392" i="5"/>
  <c r="N1235" i="5"/>
  <c r="N1690" i="5"/>
  <c r="N1609" i="5"/>
  <c r="N1016" i="5"/>
  <c r="N1462" i="5"/>
  <c r="N1368" i="5"/>
  <c r="N989" i="5"/>
  <c r="N887" i="5"/>
  <c r="N233" i="5"/>
  <c r="N1141" i="5"/>
  <c r="N1635" i="5"/>
  <c r="N27" i="5"/>
  <c r="N772" i="5"/>
  <c r="N524" i="5"/>
  <c r="N1034" i="5"/>
  <c r="N836" i="5"/>
  <c r="N623" i="5"/>
  <c r="N1427" i="5"/>
  <c r="N839" i="5"/>
  <c r="N965" i="5"/>
  <c r="N1270" i="5"/>
  <c r="N841" i="5"/>
  <c r="N1282" i="5"/>
  <c r="N672" i="5"/>
  <c r="N1597" i="5"/>
  <c r="N635" i="5"/>
  <c r="N1447" i="5"/>
  <c r="N1144" i="5"/>
  <c r="N565" i="5"/>
  <c r="N592" i="5"/>
  <c r="N405" i="5"/>
  <c r="N1397" i="5"/>
  <c r="N1815" i="5"/>
  <c r="N1093" i="5"/>
  <c r="N274" i="5"/>
  <c r="N1322" i="5"/>
  <c r="N147" i="5"/>
  <c r="N291" i="5"/>
  <c r="N961" i="5"/>
  <c r="N293" i="5"/>
  <c r="N1011" i="5"/>
  <c r="N1657" i="5"/>
  <c r="N499" i="5"/>
  <c r="N843" i="5"/>
  <c r="N1295" i="5"/>
  <c r="N1681" i="5"/>
  <c r="N1247" i="5"/>
  <c r="N1400" i="5"/>
  <c r="N368" i="5"/>
  <c r="N1790" i="5"/>
  <c r="N272" i="5"/>
  <c r="N1887" i="5"/>
  <c r="N533" i="5"/>
  <c r="N1360" i="5"/>
  <c r="N978" i="5"/>
  <c r="N1888" i="5"/>
  <c r="N250" i="5"/>
  <c r="N101" i="5"/>
  <c r="N466" i="5"/>
  <c r="N169" i="5"/>
  <c r="N1097" i="5"/>
  <c r="N904" i="5"/>
  <c r="N170" i="5"/>
  <c r="N308" i="5"/>
  <c r="N530" i="5"/>
  <c r="N734" i="5"/>
  <c r="N171" i="5"/>
  <c r="N523" i="5"/>
  <c r="N985" i="5"/>
  <c r="N172" i="5"/>
  <c r="N512" i="5"/>
  <c r="N1117" i="5"/>
  <c r="N950" i="5"/>
  <c r="N1005" i="5"/>
  <c r="N1376" i="5"/>
  <c r="N1120" i="5"/>
  <c r="N443" i="5"/>
  <c r="N1865" i="5"/>
  <c r="N1853" i="5"/>
  <c r="N1577" i="5"/>
  <c r="N28" i="5"/>
  <c r="N1872" i="5"/>
  <c r="N902" i="5"/>
  <c r="N718" i="5"/>
  <c r="N1607" i="5"/>
  <c r="N411" i="5"/>
  <c r="N289" i="5"/>
  <c r="N1045" i="5"/>
  <c r="N930" i="5"/>
  <c r="N1539" i="5"/>
  <c r="N1353" i="5"/>
  <c r="N1606" i="5"/>
  <c r="N1654" i="5"/>
  <c r="N1889" i="5"/>
  <c r="N1583" i="5"/>
  <c r="N829" i="5"/>
  <c r="N173" i="5"/>
  <c r="N1281" i="5"/>
  <c r="N906" i="5"/>
  <c r="N150" i="5"/>
  <c r="N1674" i="5"/>
  <c r="N1687" i="5"/>
  <c r="N614" i="5"/>
  <c r="N479" i="5"/>
  <c r="N1890" i="5"/>
  <c r="N835" i="5"/>
  <c r="N1263" i="5"/>
  <c r="N1383" i="5"/>
  <c r="N663" i="5"/>
  <c r="N1308" i="5"/>
  <c r="N461" i="5"/>
  <c r="N587" i="5"/>
  <c r="N29" i="5"/>
  <c r="N302" i="5"/>
  <c r="N707" i="5"/>
  <c r="N1317" i="5"/>
  <c r="N1070" i="5"/>
  <c r="N1384" i="5"/>
  <c r="N1438" i="5"/>
  <c r="N1504" i="5"/>
  <c r="N318" i="5"/>
  <c r="N637" i="5"/>
  <c r="N1373" i="5"/>
  <c r="N1655" i="5"/>
  <c r="N521" i="5"/>
  <c r="N1891" i="5"/>
  <c r="N1280" i="5"/>
  <c r="N1547" i="5"/>
  <c r="N473" i="5"/>
  <c r="N924" i="5"/>
  <c r="N573" i="5"/>
  <c r="N574" i="5"/>
  <c r="N840" i="5"/>
  <c r="N1466" i="5"/>
  <c r="N440" i="5"/>
  <c r="N751" i="5"/>
  <c r="N174" i="5"/>
  <c r="N299" i="5"/>
  <c r="N1444" i="5"/>
  <c r="N128" i="5"/>
  <c r="N1128" i="5"/>
  <c r="N792" i="5"/>
  <c r="N1004" i="5"/>
  <c r="N231" i="5"/>
  <c r="N972" i="5"/>
  <c r="N1720" i="5"/>
  <c r="N1065" i="5"/>
  <c r="N286" i="5"/>
  <c r="N449" i="5"/>
  <c r="N255" i="5"/>
  <c r="N532" i="5"/>
  <c r="N1470" i="5"/>
  <c r="N175" i="5"/>
  <c r="N595" i="5"/>
  <c r="N353" i="5"/>
  <c r="N594" i="5"/>
  <c r="N1201" i="5"/>
  <c r="N973" i="5"/>
  <c r="N1734" i="5"/>
  <c r="N1343" i="5"/>
  <c r="N914" i="5"/>
  <c r="N288" i="5"/>
  <c r="N338" i="5"/>
  <c r="N1440" i="5"/>
  <c r="N656" i="5"/>
  <c r="N1142" i="5"/>
  <c r="N649" i="5"/>
  <c r="N1892" i="5"/>
  <c r="N1393" i="5"/>
  <c r="N613" i="5"/>
  <c r="N1671" i="5"/>
  <c r="N176" i="5"/>
  <c r="N690" i="5"/>
  <c r="N1893" i="5"/>
  <c r="N1495" i="5"/>
  <c r="N1021" i="5"/>
  <c r="N1213" i="5"/>
  <c r="N1351" i="5"/>
  <c r="N549" i="5"/>
  <c r="N1028" i="5"/>
  <c r="N1419" i="5"/>
  <c r="N502" i="5"/>
  <c r="N292" i="5"/>
  <c r="N1153" i="5"/>
  <c r="N553" i="5"/>
  <c r="N436" i="5"/>
  <c r="N631" i="5"/>
  <c r="N1286" i="5"/>
  <c r="N1719" i="5"/>
  <c r="N996" i="5"/>
  <c r="N1023" i="5"/>
  <c r="N351" i="5"/>
  <c r="N85" i="5"/>
  <c r="N1026" i="5"/>
  <c r="N1561" i="5"/>
  <c r="N424" i="5"/>
  <c r="N1266" i="5"/>
  <c r="N967" i="5"/>
  <c r="N514" i="5"/>
  <c r="N1328" i="5"/>
  <c r="N1580" i="5"/>
  <c r="N268" i="5"/>
  <c r="N814" i="5"/>
  <c r="N934" i="5"/>
  <c r="N741" i="5"/>
  <c r="N431" i="5"/>
  <c r="N1006" i="5"/>
  <c r="N177" i="5"/>
  <c r="N1682" i="5"/>
  <c r="N441" i="5"/>
  <c r="N1752" i="5"/>
  <c r="N266" i="5"/>
  <c r="N722" i="5"/>
  <c r="N1807" i="5"/>
  <c r="N1424" i="5"/>
  <c r="N535" i="5"/>
  <c r="N345" i="5"/>
  <c r="N30" i="5"/>
  <c r="N991" i="5"/>
  <c r="N178" i="5"/>
  <c r="N1377" i="5"/>
  <c r="N550" i="5"/>
  <c r="N31" i="5"/>
  <c r="N1894" i="5"/>
  <c r="N32" i="5"/>
  <c r="N381" i="5"/>
  <c r="N1134" i="5"/>
  <c r="N912" i="5"/>
  <c r="N1895" i="5"/>
  <c r="N1335" i="5"/>
  <c r="N1068" i="5"/>
  <c r="N33" i="5"/>
  <c r="N847" i="5"/>
  <c r="N1817" i="5"/>
  <c r="N921" i="5"/>
  <c r="N897" i="5"/>
  <c r="N1228" i="5"/>
  <c r="N124" i="5"/>
  <c r="N34" i="5"/>
  <c r="N545" i="5"/>
  <c r="N35" i="5"/>
  <c r="N179" i="5"/>
  <c r="N1014" i="5"/>
  <c r="N1528" i="5"/>
  <c r="N1181" i="5"/>
  <c r="N36" i="5"/>
  <c r="N37" i="5"/>
  <c r="N1715" i="5"/>
  <c r="N615" i="5"/>
  <c r="N180" i="5"/>
  <c r="N1110" i="5"/>
  <c r="N38" i="5"/>
  <c r="N39" i="5"/>
  <c r="N40" i="5"/>
  <c r="N41" i="5"/>
  <c r="N42" i="5"/>
  <c r="N43" i="5"/>
  <c r="N1706" i="5"/>
  <c r="N1745" i="5"/>
  <c r="N386" i="5"/>
  <c r="N1713" i="5"/>
  <c r="N1292" i="5"/>
  <c r="N469" i="5"/>
  <c r="N1399" i="5"/>
  <c r="N392" i="5"/>
  <c r="N1334" i="5"/>
  <c r="N917" i="5"/>
  <c r="N242" i="5"/>
  <c r="N518" i="5"/>
  <c r="N721" i="5"/>
  <c r="N1496" i="5"/>
  <c r="N484" i="5"/>
  <c r="N1160" i="5"/>
  <c r="N181" i="5"/>
  <c r="N1850" i="5"/>
  <c r="N555" i="5"/>
  <c r="N939" i="5"/>
  <c r="N1866" i="5"/>
  <c r="N1236" i="5"/>
  <c r="N249" i="5"/>
  <c r="N1629" i="5"/>
  <c r="N916" i="5"/>
  <c r="N903" i="5"/>
  <c r="N133" i="5"/>
  <c r="N182" i="5"/>
  <c r="N1115" i="5"/>
  <c r="N640" i="5"/>
  <c r="N116" i="5"/>
  <c r="N1041" i="5"/>
  <c r="N944" i="5"/>
  <c r="N731" i="5"/>
  <c r="N1515" i="5"/>
  <c r="N599" i="5"/>
  <c r="N1451" i="5"/>
  <c r="N607" i="5"/>
  <c r="N1896" i="5"/>
  <c r="N922" i="5"/>
  <c r="N439" i="5"/>
  <c r="N803" i="5"/>
  <c r="N642" i="5"/>
  <c r="N995" i="5"/>
  <c r="N44" i="5"/>
  <c r="N1267" i="5"/>
  <c r="N45" i="5"/>
  <c r="N46" i="5"/>
  <c r="N47" i="5"/>
  <c r="N48" i="5"/>
  <c r="N49" i="5"/>
  <c r="N50" i="5"/>
  <c r="N51" i="5"/>
  <c r="N52" i="5"/>
  <c r="N485" i="5"/>
  <c r="N53" i="5"/>
  <c r="N54" i="5"/>
  <c r="N963" i="5"/>
  <c r="N294" i="5"/>
  <c r="N425" i="5"/>
  <c r="N1398" i="5"/>
  <c r="N796" i="5"/>
  <c r="N183" i="5"/>
  <c r="N725" i="5"/>
  <c r="N567" i="5"/>
  <c r="N857" i="5"/>
  <c r="N1728" i="5"/>
  <c r="N1485" i="5"/>
  <c r="N1403" i="5"/>
  <c r="N379" i="5"/>
  <c r="N1262" i="5"/>
  <c r="N309" i="5"/>
  <c r="N1471" i="5"/>
  <c r="N1003" i="5"/>
  <c r="N55" i="5"/>
  <c r="N548" i="5"/>
  <c r="N1808" i="5"/>
  <c r="N1897" i="5"/>
  <c r="N572" i="5"/>
  <c r="N568" i="5"/>
  <c r="N1379" i="5"/>
  <c r="N1274" i="5"/>
  <c r="N1268" i="5"/>
  <c r="N828" i="5"/>
  <c r="N1769" i="5"/>
  <c r="N955" i="5"/>
  <c r="N682" i="5"/>
  <c r="N1439" i="5"/>
  <c r="N969" i="5"/>
  <c r="N184" i="5"/>
  <c r="N277" i="5"/>
  <c r="N1588" i="5"/>
  <c r="N908" i="5"/>
  <c r="N1714" i="5"/>
  <c r="N310" i="5"/>
  <c r="N1057" i="5"/>
  <c r="N1240" i="5"/>
  <c r="N1454" i="5"/>
  <c r="N588" i="5"/>
  <c r="N1852" i="5"/>
  <c r="N794" i="5"/>
  <c r="N1361" i="5"/>
  <c r="N185" i="5"/>
  <c r="N1431" i="5"/>
  <c r="N1604" i="5"/>
  <c r="N56" i="5"/>
  <c r="N402" i="5"/>
  <c r="N186" i="5"/>
  <c r="N1716" i="5"/>
  <c r="N994" i="5"/>
  <c r="N864" i="5"/>
  <c r="N949" i="5"/>
  <c r="N1327" i="5"/>
  <c r="N1132" i="5"/>
  <c r="N1689" i="5"/>
  <c r="N1358" i="5"/>
  <c r="N187" i="5"/>
  <c r="N1291" i="5"/>
  <c r="N1019" i="5"/>
  <c r="N57" i="5"/>
  <c r="N1898" i="5"/>
  <c r="N478" i="5"/>
  <c r="N1899" i="5"/>
  <c r="N188" i="5"/>
  <c r="N1613" i="5"/>
  <c r="N1154" i="5"/>
  <c r="N580" i="5"/>
  <c r="N1844" i="5"/>
  <c r="N1301" i="5"/>
  <c r="N1900" i="5"/>
  <c r="N1192" i="5"/>
  <c r="N285" i="5"/>
  <c r="N1901" i="5"/>
  <c r="N1902" i="5"/>
  <c r="N1903" i="5"/>
  <c r="N920" i="5"/>
  <c r="N1826" i="5"/>
  <c r="N1232" i="5"/>
  <c r="N468" i="5"/>
  <c r="N837" i="5"/>
  <c r="N1663" i="5"/>
  <c r="N1867" i="5"/>
  <c r="N1731" i="5"/>
  <c r="N1904" i="5"/>
  <c r="N1506" i="5"/>
  <c r="N326" i="5"/>
  <c r="N1575" i="5"/>
  <c r="N90" i="5"/>
  <c r="N1787" i="5"/>
  <c r="N1524" i="5"/>
  <c r="N1323" i="5"/>
  <c r="N86" i="5"/>
  <c r="N856" i="5"/>
  <c r="N689" i="5"/>
  <c r="N1621" i="5"/>
  <c r="N832" i="5"/>
  <c r="N968" i="5"/>
  <c r="N769" i="5"/>
  <c r="N1223" i="5"/>
  <c r="N189" i="5"/>
  <c r="N97" i="5"/>
  <c r="N1096" i="5"/>
  <c r="N422" i="5"/>
  <c r="N190" i="5"/>
  <c r="N1314" i="5"/>
  <c r="N870" i="5"/>
  <c r="N1288" i="5"/>
  <c r="N735" i="5"/>
  <c r="N355" i="5"/>
  <c r="N1851" i="5"/>
  <c r="N58" i="5"/>
  <c r="N1194" i="5"/>
  <c r="N547" i="5"/>
  <c r="N971" i="5"/>
  <c r="N235" i="5"/>
  <c r="N1664" i="5"/>
  <c r="N1429" i="5"/>
  <c r="N1905" i="5"/>
  <c r="N1493" i="5"/>
  <c r="N191" i="5"/>
  <c r="N349" i="5"/>
  <c r="N1906" i="5"/>
  <c r="N1802" i="5"/>
  <c r="N579" i="5"/>
  <c r="N1849" i="5"/>
  <c r="N142" i="5"/>
  <c r="N192" i="5"/>
  <c r="N193" i="5"/>
  <c r="N131" i="5"/>
  <c r="N1091" i="5"/>
  <c r="N1616" i="5"/>
  <c r="N194" i="5"/>
  <c r="N657" i="5"/>
  <c r="N1732" i="5"/>
  <c r="N132" i="5"/>
  <c r="N1695" i="5"/>
  <c r="N638" i="5"/>
  <c r="N880" i="5"/>
  <c r="N1406" i="5"/>
  <c r="N539" i="5"/>
  <c r="N1637" i="5"/>
  <c r="N1038" i="5"/>
  <c r="N911" i="5"/>
  <c r="N490" i="5"/>
  <c r="N1456" i="5"/>
  <c r="N1050" i="5"/>
  <c r="N1401" i="5"/>
  <c r="N1859" i="5"/>
  <c r="N59" i="5"/>
  <c r="N1587" i="5"/>
  <c r="N1843" i="5"/>
  <c r="N812" i="5"/>
  <c r="N1066" i="5"/>
  <c r="N1114" i="5"/>
  <c r="N652" i="5"/>
  <c r="N1581" i="5"/>
  <c r="N260" i="5"/>
  <c r="N1803" i="5"/>
  <c r="N1407" i="5"/>
  <c r="N849" i="5"/>
  <c r="N1319" i="5"/>
  <c r="N1677" i="5"/>
  <c r="N747" i="5"/>
  <c r="N265" i="5"/>
  <c r="N1762" i="5"/>
  <c r="N686" i="5"/>
  <c r="N525" i="5"/>
  <c r="N1109" i="5"/>
  <c r="N964" i="5"/>
  <c r="N564" i="5"/>
  <c r="N798" i="5"/>
  <c r="N1783" i="5"/>
  <c r="N979" i="5"/>
  <c r="N1186" i="5"/>
  <c r="N1782" i="5"/>
  <c r="N1631" i="5"/>
  <c r="N1672" i="5"/>
  <c r="N818" i="5"/>
  <c r="N1061" i="5"/>
  <c r="N1907" i="5"/>
  <c r="N510" i="5"/>
  <c r="N1831" i="5"/>
  <c r="N685" i="5"/>
  <c r="N195" i="5"/>
  <c r="N1908" i="5"/>
  <c r="N420" i="5"/>
  <c r="N760" i="5"/>
  <c r="N1510" i="5"/>
  <c r="N759" i="5"/>
  <c r="N1167" i="5"/>
  <c r="N918" i="5"/>
  <c r="N365" i="5"/>
  <c r="N196" i="5"/>
  <c r="N140" i="5"/>
  <c r="N394" i="5"/>
  <c r="N1084" i="5"/>
  <c r="N1596" i="5"/>
  <c r="N1126" i="5"/>
  <c r="N1909" i="5"/>
  <c r="N697" i="5"/>
  <c r="N1948" i="5"/>
  <c r="N1910" i="5"/>
  <c r="N1818" i="5"/>
  <c r="N1810" i="5"/>
  <c r="N1641" i="5"/>
  <c r="N1332" i="5"/>
  <c r="N1498" i="5"/>
  <c r="N1302" i="5"/>
  <c r="N1279" i="5"/>
  <c r="N1666" i="5"/>
  <c r="N1380" i="5"/>
  <c r="N1911" i="5"/>
  <c r="N1773" i="5"/>
  <c r="N941" i="5"/>
  <c r="N1861" i="5"/>
  <c r="N1667" i="5"/>
  <c r="N1121" i="5"/>
  <c r="N956" i="5"/>
  <c r="N698" i="5"/>
  <c r="N1015" i="5"/>
  <c r="N60" i="5"/>
  <c r="N1138" i="5"/>
  <c r="N846" i="5"/>
  <c r="N1112" i="5"/>
  <c r="N197" i="5"/>
  <c r="N1822" i="5"/>
  <c r="N639" i="5"/>
  <c r="N297" i="5"/>
  <c r="N770" i="5"/>
  <c r="N1725" i="5"/>
  <c r="N1620" i="5"/>
  <c r="N1774" i="5"/>
  <c r="N1544" i="5"/>
  <c r="N804" i="5"/>
  <c r="N1341" i="5"/>
  <c r="N340" i="5"/>
  <c r="N1912" i="5"/>
  <c r="N61" i="5"/>
  <c r="N138" i="5"/>
  <c r="N1420" i="5"/>
  <c r="N1644" i="5"/>
  <c r="N626" i="5"/>
  <c r="N1811" i="5"/>
  <c r="N578" i="5"/>
  <c r="N1356" i="5"/>
  <c r="N331" i="5"/>
  <c r="N419" i="5"/>
  <c r="N1122" i="5"/>
  <c r="N605" i="5"/>
  <c r="N198" i="5"/>
  <c r="N199" i="5"/>
  <c r="N552" i="5"/>
  <c r="N1139" i="5"/>
  <c r="N1304" i="5"/>
  <c r="N1913" i="5"/>
  <c r="N905" i="5"/>
  <c r="N407" i="5"/>
  <c r="N369" i="5"/>
  <c r="N1855" i="5"/>
  <c r="N1845" i="5"/>
  <c r="N127" i="5"/>
  <c r="N1914" i="5"/>
  <c r="N125" i="5"/>
  <c r="N262" i="5"/>
  <c r="N99" i="5"/>
  <c r="N1475" i="5"/>
  <c r="N695" i="5"/>
  <c r="N752" i="5"/>
  <c r="N1215" i="5"/>
  <c r="N890" i="5"/>
  <c r="N757" i="5"/>
  <c r="N1345" i="5"/>
  <c r="N982" i="5"/>
  <c r="N970" i="5"/>
  <c r="N1699" i="5"/>
  <c r="N981" i="5"/>
  <c r="N311" i="5"/>
  <c r="N1915" i="5"/>
  <c r="N1163" i="5"/>
  <c r="N1465" i="5"/>
  <c r="N475" i="5"/>
  <c r="N1315" i="5"/>
  <c r="N1289" i="5"/>
  <c r="N113" i="5"/>
  <c r="N500" i="5"/>
  <c r="N1170" i="5"/>
  <c r="N483" i="5"/>
  <c r="N1297" i="5"/>
  <c r="N267" i="5"/>
  <c r="N1202" i="5"/>
  <c r="N1299" i="5"/>
  <c r="N862" i="5"/>
  <c r="N975" i="5"/>
  <c r="N1156" i="5"/>
  <c r="N200" i="5"/>
  <c r="N1100" i="5"/>
  <c r="N619" i="5"/>
  <c r="N669" i="5"/>
  <c r="N201" i="5"/>
  <c r="N1788" i="5"/>
  <c r="N467" i="5"/>
  <c r="N1457" i="5"/>
  <c r="N107" i="5"/>
  <c r="N1763" i="5"/>
  <c r="N774" i="5"/>
  <c r="N1711" i="5"/>
  <c r="N1947" i="5"/>
  <c r="N139" i="5"/>
  <c r="N767" i="5"/>
  <c r="N1557" i="5"/>
  <c r="N354" i="5"/>
  <c r="N1550" i="5"/>
  <c r="N781" i="5"/>
  <c r="N1307" i="5"/>
  <c r="N621" i="5"/>
  <c r="N809" i="5"/>
  <c r="N430" i="5"/>
  <c r="N1739" i="5"/>
  <c r="N1916" i="5"/>
  <c r="N1828" i="5"/>
  <c r="N202" i="5"/>
  <c r="N415" i="5"/>
  <c r="N1522" i="5"/>
  <c r="N1809" i="5"/>
  <c r="N1175" i="5"/>
  <c r="N1244" i="5"/>
  <c r="N1088" i="5"/>
  <c r="N1565" i="5"/>
  <c r="N1468" i="5"/>
  <c r="N1161" i="5"/>
  <c r="N1754" i="5"/>
  <c r="N1546" i="5"/>
  <c r="N1164" i="5"/>
  <c r="N1370" i="5"/>
  <c r="N391" i="5"/>
  <c r="N62" i="5"/>
  <c r="N362" i="5"/>
  <c r="N203" i="5"/>
  <c r="N1479" i="5"/>
  <c r="N819" i="5"/>
  <c r="N303" i="5"/>
  <c r="N1741" i="5"/>
  <c r="N1772" i="5"/>
  <c r="N1082" i="5"/>
  <c r="N923" i="5"/>
  <c r="N1780" i="5"/>
  <c r="N1551" i="5"/>
  <c r="N1416" i="5"/>
  <c r="N1000" i="5"/>
  <c r="N204" i="5"/>
  <c r="N1707" i="5"/>
  <c r="N716" i="5"/>
  <c r="N1917" i="5"/>
  <c r="N1256" i="5"/>
  <c r="N531" i="5"/>
  <c r="N827" i="5"/>
  <c r="N447" i="5"/>
  <c r="N883" i="5"/>
  <c r="N1505" i="5"/>
  <c r="N749" i="5"/>
  <c r="N1008" i="5"/>
  <c r="N264" i="5"/>
  <c r="N1067" i="5"/>
  <c r="N830" i="5"/>
  <c r="N1678" i="5"/>
  <c r="N1224" i="5"/>
  <c r="N766" i="5"/>
  <c r="N534" i="5"/>
  <c r="N1793" i="5"/>
  <c r="N465" i="5"/>
  <c r="N205" i="5"/>
  <c r="N1305" i="5"/>
  <c r="N100" i="5"/>
  <c r="N877" i="5"/>
  <c r="N786" i="5"/>
  <c r="N1531" i="5"/>
  <c r="N1518" i="5"/>
  <c r="N797" i="5"/>
  <c r="N1653" i="5"/>
  <c r="N279" i="5"/>
  <c r="N1827" i="5"/>
  <c r="N1918" i="5"/>
  <c r="N141" i="5"/>
  <c r="N491" i="5"/>
  <c r="N516" i="5"/>
  <c r="N1367" i="5"/>
  <c r="N1614" i="5"/>
  <c r="N1824" i="5"/>
  <c r="N1129" i="5"/>
  <c r="N1742" i="5"/>
  <c r="N1919" i="5"/>
  <c r="N401" i="5"/>
  <c r="N790" i="5"/>
  <c r="N1854" i="5"/>
  <c r="N344" i="5"/>
  <c r="N330" i="5"/>
  <c r="N1060" i="5"/>
  <c r="N92" i="5"/>
  <c r="N1521" i="5"/>
  <c r="N1086" i="5"/>
  <c r="N1203" i="5"/>
  <c r="N1158" i="5"/>
  <c r="N1230" i="5"/>
  <c r="N243" i="5"/>
  <c r="N91" i="5"/>
  <c r="N117" i="5"/>
  <c r="N889" i="5"/>
  <c r="N1796" i="5"/>
  <c r="N63" i="5"/>
  <c r="N1210" i="5"/>
  <c r="N337" i="5"/>
  <c r="N1740" i="5"/>
  <c r="N1173" i="5"/>
  <c r="N347" i="5"/>
  <c r="N453" i="5"/>
  <c r="N64" i="5"/>
  <c r="N739" i="5"/>
  <c r="N1204" i="5"/>
  <c r="N1102" i="5"/>
  <c r="N1513" i="5"/>
  <c r="N319" i="5"/>
  <c r="N1253" i="5"/>
  <c r="N1218" i="5"/>
  <c r="N464" i="5"/>
  <c r="N1661" i="5"/>
  <c r="N429" i="5"/>
  <c r="N1639" i="5"/>
  <c r="N1511" i="5"/>
  <c r="N947" i="5"/>
  <c r="N426" i="5"/>
  <c r="N488" i="5"/>
  <c r="N111" i="5"/>
  <c r="N482" i="5"/>
  <c r="N742" i="5"/>
  <c r="N1053" i="5"/>
  <c r="N1205" i="5"/>
  <c r="N1394" i="5"/>
  <c r="N1189" i="5"/>
  <c r="N1229" i="5"/>
  <c r="N1337" i="5"/>
  <c r="N88" i="5"/>
  <c r="N1562" i="5"/>
  <c r="N1260" i="5"/>
  <c r="N130" i="5"/>
  <c r="N1751" i="5"/>
  <c r="N1566" i="5"/>
  <c r="N1830" i="5"/>
  <c r="N554" i="5"/>
  <c r="N694" i="5"/>
  <c r="N601" i="5"/>
  <c r="N851" i="5"/>
  <c r="N495" i="5"/>
  <c r="N1193" i="5"/>
  <c r="N410" i="5"/>
  <c r="N561" i="5"/>
  <c r="N1952" i="5"/>
  <c r="N1821" i="5"/>
  <c r="N486" i="5"/>
  <c r="N206" i="5"/>
  <c r="N988" i="5"/>
  <c r="N957" i="5"/>
  <c r="N1920" i="5"/>
  <c r="N627" i="5"/>
  <c r="N1946" i="5"/>
  <c r="N705" i="5"/>
  <c r="N958" i="5"/>
  <c r="N1618" i="5"/>
  <c r="N1331" i="5"/>
  <c r="N352" i="5"/>
  <c r="N123" i="5"/>
  <c r="N480" i="5"/>
  <c r="N671" i="5"/>
  <c r="N732" i="5"/>
  <c r="N776" i="5"/>
  <c r="N1166" i="5"/>
  <c r="N1702" i="5"/>
  <c r="N271" i="5"/>
  <c r="N551" i="5"/>
  <c r="N1375" i="5"/>
  <c r="N1708" i="5"/>
  <c r="N1825" i="5"/>
  <c r="N745" i="5"/>
  <c r="N1453" i="5"/>
  <c r="N662" i="5"/>
  <c r="N65" i="5"/>
  <c r="N1921" i="5"/>
  <c r="N1601" i="5"/>
  <c r="N1080" i="5"/>
  <c r="N1251" i="5"/>
  <c r="N1646" i="5"/>
  <c r="N591" i="5"/>
  <c r="N706" i="5"/>
  <c r="N813" i="5"/>
  <c r="N1556" i="5"/>
  <c r="N569" i="5"/>
  <c r="N207" i="5"/>
  <c r="N208" i="5"/>
  <c r="N1701" i="5"/>
  <c r="N1089" i="5"/>
  <c r="N300" i="5"/>
  <c r="N899" i="5"/>
  <c r="N1402" i="5"/>
  <c r="N867" i="5"/>
  <c r="N896" i="5"/>
  <c r="N1673" i="5"/>
  <c r="N736" i="5"/>
  <c r="N1018" i="5"/>
  <c r="N1182" i="5"/>
  <c r="N1187" i="5"/>
  <c r="N507" i="5"/>
  <c r="N1645" i="5"/>
  <c r="N645" i="5"/>
  <c r="N1794" i="5"/>
  <c r="N1659" i="5"/>
  <c r="N723" i="5"/>
  <c r="N350" i="5"/>
  <c r="N1221" i="5"/>
  <c r="N1945" i="5"/>
  <c r="N926" i="5"/>
  <c r="N570" i="5"/>
  <c r="N617" i="5"/>
  <c r="N1595" i="5"/>
  <c r="N1838" i="5"/>
  <c r="N687" i="5"/>
  <c r="N869" i="5"/>
  <c r="N1147" i="5"/>
  <c r="N728" i="5"/>
  <c r="N295" i="5"/>
  <c r="N115" i="5"/>
  <c r="N417" i="5"/>
  <c r="N1412" i="5"/>
  <c r="N1430" i="5"/>
  <c r="N471" i="5"/>
  <c r="N1778" i="5"/>
  <c r="N675" i="5"/>
  <c r="N660" i="5"/>
  <c r="N715" i="5"/>
  <c r="N129" i="5"/>
  <c r="N504" i="5"/>
  <c r="N693" i="5"/>
  <c r="N1813" i="5"/>
  <c r="N1812" i="5"/>
  <c r="N1225" i="5"/>
  <c r="N1633" i="5"/>
  <c r="N962" i="5"/>
  <c r="N66" i="5"/>
  <c r="N1227" i="5"/>
  <c r="N987" i="5"/>
  <c r="N1951" i="5"/>
  <c r="N1922" i="5"/>
  <c r="N1501" i="5"/>
  <c r="N1923" i="5"/>
  <c r="N1483" i="5"/>
  <c r="N358" i="5"/>
  <c r="N1735" i="5"/>
  <c r="N1814" i="5"/>
  <c r="N1346" i="5"/>
  <c r="N1075" i="5"/>
  <c r="N624" i="5"/>
  <c r="N1770" i="5"/>
  <c r="N397" i="5"/>
  <c r="N782" i="5"/>
  <c r="N1428" i="5"/>
  <c r="N1365" i="5"/>
  <c r="N1148" i="5"/>
  <c r="N834" i="5"/>
  <c r="N1924" i="5"/>
  <c r="N433" i="5"/>
  <c r="N1064" i="5"/>
  <c r="N1405" i="5"/>
  <c r="N600" i="5"/>
  <c r="N620" i="5"/>
  <c r="N604" i="5"/>
  <c r="N1526" i="5"/>
  <c r="N1396" i="5"/>
  <c r="N1683" i="5"/>
  <c r="N610" i="5"/>
  <c r="N209" i="5"/>
  <c r="N67" i="5"/>
  <c r="N210" i="5"/>
  <c r="N529" i="5"/>
  <c r="N1925" i="5"/>
  <c r="N253" i="5"/>
  <c r="N1503" i="5"/>
  <c r="N1248" i="5"/>
  <c r="N335" i="5"/>
  <c r="N1926" i="5"/>
  <c r="N1541" i="5"/>
  <c r="N714" i="5"/>
  <c r="N1688" i="5"/>
  <c r="N775" i="5"/>
  <c r="N211" i="5"/>
  <c r="N114" i="5"/>
  <c r="N212" i="5"/>
  <c r="N1537" i="5"/>
  <c r="N1549" i="5"/>
  <c r="N1313" i="5"/>
  <c r="N307" i="5"/>
  <c r="N68" i="5"/>
  <c r="N925" i="5"/>
  <c r="N1458" i="5"/>
  <c r="N94" i="5"/>
  <c r="N69" i="5"/>
  <c r="N1220" i="5"/>
  <c r="N70" i="5"/>
  <c r="N1083" i="5"/>
  <c r="N1560" i="5"/>
  <c r="N463" i="5"/>
  <c r="N1927" i="5"/>
  <c r="N1819" i="5"/>
  <c r="N1366" i="5"/>
  <c r="N1290" i="5"/>
  <c r="N1680" i="5"/>
  <c r="N1870" i="5"/>
  <c r="N421" i="5"/>
  <c r="N933" i="5"/>
  <c r="N1133" i="5"/>
  <c r="N1123" i="5"/>
  <c r="N427" i="5"/>
  <c r="N1776" i="5"/>
  <c r="N1350" i="5"/>
  <c r="N389" i="5"/>
  <c r="N1273" i="5"/>
  <c r="N1177" i="5"/>
  <c r="N339" i="5"/>
  <c r="N1625" i="5"/>
  <c r="N213" i="5"/>
  <c r="N241" i="5"/>
  <c r="N1310" i="5"/>
  <c r="N1746" i="5"/>
  <c r="N1162" i="5"/>
  <c r="N986" i="5"/>
  <c r="N1846" i="5"/>
  <c r="N1598" i="5"/>
  <c r="N959" i="5"/>
  <c r="N238" i="5"/>
  <c r="N526" i="5"/>
  <c r="N1363" i="5"/>
  <c r="N1357" i="5"/>
  <c r="N1099" i="5"/>
  <c r="N1190" i="5"/>
  <c r="N305" i="5"/>
  <c r="N1442" i="5"/>
  <c r="N1862" i="5"/>
  <c r="N1054" i="5"/>
  <c r="N1718" i="5"/>
  <c r="N1188" i="5"/>
  <c r="N729" i="5"/>
  <c r="N629" i="5"/>
  <c r="N1119" i="5"/>
  <c r="N378" i="5"/>
  <c r="N654" i="5"/>
  <c r="N214" i="5"/>
  <c r="N450" i="5"/>
  <c r="N71" i="5"/>
  <c r="N273" i="5"/>
  <c r="N1422" i="5"/>
  <c r="N215" i="5"/>
  <c r="N783" i="5"/>
  <c r="N105" i="5"/>
  <c r="N1180" i="5"/>
  <c r="N1389" i="5"/>
  <c r="N1269" i="5"/>
  <c r="N1722" i="5"/>
  <c r="N951" i="5"/>
  <c r="N1381" i="5"/>
  <c r="N1426" i="5"/>
  <c r="N1104" i="5"/>
  <c r="N269" i="5"/>
  <c r="N688" i="5"/>
  <c r="N1486" i="5"/>
  <c r="N1143" i="5"/>
  <c r="N898" i="5"/>
  <c r="N1012" i="5"/>
  <c r="N1287" i="5"/>
  <c r="N1477" i="5"/>
  <c r="N1660" i="5"/>
  <c r="N1155" i="5"/>
  <c r="N737" i="5"/>
  <c r="N148" i="5"/>
  <c r="N1408" i="5"/>
  <c r="N216" i="5"/>
  <c r="N1072" i="5"/>
  <c r="N1001" i="5"/>
  <c r="N1552" i="5"/>
  <c r="N1871" i="5"/>
  <c r="N821" i="5"/>
  <c r="N1768" i="5"/>
  <c r="N1209" i="5"/>
  <c r="N608" i="5"/>
  <c r="N1481" i="5"/>
  <c r="N1730" i="5"/>
  <c r="N1675" i="5"/>
  <c r="N1856" i="5"/>
  <c r="N1628" i="5"/>
  <c r="N1749" i="5"/>
  <c r="N758" i="5"/>
  <c r="N1928" i="5"/>
  <c r="N1593" i="5"/>
  <c r="N833" i="5"/>
  <c r="N1949" i="5"/>
  <c r="N1761" i="5"/>
  <c r="N1656" i="5"/>
  <c r="N508" i="5"/>
  <c r="N1354" i="5"/>
  <c r="N217" i="5"/>
  <c r="N1863" i="5"/>
  <c r="N768" i="5"/>
  <c r="N385" i="5"/>
  <c r="N1839" i="5"/>
  <c r="N104" i="5"/>
  <c r="N1369" i="5"/>
  <c r="N560" i="5"/>
  <c r="N373" i="5"/>
  <c r="N228" i="5"/>
  <c r="N1929" i="5"/>
  <c r="N999" i="5"/>
  <c r="N1094" i="5"/>
  <c r="N1183" i="5"/>
  <c r="N1696" i="5"/>
  <c r="N1206" i="5"/>
  <c r="N1446" i="5"/>
  <c r="N315" i="5"/>
  <c r="N1717" i="5"/>
  <c r="N1414" i="5"/>
  <c r="N390" i="5"/>
  <c r="N1508" i="5"/>
  <c r="N72" i="5"/>
  <c r="N1478" i="5"/>
  <c r="N704" i="5"/>
  <c r="N1046" i="5"/>
  <c r="N1146" i="5"/>
  <c r="N493" i="5"/>
  <c r="N1738" i="5"/>
  <c r="N1840" i="5"/>
  <c r="N400" i="5"/>
  <c r="N428" i="5"/>
  <c r="N1529" i="5"/>
  <c r="N496" i="5"/>
  <c r="N1835" i="5"/>
  <c r="N145" i="5"/>
  <c r="N703" i="5"/>
  <c r="N73" i="5"/>
  <c r="N650" i="5"/>
  <c r="N557" i="5"/>
  <c r="N1930" i="5"/>
  <c r="N74" i="5"/>
  <c r="N336" i="5"/>
  <c r="N408" i="5"/>
  <c r="N1642" i="5"/>
  <c r="N1137" i="5"/>
  <c r="N112" i="5"/>
  <c r="N1509" i="5"/>
  <c r="N515" i="5"/>
  <c r="N932" i="5"/>
  <c r="N459" i="5"/>
  <c r="N1569" i="5"/>
  <c r="N1779" i="5"/>
  <c r="N1527" i="5"/>
  <c r="N733" i="5"/>
  <c r="N1047" i="5"/>
  <c r="N1931" i="5"/>
  <c r="N1449" i="5"/>
  <c r="N361" i="5"/>
  <c r="N445" i="5"/>
  <c r="N320" i="5"/>
  <c r="N1239" i="5"/>
  <c r="N824" i="5"/>
  <c r="N1553" i="5"/>
  <c r="N1387" i="5"/>
  <c r="N1570" i="5"/>
  <c r="N1242" i="5"/>
  <c r="N643" i="5"/>
  <c r="N366" i="5"/>
  <c r="N868" i="5"/>
  <c r="N1525" i="5"/>
  <c r="N1480" i="5"/>
  <c r="N1572" i="5"/>
  <c r="N1860" i="5"/>
  <c r="N647" i="5"/>
  <c r="N658" i="5"/>
  <c r="N544" i="5"/>
  <c r="N1612" i="5"/>
  <c r="N661" i="5"/>
  <c r="N644" i="5"/>
  <c r="N1474" i="5"/>
  <c r="N218" i="5"/>
  <c r="N700" i="5"/>
  <c r="N1599" i="5"/>
  <c r="N219" i="5"/>
  <c r="N678" i="5"/>
  <c r="N1101" i="5"/>
  <c r="N1591" i="5"/>
  <c r="N589" i="5"/>
  <c r="N470" i="5"/>
  <c r="N1168" i="5"/>
  <c r="N220" i="5"/>
  <c r="N1932" i="5"/>
  <c r="N1523" i="5"/>
  <c r="N109" i="5"/>
  <c r="N221" i="5"/>
  <c r="N1848" i="5"/>
  <c r="N1285" i="5"/>
  <c r="N1325" i="5"/>
  <c r="N927" i="5"/>
  <c r="N1619" i="5"/>
  <c r="N1300" i="5"/>
  <c r="N1298" i="5"/>
  <c r="N1536" i="5"/>
  <c r="N1042" i="5"/>
  <c r="N611" i="5"/>
  <c r="N1261" i="5"/>
  <c r="N222" i="5"/>
  <c r="N1030" i="5"/>
  <c r="N1499" i="5"/>
  <c r="N1703" i="5"/>
  <c r="N1007" i="5"/>
  <c r="N717" i="5"/>
  <c r="N536" i="5"/>
  <c r="N1212" i="5"/>
  <c r="N1490" i="5"/>
  <c r="N1540" i="5"/>
  <c r="N1933" i="5"/>
  <c r="N317" i="5"/>
  <c r="N517" i="5"/>
  <c r="N1081" i="5"/>
  <c r="N528" i="5"/>
  <c r="N543" i="5"/>
  <c r="N1249" i="5"/>
  <c r="N648" i="5"/>
  <c r="N885" i="5"/>
  <c r="N1934" i="5"/>
  <c r="N1726" i="5"/>
  <c r="N472" i="5"/>
  <c r="N1185" i="5"/>
  <c r="N952" i="5"/>
  <c r="N606" i="5"/>
  <c r="N1647" i="5"/>
  <c r="N1184" i="5"/>
  <c r="N75" i="5"/>
  <c r="N1777" i="5"/>
  <c r="N727" i="5"/>
  <c r="N1935" i="5"/>
  <c r="N492" i="5"/>
  <c r="N1936" i="5"/>
  <c r="N1576" i="5"/>
  <c r="N323" i="5"/>
  <c r="N1032" i="5"/>
  <c r="N1207" i="5"/>
  <c r="N1615" i="5"/>
  <c r="N1450" i="5"/>
  <c r="N462" i="5"/>
  <c r="N666" i="5"/>
  <c r="N1022" i="5"/>
  <c r="N1589" i="5"/>
  <c r="N1700" i="5"/>
  <c r="N76" i="5"/>
  <c r="N1382" i="5"/>
  <c r="N1712" i="5"/>
  <c r="N1040" i="5"/>
  <c r="N263" i="5"/>
  <c r="N998" i="5"/>
  <c r="N1010" i="5"/>
  <c r="N791" i="5"/>
  <c r="N763" i="5"/>
  <c r="N136" i="5"/>
  <c r="N1277" i="5"/>
  <c r="N223" i="5"/>
  <c r="N1626" i="5"/>
  <c r="N224" i="5"/>
  <c r="N77" i="5"/>
  <c r="N1216" i="5"/>
  <c r="N1473" i="5"/>
  <c r="N1789" i="5"/>
  <c r="N78" i="5"/>
  <c r="N1432" i="5"/>
  <c r="N316" i="5"/>
  <c r="N746" i="5"/>
  <c r="N1519" i="5"/>
  <c r="N1020" i="5"/>
  <c r="N1339" i="5"/>
  <c r="N1467" i="5"/>
  <c r="N1937" i="5"/>
  <c r="N1017" i="5"/>
  <c r="N945" i="5"/>
  <c r="N793" i="5"/>
  <c r="N1231" i="5"/>
  <c r="N388" i="5"/>
  <c r="N1938" i="5"/>
  <c r="N1169" i="5"/>
  <c r="N1939" i="5"/>
  <c r="N1073" i="5"/>
  <c r="N1059" i="5"/>
  <c r="N634" i="5"/>
  <c r="N1627" i="5"/>
  <c r="N1423" i="5"/>
  <c r="N1049" i="5"/>
  <c r="N1349" i="5"/>
  <c r="N332" i="5"/>
  <c r="N1857" i="5"/>
  <c r="N96" i="5"/>
  <c r="N1152" i="5"/>
  <c r="N476" i="5"/>
  <c r="N1535" i="5"/>
  <c r="N632" i="5"/>
  <c r="N1736" i="5"/>
  <c r="N719" i="5"/>
  <c r="N225" i="5"/>
  <c r="N296" i="5"/>
  <c r="N1756" i="5"/>
  <c r="N871" i="5"/>
  <c r="N831" i="5"/>
  <c r="N1697" i="5"/>
  <c r="N1500" i="5"/>
  <c r="N1241" i="5"/>
  <c r="N773" i="5"/>
  <c r="N1037" i="5"/>
  <c r="N1767" i="5"/>
  <c r="N1753" i="5"/>
  <c r="N1171" i="5"/>
  <c r="N990" i="5"/>
  <c r="N1031" i="5"/>
  <c r="N1078" i="5"/>
  <c r="N1792" i="5"/>
  <c r="N343" i="5"/>
  <c r="N1157" i="5"/>
  <c r="N1567" i="5"/>
  <c r="N1124" i="5"/>
  <c r="N1940" i="5"/>
  <c r="N1445" i="5"/>
  <c r="N498" i="5"/>
  <c r="N226" i="5"/>
  <c r="N1002" i="5"/>
  <c r="N1135" i="5"/>
  <c r="N888" i="5"/>
  <c r="N1410" i="5"/>
  <c r="N438" i="5"/>
  <c r="N855" i="5"/>
  <c r="N1836" i="5"/>
  <c r="N227" i="5"/>
  <c r="N1816" i="5"/>
  <c r="N79" i="5"/>
  <c r="N966" i="5"/>
  <c r="N1721" i="5"/>
  <c r="N80" i="5"/>
  <c r="N81" i="5"/>
  <c r="N82" i="5"/>
  <c r="N83" i="5"/>
  <c r="N98" i="5"/>
  <c r="N84" i="5"/>
  <c r="N1693" i="5"/>
  <c r="N811" i="5"/>
  <c r="N404" i="5"/>
  <c r="N676" i="5"/>
  <c r="N1704" i="5"/>
  <c r="N1413" i="5"/>
  <c r="N395" i="5"/>
  <c r="N590" i="5"/>
  <c r="N248" i="5"/>
  <c r="N1386" i="5"/>
  <c r="N1941" i="5"/>
  <c r="N1942" i="5"/>
  <c r="N1943" i="5"/>
  <c r="N1686" i="5"/>
  <c r="N712" i="5"/>
  <c r="N244" i="5"/>
  <c r="N1833" i="5"/>
  <c r="N1944" i="5"/>
  <c r="N860" i="5"/>
  <c r="N1448" i="5"/>
  <c r="N1355" i="5"/>
  <c r="N1563" i="5"/>
  <c r="N247" i="5"/>
  <c r="N665" i="5"/>
  <c r="N1463" i="5"/>
  <c r="N414" i="5"/>
  <c r="N1254" i="5"/>
  <c r="N134" i="5"/>
  <c r="N541" i="5"/>
  <c r="N764" i="5"/>
  <c r="N1311" i="5"/>
  <c r="O892" i="5"/>
  <c r="O1869" i="5"/>
  <c r="O95" i="5"/>
  <c r="O325" i="5"/>
  <c r="O1805" i="5"/>
  <c r="O1252" i="5"/>
  <c r="O1333" i="5"/>
  <c r="O1590" i="5"/>
  <c r="O878" i="5"/>
  <c r="O1385" i="5"/>
  <c r="O1873" i="5"/>
  <c r="O374" i="5"/>
  <c r="O1347" i="5"/>
  <c r="O1534" i="5"/>
  <c r="O1316" i="5"/>
  <c r="O489" i="5"/>
  <c r="O1443" i="5"/>
  <c r="O1559" i="5"/>
  <c r="O481" i="5"/>
  <c r="O313" i="5"/>
  <c r="O1775" i="5"/>
  <c r="O460" i="5"/>
  <c r="O900" i="5"/>
  <c r="O1548" i="5"/>
  <c r="O873" i="5"/>
  <c r="O575" i="5"/>
  <c r="O935" i="5"/>
  <c r="O861" i="5"/>
  <c r="O1564" i="5"/>
  <c r="O282" i="5"/>
  <c r="O5" i="5"/>
  <c r="O684" i="5"/>
  <c r="O1095" i="5"/>
  <c r="O784" i="5"/>
  <c r="O1484" i="5"/>
  <c r="O89" i="5"/>
  <c r="O612" i="5"/>
  <c r="O815" i="5"/>
  <c r="O118" i="5"/>
  <c r="O6" i="5"/>
  <c r="O992" i="5"/>
  <c r="O1832" i="5"/>
  <c r="O1632" i="5"/>
  <c r="O290" i="5"/>
  <c r="O1259" i="5"/>
  <c r="O1036" i="5"/>
  <c r="O1063" i="5"/>
  <c r="O1276" i="5"/>
  <c r="O1058" i="5"/>
  <c r="O1234" i="5"/>
  <c r="O823" i="5"/>
  <c r="O1758" i="5"/>
  <c r="O603" i="5"/>
  <c r="O7" i="5"/>
  <c r="O281" i="5"/>
  <c r="O298" i="5"/>
  <c r="O1617" i="5"/>
  <c r="O756" i="5"/>
  <c r="O1336" i="5"/>
  <c r="O1600" i="5"/>
  <c r="O416" i="5"/>
  <c r="O364" i="5"/>
  <c r="O1344" i="5"/>
  <c r="O1197" i="5"/>
  <c r="O437" i="5"/>
  <c r="O519" i="5"/>
  <c r="O702" i="5"/>
  <c r="O359" i="5"/>
  <c r="O894" i="5"/>
  <c r="O314" i="5"/>
  <c r="O1111" i="5"/>
  <c r="O151" i="5"/>
  <c r="O1051" i="5"/>
  <c r="O584" i="5"/>
  <c r="O826" i="5"/>
  <c r="O457" i="5"/>
  <c r="O842" i="5"/>
  <c r="O915" i="5"/>
  <c r="O119" i="5"/>
  <c r="O711" i="5"/>
  <c r="O356" i="5"/>
  <c r="O276" i="5"/>
  <c r="O152" i="5"/>
  <c r="O609" i="5"/>
  <c r="O1771" i="5"/>
  <c r="O442" i="5"/>
  <c r="O1571" i="5"/>
  <c r="O559" i="5"/>
  <c r="O708" i="5"/>
  <c r="O357" i="5"/>
  <c r="O1107" i="5"/>
  <c r="O1321" i="5"/>
  <c r="O1874" i="5"/>
  <c r="O1538" i="5"/>
  <c r="O304" i="5"/>
  <c r="O1437" i="5"/>
  <c r="O1573" i="5"/>
  <c r="O886" i="5"/>
  <c r="O1520" i="5"/>
  <c r="O1348" i="5"/>
  <c r="O1113" i="5"/>
  <c r="O1024" i="5"/>
  <c r="O444" i="5"/>
  <c r="O1781" i="5"/>
  <c r="O1669" i="5"/>
  <c r="O558" i="5"/>
  <c r="O511" i="5"/>
  <c r="O1743" i="5"/>
  <c r="O1312" i="5"/>
  <c r="O1237" i="5"/>
  <c r="O546" i="5"/>
  <c r="O146" i="5"/>
  <c r="O1464" i="5"/>
  <c r="O454" i="5"/>
  <c r="O881" i="5"/>
  <c r="O882" i="5"/>
  <c r="O779" i="5"/>
  <c r="O1764" i="5"/>
  <c r="O1469" i="5"/>
  <c r="O802" i="5"/>
  <c r="O692" i="5"/>
  <c r="O1342" i="5"/>
  <c r="O909" i="5"/>
  <c r="O633" i="5"/>
  <c r="O520" i="5"/>
  <c r="O234" i="5"/>
  <c r="O153" i="5"/>
  <c r="O859" i="5"/>
  <c r="O487" i="5"/>
  <c r="O1555" i="5"/>
  <c r="O1847" i="5"/>
  <c r="O1760" i="5"/>
  <c r="O651" i="5"/>
  <c r="O1795" i="5"/>
  <c r="O954" i="5"/>
  <c r="O893" i="5"/>
  <c r="O328" i="5"/>
  <c r="O474" i="5"/>
  <c r="O342" i="5"/>
  <c r="O1226" i="5"/>
  <c r="O135" i="5"/>
  <c r="O1648" i="5"/>
  <c r="O582" i="5"/>
  <c r="O1461" i="5"/>
  <c r="O333" i="5"/>
  <c r="O1105" i="5"/>
  <c r="O1455" i="5"/>
  <c r="O1052" i="5"/>
  <c r="O396" i="5"/>
  <c r="O1130" i="5"/>
  <c r="O1391" i="5"/>
  <c r="O505" i="5"/>
  <c r="O1694" i="5"/>
  <c r="O120" i="5"/>
  <c r="O1246" i="5"/>
  <c r="O701" i="5"/>
  <c r="O1554" i="5"/>
  <c r="O879" i="5"/>
  <c r="O788" i="5"/>
  <c r="O1417" i="5"/>
  <c r="O8" i="5"/>
  <c r="O583" i="5"/>
  <c r="O348" i="5"/>
  <c r="O1364" i="5"/>
  <c r="O154" i="5"/>
  <c r="O810" i="5"/>
  <c r="O1198" i="5"/>
  <c r="O254" i="5"/>
  <c r="O928" i="5"/>
  <c r="O446" i="5"/>
  <c r="O740" i="5"/>
  <c r="O1441" i="5"/>
  <c r="O787" i="5"/>
  <c r="O1409" i="5"/>
  <c r="O1250" i="5"/>
  <c r="O1108" i="5"/>
  <c r="O974" i="5"/>
  <c r="O448" i="5"/>
  <c r="O618" i="5"/>
  <c r="O278" i="5"/>
  <c r="O360" i="5"/>
  <c r="O680" i="5"/>
  <c r="O418" i="5"/>
  <c r="O858" i="5"/>
  <c r="O1071" i="5"/>
  <c r="O155" i="5"/>
  <c r="O919" i="5"/>
  <c r="O9" i="5"/>
  <c r="O1737" i="5"/>
  <c r="O765" i="5"/>
  <c r="O750" i="5"/>
  <c r="O710" i="5"/>
  <c r="O1858" i="5"/>
  <c r="O306" i="5"/>
  <c r="O754" i="5"/>
  <c r="O240" i="5"/>
  <c r="O1179" i="5"/>
  <c r="O907" i="5"/>
  <c r="O863" i="5"/>
  <c r="O1623" i="5"/>
  <c r="O801" i="5"/>
  <c r="O628" i="5"/>
  <c r="O838" i="5"/>
  <c r="O585" i="5"/>
  <c r="O301" i="5"/>
  <c r="O1545" i="5"/>
  <c r="O458" i="5"/>
  <c r="O977" i="5"/>
  <c r="O1875" i="5"/>
  <c r="O777" i="5"/>
  <c r="O596" i="5"/>
  <c r="O1472" i="5"/>
  <c r="O1517" i="5"/>
  <c r="O1048" i="5"/>
  <c r="O1820" i="5"/>
  <c r="O1411" i="5"/>
  <c r="O1624" i="5"/>
  <c r="O668" i="5"/>
  <c r="O1009" i="5"/>
  <c r="O681" i="5"/>
  <c r="O761" i="5"/>
  <c r="O895" i="5"/>
  <c r="O367" i="5"/>
  <c r="O1705" i="5"/>
  <c r="O1371" i="5"/>
  <c r="O126" i="5"/>
  <c r="O1723" i="5"/>
  <c r="O258" i="5"/>
  <c r="O375" i="5"/>
  <c r="O1191" i="5"/>
  <c r="O1876" i="5"/>
  <c r="O850" i="5"/>
  <c r="O901" i="5"/>
  <c r="O1533" i="5"/>
  <c r="O406" i="5"/>
  <c r="O156" i="5"/>
  <c r="O1159" i="5"/>
  <c r="O452" i="5"/>
  <c r="O1684" i="5"/>
  <c r="O477" i="5"/>
  <c r="O1487" i="5"/>
  <c r="O329" i="5"/>
  <c r="O157" i="5"/>
  <c r="O1255" i="5"/>
  <c r="O1877" i="5"/>
  <c r="O677" i="5"/>
  <c r="O10" i="5"/>
  <c r="O1222" i="5"/>
  <c r="O1077" i="5"/>
  <c r="O1362" i="5"/>
  <c r="O1460" i="5"/>
  <c r="O398" i="5"/>
  <c r="O280" i="5"/>
  <c r="O230" i="5"/>
  <c r="O1651" i="5"/>
  <c r="O1352" i="5"/>
  <c r="O1784" i="5"/>
  <c r="O1283" i="5"/>
  <c r="O380" i="5"/>
  <c r="O616" i="5"/>
  <c r="O1709" i="5"/>
  <c r="O566" i="5"/>
  <c r="O1459" i="5"/>
  <c r="O1103" i="5"/>
  <c r="O1013" i="5"/>
  <c r="O1878" i="5"/>
  <c r="O816" i="5"/>
  <c r="O1579" i="5"/>
  <c r="O1864" i="5"/>
  <c r="O527" i="5"/>
  <c r="O1482" i="5"/>
  <c r="O506" i="5"/>
  <c r="O1679" i="5"/>
  <c r="O1258" i="5"/>
  <c r="O1800" i="5"/>
  <c r="O929" i="5"/>
  <c r="O808" i="5"/>
  <c r="O755" i="5"/>
  <c r="O1879" i="5"/>
  <c r="O602" i="5"/>
  <c r="O785" i="5"/>
  <c r="O778" i="5"/>
  <c r="O646" i="5"/>
  <c r="O1087" i="5"/>
  <c r="O571" i="5"/>
  <c r="O1491" i="5"/>
  <c r="O1602" i="5"/>
  <c r="O1585" i="5"/>
  <c r="O1880" i="5"/>
  <c r="O655" i="5"/>
  <c r="O1199" i="5"/>
  <c r="O403" i="5"/>
  <c r="O1035" i="5"/>
  <c r="O1727" i="5"/>
  <c r="O1245" i="5"/>
  <c r="O393" i="5"/>
  <c r="O874" i="5"/>
  <c r="O1374" i="5"/>
  <c r="O1543" i="5"/>
  <c r="O1238" i="5"/>
  <c r="O1326" i="5"/>
  <c r="O434" i="5"/>
  <c r="O1055" i="5"/>
  <c r="O252" i="5"/>
  <c r="O1514" i="5"/>
  <c r="O1516" i="5"/>
  <c r="O1418" i="5"/>
  <c r="O1074" i="5"/>
  <c r="O1404" i="5"/>
  <c r="O412" i="5"/>
  <c r="O540" i="5"/>
  <c r="O679" i="5"/>
  <c r="O256" i="5"/>
  <c r="O674" i="5"/>
  <c r="O1766" i="5"/>
  <c r="O1303" i="5"/>
  <c r="O795" i="5"/>
  <c r="O1421" i="5"/>
  <c r="O456" i="5"/>
  <c r="O1219" i="5"/>
  <c r="O625" i="5"/>
  <c r="O1056" i="5"/>
  <c r="O1489" i="5"/>
  <c r="O1433" i="5"/>
  <c r="O1309" i="5"/>
  <c r="O1296" i="5"/>
  <c r="O1318" i="5"/>
  <c r="O683" i="5"/>
  <c r="O1512" i="5"/>
  <c r="O641" i="5"/>
  <c r="O852" i="5"/>
  <c r="O1069" i="5"/>
  <c r="O110" i="5"/>
  <c r="O1372" i="5"/>
  <c r="O236" i="5"/>
  <c r="O143" i="5"/>
  <c r="O1834" i="5"/>
  <c r="O257" i="5"/>
  <c r="O334" i="5"/>
  <c r="O321" i="5"/>
  <c r="O597" i="5"/>
  <c r="O1284" i="5"/>
  <c r="O1685" i="5"/>
  <c r="O158" i="5"/>
  <c r="O312" i="5"/>
  <c r="O159" i="5"/>
  <c r="O1532" i="5"/>
  <c r="O160" i="5"/>
  <c r="O1530" i="5"/>
  <c r="O630" i="5"/>
  <c r="O1806" i="5"/>
  <c r="O960" i="5"/>
  <c r="O275" i="5"/>
  <c r="O744" i="5"/>
  <c r="O1729" i="5"/>
  <c r="O1643" i="5"/>
  <c r="O1029" i="5"/>
  <c r="O341" i="5"/>
  <c r="O997" i="5"/>
  <c r="O670" i="5"/>
  <c r="O1837" i="5"/>
  <c r="O844" i="5"/>
  <c r="O376" i="5"/>
  <c r="O1611" i="5"/>
  <c r="O1791" i="5"/>
  <c r="O1881" i="5"/>
  <c r="O1208" i="5"/>
  <c r="O980" i="5"/>
  <c r="O346" i="5"/>
  <c r="O936" i="5"/>
  <c r="O383" i="5"/>
  <c r="O1574" i="5"/>
  <c r="O1127" i="5"/>
  <c r="O875" i="5"/>
  <c r="O1670" i="5"/>
  <c r="O976" i="5"/>
  <c r="O1665" i="5"/>
  <c r="O1275" i="5"/>
  <c r="O1293" i="5"/>
  <c r="O817" i="5"/>
  <c r="O1395" i="5"/>
  <c r="O1306" i="5"/>
  <c r="O1330" i="5"/>
  <c r="O1090" i="5"/>
  <c r="O806" i="5"/>
  <c r="O413" i="5"/>
  <c r="O432" i="5"/>
  <c r="O884" i="5"/>
  <c r="O696" i="5"/>
  <c r="O748" i="5"/>
  <c r="O538" i="5"/>
  <c r="O1150" i="5"/>
  <c r="O1436" i="5"/>
  <c r="O451" i="5"/>
  <c r="O556" i="5"/>
  <c r="O866" i="5"/>
  <c r="O1757" i="5"/>
  <c r="O1882" i="5"/>
  <c r="O1748" i="5"/>
  <c r="O1195" i="5"/>
  <c r="O1676" i="5"/>
  <c r="O1584" i="5"/>
  <c r="O259" i="5"/>
  <c r="O1883" i="5"/>
  <c r="O1145" i="5"/>
  <c r="O822" i="5"/>
  <c r="O1271" i="5"/>
  <c r="O1092" i="5"/>
  <c r="O137" i="5"/>
  <c r="O1652" i="5"/>
  <c r="O1658" i="5"/>
  <c r="O805" i="5"/>
  <c r="O245" i="5"/>
  <c r="O577" i="5"/>
  <c r="O251" i="5"/>
  <c r="O993" i="5"/>
  <c r="O1755" i="5"/>
  <c r="O1378" i="5"/>
  <c r="O984" i="5"/>
  <c r="O161" i="5"/>
  <c r="O1211" i="5"/>
  <c r="O825" i="5"/>
  <c r="O1033" i="5"/>
  <c r="O1785" i="5"/>
  <c r="O11" i="5"/>
  <c r="O384" i="5"/>
  <c r="O562" i="5"/>
  <c r="O1294" i="5"/>
  <c r="O1759" i="5"/>
  <c r="O699" i="5"/>
  <c r="O1494" i="5"/>
  <c r="O1842" i="5"/>
  <c r="O1388" i="5"/>
  <c r="O363" i="5"/>
  <c r="O983" i="5"/>
  <c r="O162" i="5"/>
  <c r="O501" i="5"/>
  <c r="O942" i="5"/>
  <c r="O1592" i="5"/>
  <c r="O1884" i="5"/>
  <c r="O322" i="5"/>
  <c r="O673" i="5"/>
  <c r="O1265" i="5"/>
  <c r="O283" i="5"/>
  <c r="O1434" i="5"/>
  <c r="O1750" i="5"/>
  <c r="O1885" i="5"/>
  <c r="O1131" i="5"/>
  <c r="O497" i="5"/>
  <c r="O1841" i="5"/>
  <c r="O1799" i="5"/>
  <c r="O1264" i="5"/>
  <c r="O720" i="5"/>
  <c r="O913" i="5"/>
  <c r="O237" i="5"/>
  <c r="O1324" i="5"/>
  <c r="O494" i="5"/>
  <c r="O1243" i="5"/>
  <c r="O1608" i="5"/>
  <c r="O1747" i="5"/>
  <c r="O799" i="5"/>
  <c r="O387" i="5"/>
  <c r="O1233" i="5"/>
  <c r="O1634" i="5"/>
  <c r="O848" i="5"/>
  <c r="O435" i="5"/>
  <c r="O163" i="5"/>
  <c r="O164" i="5"/>
  <c r="O1829" i="5"/>
  <c r="O789" i="5"/>
  <c r="O1025" i="5"/>
  <c r="O239" i="5"/>
  <c r="O87" i="5"/>
  <c r="O1798" i="5"/>
  <c r="O165" i="5"/>
  <c r="O1435" i="5"/>
  <c r="O166" i="5"/>
  <c r="O1415" i="5"/>
  <c r="O270" i="5"/>
  <c r="O246" i="5"/>
  <c r="O576" i="5"/>
  <c r="O423" i="5"/>
  <c r="O1044" i="5"/>
  <c r="O1106" i="5"/>
  <c r="O12" i="5"/>
  <c r="O232" i="5"/>
  <c r="O598" i="5"/>
  <c r="O659" i="5"/>
  <c r="O931" i="5"/>
  <c r="O563" i="5"/>
  <c r="O1650" i="5"/>
  <c r="O399" i="5"/>
  <c r="O709" i="5"/>
  <c r="O1390" i="5"/>
  <c r="O1638" i="5"/>
  <c r="O13" i="5"/>
  <c r="O1507" i="5"/>
  <c r="O876" i="5"/>
  <c r="O1662" i="5"/>
  <c r="O1492" i="5"/>
  <c r="O1359" i="5"/>
  <c r="O1476" i="5"/>
  <c r="O1698" i="5"/>
  <c r="O1502" i="5"/>
  <c r="O14" i="5"/>
  <c r="O1594" i="5"/>
  <c r="O1786" i="5"/>
  <c r="O1488" i="5"/>
  <c r="O845" i="5"/>
  <c r="O1823" i="5"/>
  <c r="O1062" i="5"/>
  <c r="O371" i="5"/>
  <c r="O724" i="5"/>
  <c r="O780" i="5"/>
  <c r="O324" i="5"/>
  <c r="O1196" i="5"/>
  <c r="O1542" i="5"/>
  <c r="O284" i="5"/>
  <c r="O1452" i="5"/>
  <c r="O1724" i="5"/>
  <c r="O15" i="5"/>
  <c r="O593" i="5"/>
  <c r="O1278" i="5"/>
  <c r="O261" i="5"/>
  <c r="O664" i="5"/>
  <c r="O513" i="5"/>
  <c r="O1214" i="5"/>
  <c r="O1568" i="5"/>
  <c r="O853" i="5"/>
  <c r="O948" i="5"/>
  <c r="O1801" i="5"/>
  <c r="O753" i="5"/>
  <c r="O953" i="5"/>
  <c r="O1640" i="5"/>
  <c r="O581" i="5"/>
  <c r="O1603" i="5"/>
  <c r="O1174" i="5"/>
  <c r="O327" i="5"/>
  <c r="O730" i="5"/>
  <c r="O1085" i="5"/>
  <c r="O1149" i="5"/>
  <c r="O1172" i="5"/>
  <c r="O946" i="5"/>
  <c r="O287" i="5"/>
  <c r="O377" i="5"/>
  <c r="O1151" i="5"/>
  <c r="O1630" i="5"/>
  <c r="O16" i="5"/>
  <c r="O771" i="5"/>
  <c r="O522" i="5"/>
  <c r="O370" i="5"/>
  <c r="O1605" i="5"/>
  <c r="O503" i="5"/>
  <c r="O1136" i="5"/>
  <c r="O1176" i="5"/>
  <c r="O108" i="5"/>
  <c r="O1744" i="5"/>
  <c r="O762" i="5"/>
  <c r="O938" i="5"/>
  <c r="O229" i="5"/>
  <c r="O167" i="5"/>
  <c r="O1636" i="5"/>
  <c r="O622" i="5"/>
  <c r="O17" i="5"/>
  <c r="O18" i="5"/>
  <c r="O1340" i="5"/>
  <c r="O865" i="5"/>
  <c r="O726" i="5"/>
  <c r="O1125" i="5"/>
  <c r="O1804" i="5"/>
  <c r="O1649" i="5"/>
  <c r="O820" i="5"/>
  <c r="O93" i="5"/>
  <c r="O1027" i="5"/>
  <c r="O691" i="5"/>
  <c r="O19" i="5"/>
  <c r="O542" i="5"/>
  <c r="O1217" i="5"/>
  <c r="O1586" i="5"/>
  <c r="O1140" i="5"/>
  <c r="O1886" i="5"/>
  <c r="O1668" i="5"/>
  <c r="O144" i="5"/>
  <c r="O1200" i="5"/>
  <c r="O537" i="5"/>
  <c r="O1118" i="5"/>
  <c r="O455" i="5"/>
  <c r="O667" i="5"/>
  <c r="O1692" i="5"/>
  <c r="O636" i="5"/>
  <c r="O1797" i="5"/>
  <c r="O1558" i="5"/>
  <c r="O1425" i="5"/>
  <c r="O1320" i="5"/>
  <c r="O1079" i="5"/>
  <c r="O20" i="5"/>
  <c r="O1076" i="5"/>
  <c r="O872" i="5"/>
  <c r="O149" i="5"/>
  <c r="O1165" i="5"/>
  <c r="O891" i="5"/>
  <c r="O940" i="5"/>
  <c r="O1578" i="5"/>
  <c r="O1691" i="5"/>
  <c r="O1733" i="5"/>
  <c r="O102" i="5"/>
  <c r="O937" i="5"/>
  <c r="O1338" i="5"/>
  <c r="O713" i="5"/>
  <c r="O168" i="5"/>
  <c r="O1257" i="5"/>
  <c r="O586" i="5"/>
  <c r="O509" i="5"/>
  <c r="O1582" i="5"/>
  <c r="O1116" i="5"/>
  <c r="O106" i="5"/>
  <c r="O1329" i="5"/>
  <c r="O738" i="5"/>
  <c r="O1043" i="5"/>
  <c r="O943" i="5"/>
  <c r="O1497" i="5"/>
  <c r="O122" i="5"/>
  <c r="O1950" i="5"/>
  <c r="O1868" i="5"/>
  <c r="O1765" i="5"/>
  <c r="O103" i="5"/>
  <c r="O1622" i="5"/>
  <c r="O1272" i="5"/>
  <c r="O807" i="5"/>
  <c r="O1098" i="5"/>
  <c r="O21" i="5"/>
  <c r="O743" i="5"/>
  <c r="O22" i="5"/>
  <c r="O23" i="5"/>
  <c r="O24" i="5"/>
  <c r="O25" i="5"/>
  <c r="O382" i="5"/>
  <c r="O1039" i="5"/>
  <c r="O800" i="5"/>
  <c r="O653" i="5"/>
  <c r="O854" i="5"/>
  <c r="O1710" i="5"/>
  <c r="O409" i="5"/>
  <c r="O121" i="5"/>
  <c r="O910" i="5"/>
  <c r="O1178" i="5"/>
  <c r="O372" i="5"/>
  <c r="O1610" i="5"/>
  <c r="O26" i="5"/>
  <c r="O1392" i="5"/>
  <c r="O1235" i="5"/>
  <c r="O1690" i="5"/>
  <c r="O1609" i="5"/>
  <c r="O1016" i="5"/>
  <c r="O1462" i="5"/>
  <c r="O1368" i="5"/>
  <c r="O989" i="5"/>
  <c r="O887" i="5"/>
  <c r="O233" i="5"/>
  <c r="O1141" i="5"/>
  <c r="O1635" i="5"/>
  <c r="O27" i="5"/>
  <c r="O772" i="5"/>
  <c r="O524" i="5"/>
  <c r="O1034" i="5"/>
  <c r="O836" i="5"/>
  <c r="O623" i="5"/>
  <c r="O1427" i="5"/>
  <c r="O839" i="5"/>
  <c r="O965" i="5"/>
  <c r="O1270" i="5"/>
  <c r="O841" i="5"/>
  <c r="O1282" i="5"/>
  <c r="O672" i="5"/>
  <c r="O1597" i="5"/>
  <c r="O635" i="5"/>
  <c r="O1447" i="5"/>
  <c r="O1144" i="5"/>
  <c r="O565" i="5"/>
  <c r="O592" i="5"/>
  <c r="O405" i="5"/>
  <c r="O1397" i="5"/>
  <c r="O1815" i="5"/>
  <c r="O1093" i="5"/>
  <c r="O274" i="5"/>
  <c r="O1322" i="5"/>
  <c r="O147" i="5"/>
  <c r="O291" i="5"/>
  <c r="O961" i="5"/>
  <c r="O293" i="5"/>
  <c r="O1011" i="5"/>
  <c r="O1657" i="5"/>
  <c r="O499" i="5"/>
  <c r="O843" i="5"/>
  <c r="O1295" i="5"/>
  <c r="O1681" i="5"/>
  <c r="O1247" i="5"/>
  <c r="O1400" i="5"/>
  <c r="O368" i="5"/>
  <c r="O1790" i="5"/>
  <c r="O272" i="5"/>
  <c r="O1887" i="5"/>
  <c r="O533" i="5"/>
  <c r="O1360" i="5"/>
  <c r="O978" i="5"/>
  <c r="O1888" i="5"/>
  <c r="O250" i="5"/>
  <c r="O101" i="5"/>
  <c r="O466" i="5"/>
  <c r="O169" i="5"/>
  <c r="O1097" i="5"/>
  <c r="O904" i="5"/>
  <c r="O170" i="5"/>
  <c r="O308" i="5"/>
  <c r="O530" i="5"/>
  <c r="O734" i="5"/>
  <c r="O171" i="5"/>
  <c r="O523" i="5"/>
  <c r="O985" i="5"/>
  <c r="O172" i="5"/>
  <c r="O512" i="5"/>
  <c r="O1117" i="5"/>
  <c r="O950" i="5"/>
  <c r="O1005" i="5"/>
  <c r="O1376" i="5"/>
  <c r="O1120" i="5"/>
  <c r="O443" i="5"/>
  <c r="O1865" i="5"/>
  <c r="O1853" i="5"/>
  <c r="O1577" i="5"/>
  <c r="O28" i="5"/>
  <c r="O1872" i="5"/>
  <c r="O902" i="5"/>
  <c r="O718" i="5"/>
  <c r="O1607" i="5"/>
  <c r="O411" i="5"/>
  <c r="O289" i="5"/>
  <c r="O1045" i="5"/>
  <c r="O930" i="5"/>
  <c r="O1539" i="5"/>
  <c r="O1353" i="5"/>
  <c r="O1606" i="5"/>
  <c r="O1654" i="5"/>
  <c r="O1889" i="5"/>
  <c r="O1583" i="5"/>
  <c r="O829" i="5"/>
  <c r="O173" i="5"/>
  <c r="O1281" i="5"/>
  <c r="O906" i="5"/>
  <c r="O150" i="5"/>
  <c r="O1674" i="5"/>
  <c r="O1687" i="5"/>
  <c r="O614" i="5"/>
  <c r="O479" i="5"/>
  <c r="O1890" i="5"/>
  <c r="O835" i="5"/>
  <c r="O1263" i="5"/>
  <c r="O1383" i="5"/>
  <c r="O663" i="5"/>
  <c r="O1308" i="5"/>
  <c r="O461" i="5"/>
  <c r="O587" i="5"/>
  <c r="O29" i="5"/>
  <c r="O302" i="5"/>
  <c r="O707" i="5"/>
  <c r="O1317" i="5"/>
  <c r="O1070" i="5"/>
  <c r="O1384" i="5"/>
  <c r="O1438" i="5"/>
  <c r="O1504" i="5"/>
  <c r="O318" i="5"/>
  <c r="O637" i="5"/>
  <c r="O1373" i="5"/>
  <c r="O1655" i="5"/>
  <c r="O521" i="5"/>
  <c r="O1891" i="5"/>
  <c r="O1280" i="5"/>
  <c r="O1547" i="5"/>
  <c r="O473" i="5"/>
  <c r="O924" i="5"/>
  <c r="O573" i="5"/>
  <c r="O574" i="5"/>
  <c r="O840" i="5"/>
  <c r="O1466" i="5"/>
  <c r="O440" i="5"/>
  <c r="O751" i="5"/>
  <c r="O174" i="5"/>
  <c r="O299" i="5"/>
  <c r="O1444" i="5"/>
  <c r="O128" i="5"/>
  <c r="O1128" i="5"/>
  <c r="O792" i="5"/>
  <c r="O1004" i="5"/>
  <c r="O231" i="5"/>
  <c r="O972" i="5"/>
  <c r="O1720" i="5"/>
  <c r="O1065" i="5"/>
  <c r="O286" i="5"/>
  <c r="O449" i="5"/>
  <c r="O255" i="5"/>
  <c r="O532" i="5"/>
  <c r="O1470" i="5"/>
  <c r="O175" i="5"/>
  <c r="O595" i="5"/>
  <c r="O353" i="5"/>
  <c r="O594" i="5"/>
  <c r="O1201" i="5"/>
  <c r="O973" i="5"/>
  <c r="O1734" i="5"/>
  <c r="O1343" i="5"/>
  <c r="O914" i="5"/>
  <c r="O288" i="5"/>
  <c r="O338" i="5"/>
  <c r="O1440" i="5"/>
  <c r="O656" i="5"/>
  <c r="O1142" i="5"/>
  <c r="O649" i="5"/>
  <c r="O1892" i="5"/>
  <c r="O1393" i="5"/>
  <c r="O613" i="5"/>
  <c r="O1671" i="5"/>
  <c r="O176" i="5"/>
  <c r="O690" i="5"/>
  <c r="O1893" i="5"/>
  <c r="O1495" i="5"/>
  <c r="O1021" i="5"/>
  <c r="O1213" i="5"/>
  <c r="O1351" i="5"/>
  <c r="O549" i="5"/>
  <c r="O1028" i="5"/>
  <c r="O1419" i="5"/>
  <c r="O502" i="5"/>
  <c r="O292" i="5"/>
  <c r="O1153" i="5"/>
  <c r="O553" i="5"/>
  <c r="O436" i="5"/>
  <c r="O631" i="5"/>
  <c r="O1286" i="5"/>
  <c r="O1719" i="5"/>
  <c r="O996" i="5"/>
  <c r="O1023" i="5"/>
  <c r="O351" i="5"/>
  <c r="O85" i="5"/>
  <c r="O1026" i="5"/>
  <c r="O1561" i="5"/>
  <c r="O424" i="5"/>
  <c r="O1266" i="5"/>
  <c r="O967" i="5"/>
  <c r="O514" i="5"/>
  <c r="O1328" i="5"/>
  <c r="O1580" i="5"/>
  <c r="O268" i="5"/>
  <c r="O814" i="5"/>
  <c r="O934" i="5"/>
  <c r="O741" i="5"/>
  <c r="O431" i="5"/>
  <c r="O1006" i="5"/>
  <c r="O177" i="5"/>
  <c r="O1682" i="5"/>
  <c r="O441" i="5"/>
  <c r="O1752" i="5"/>
  <c r="O266" i="5"/>
  <c r="O722" i="5"/>
  <c r="O1807" i="5"/>
  <c r="O1424" i="5"/>
  <c r="O535" i="5"/>
  <c r="O345" i="5"/>
  <c r="O30" i="5"/>
  <c r="O991" i="5"/>
  <c r="O178" i="5"/>
  <c r="O1377" i="5"/>
  <c r="O550" i="5"/>
  <c r="O31" i="5"/>
  <c r="O1894" i="5"/>
  <c r="O32" i="5"/>
  <c r="O381" i="5"/>
  <c r="O1134" i="5"/>
  <c r="O912" i="5"/>
  <c r="O1895" i="5"/>
  <c r="O1335" i="5"/>
  <c r="O1068" i="5"/>
  <c r="O33" i="5"/>
  <c r="O847" i="5"/>
  <c r="O1817" i="5"/>
  <c r="O921" i="5"/>
  <c r="O897" i="5"/>
  <c r="O1228" i="5"/>
  <c r="O124" i="5"/>
  <c r="O34" i="5"/>
  <c r="O545" i="5"/>
  <c r="O35" i="5"/>
  <c r="O179" i="5"/>
  <c r="O1014" i="5"/>
  <c r="O1528" i="5"/>
  <c r="O1181" i="5"/>
  <c r="O36" i="5"/>
  <c r="O37" i="5"/>
  <c r="O1715" i="5"/>
  <c r="O615" i="5"/>
  <c r="O180" i="5"/>
  <c r="O1110" i="5"/>
  <c r="O38" i="5"/>
  <c r="O39" i="5"/>
  <c r="O40" i="5"/>
  <c r="O41" i="5"/>
  <c r="O42" i="5"/>
  <c r="O43" i="5"/>
  <c r="O1706" i="5"/>
  <c r="O1745" i="5"/>
  <c r="O386" i="5"/>
  <c r="O1713" i="5"/>
  <c r="O1292" i="5"/>
  <c r="O469" i="5"/>
  <c r="O1399" i="5"/>
  <c r="O392" i="5"/>
  <c r="O1334" i="5"/>
  <c r="O917" i="5"/>
  <c r="O242" i="5"/>
  <c r="O518" i="5"/>
  <c r="O721" i="5"/>
  <c r="O1496" i="5"/>
  <c r="O484" i="5"/>
  <c r="O1160" i="5"/>
  <c r="O181" i="5"/>
  <c r="O1850" i="5"/>
  <c r="O555" i="5"/>
  <c r="O939" i="5"/>
  <c r="O1866" i="5"/>
  <c r="O1236" i="5"/>
  <c r="O249" i="5"/>
  <c r="O1629" i="5"/>
  <c r="O916" i="5"/>
  <c r="O903" i="5"/>
  <c r="O133" i="5"/>
  <c r="O182" i="5"/>
  <c r="O1115" i="5"/>
  <c r="O640" i="5"/>
  <c r="O116" i="5"/>
  <c r="O1041" i="5"/>
  <c r="O944" i="5"/>
  <c r="O731" i="5"/>
  <c r="O1515" i="5"/>
  <c r="O599" i="5"/>
  <c r="O1451" i="5"/>
  <c r="O607" i="5"/>
  <c r="O1896" i="5"/>
  <c r="O922" i="5"/>
  <c r="O439" i="5"/>
  <c r="O803" i="5"/>
  <c r="O642" i="5"/>
  <c r="O995" i="5"/>
  <c r="O44" i="5"/>
  <c r="O1267" i="5"/>
  <c r="O45" i="5"/>
  <c r="O46" i="5"/>
  <c r="O47" i="5"/>
  <c r="O48" i="5"/>
  <c r="O49" i="5"/>
  <c r="O50" i="5"/>
  <c r="O51" i="5"/>
  <c r="O52" i="5"/>
  <c r="O485" i="5"/>
  <c r="O53" i="5"/>
  <c r="O54" i="5"/>
  <c r="O963" i="5"/>
  <c r="O294" i="5"/>
  <c r="O425" i="5"/>
  <c r="O1398" i="5"/>
  <c r="O796" i="5"/>
  <c r="O183" i="5"/>
  <c r="O725" i="5"/>
  <c r="O567" i="5"/>
  <c r="O857" i="5"/>
  <c r="O1728" i="5"/>
  <c r="O1485" i="5"/>
  <c r="O1403" i="5"/>
  <c r="O379" i="5"/>
  <c r="O1262" i="5"/>
  <c r="O309" i="5"/>
  <c r="O1471" i="5"/>
  <c r="O1003" i="5"/>
  <c r="O55" i="5"/>
  <c r="O548" i="5"/>
  <c r="O1808" i="5"/>
  <c r="O1897" i="5"/>
  <c r="O572" i="5"/>
  <c r="O568" i="5"/>
  <c r="O1379" i="5"/>
  <c r="O1274" i="5"/>
  <c r="O1268" i="5"/>
  <c r="O828" i="5"/>
  <c r="O1769" i="5"/>
  <c r="O955" i="5"/>
  <c r="O682" i="5"/>
  <c r="O1439" i="5"/>
  <c r="O969" i="5"/>
  <c r="O184" i="5"/>
  <c r="O277" i="5"/>
  <c r="O1588" i="5"/>
  <c r="O908" i="5"/>
  <c r="O1714" i="5"/>
  <c r="O310" i="5"/>
  <c r="O1057" i="5"/>
  <c r="O1240" i="5"/>
  <c r="O1454" i="5"/>
  <c r="O588" i="5"/>
  <c r="O1852" i="5"/>
  <c r="O794" i="5"/>
  <c r="O1361" i="5"/>
  <c r="O185" i="5"/>
  <c r="O1431" i="5"/>
  <c r="O1604" i="5"/>
  <c r="O56" i="5"/>
  <c r="O402" i="5"/>
  <c r="O186" i="5"/>
  <c r="O1716" i="5"/>
  <c r="O994" i="5"/>
  <c r="O864" i="5"/>
  <c r="O949" i="5"/>
  <c r="O1327" i="5"/>
  <c r="O1132" i="5"/>
  <c r="O1689" i="5"/>
  <c r="O1358" i="5"/>
  <c r="O187" i="5"/>
  <c r="O1291" i="5"/>
  <c r="O1019" i="5"/>
  <c r="O57" i="5"/>
  <c r="O1898" i="5"/>
  <c r="O478" i="5"/>
  <c r="O1899" i="5"/>
  <c r="O188" i="5"/>
  <c r="O1613" i="5"/>
  <c r="O1154" i="5"/>
  <c r="O580" i="5"/>
  <c r="O1844" i="5"/>
  <c r="O1301" i="5"/>
  <c r="O1900" i="5"/>
  <c r="O1192" i="5"/>
  <c r="O285" i="5"/>
  <c r="O1901" i="5"/>
  <c r="O1902" i="5"/>
  <c r="O1903" i="5"/>
  <c r="O920" i="5"/>
  <c r="O1826" i="5"/>
  <c r="O1232" i="5"/>
  <c r="O468" i="5"/>
  <c r="O837" i="5"/>
  <c r="O1663" i="5"/>
  <c r="O1867" i="5"/>
  <c r="O1731" i="5"/>
  <c r="O1904" i="5"/>
  <c r="O1506" i="5"/>
  <c r="O326" i="5"/>
  <c r="O1575" i="5"/>
  <c r="O90" i="5"/>
  <c r="O1787" i="5"/>
  <c r="O1524" i="5"/>
  <c r="O1323" i="5"/>
  <c r="O86" i="5"/>
  <c r="O856" i="5"/>
  <c r="O689" i="5"/>
  <c r="O1621" i="5"/>
  <c r="O832" i="5"/>
  <c r="O968" i="5"/>
  <c r="O769" i="5"/>
  <c r="O1223" i="5"/>
  <c r="O189" i="5"/>
  <c r="O97" i="5"/>
  <c r="O1096" i="5"/>
  <c r="O422" i="5"/>
  <c r="O190" i="5"/>
  <c r="O1314" i="5"/>
  <c r="O870" i="5"/>
  <c r="O1288" i="5"/>
  <c r="O735" i="5"/>
  <c r="O355" i="5"/>
  <c r="O1851" i="5"/>
  <c r="O58" i="5"/>
  <c r="O1194" i="5"/>
  <c r="O547" i="5"/>
  <c r="O971" i="5"/>
  <c r="O235" i="5"/>
  <c r="O1664" i="5"/>
  <c r="O1429" i="5"/>
  <c r="O1905" i="5"/>
  <c r="O1493" i="5"/>
  <c r="O191" i="5"/>
  <c r="O349" i="5"/>
  <c r="O1906" i="5"/>
  <c r="O1802" i="5"/>
  <c r="O579" i="5"/>
  <c r="O1849" i="5"/>
  <c r="O142" i="5"/>
  <c r="O192" i="5"/>
  <c r="O193" i="5"/>
  <c r="O131" i="5"/>
  <c r="O1091" i="5"/>
  <c r="O1616" i="5"/>
  <c r="O194" i="5"/>
  <c r="O657" i="5"/>
  <c r="O1732" i="5"/>
  <c r="O132" i="5"/>
  <c r="O1695" i="5"/>
  <c r="O638" i="5"/>
  <c r="O880" i="5"/>
  <c r="O1406" i="5"/>
  <c r="O539" i="5"/>
  <c r="O1637" i="5"/>
  <c r="O1038" i="5"/>
  <c r="O911" i="5"/>
  <c r="O490" i="5"/>
  <c r="O1456" i="5"/>
  <c r="O1050" i="5"/>
  <c r="O1401" i="5"/>
  <c r="O1859" i="5"/>
  <c r="O59" i="5"/>
  <c r="O1587" i="5"/>
  <c r="O1843" i="5"/>
  <c r="O812" i="5"/>
  <c r="O1066" i="5"/>
  <c r="O1114" i="5"/>
  <c r="O652" i="5"/>
  <c r="O1581" i="5"/>
  <c r="O260" i="5"/>
  <c r="O1803" i="5"/>
  <c r="O1407" i="5"/>
  <c r="O849" i="5"/>
  <c r="O1319" i="5"/>
  <c r="O1677" i="5"/>
  <c r="O747" i="5"/>
  <c r="O265" i="5"/>
  <c r="O1762" i="5"/>
  <c r="O686" i="5"/>
  <c r="O525" i="5"/>
  <c r="O1109" i="5"/>
  <c r="O964" i="5"/>
  <c r="O564" i="5"/>
  <c r="O798" i="5"/>
  <c r="O1783" i="5"/>
  <c r="O979" i="5"/>
  <c r="O1186" i="5"/>
  <c r="O1782" i="5"/>
  <c r="O1631" i="5"/>
  <c r="O1672" i="5"/>
  <c r="O818" i="5"/>
  <c r="O1061" i="5"/>
  <c r="O1907" i="5"/>
  <c r="O510" i="5"/>
  <c r="O1831" i="5"/>
  <c r="O685" i="5"/>
  <c r="O195" i="5"/>
  <c r="O1908" i="5"/>
  <c r="O420" i="5"/>
  <c r="O760" i="5"/>
  <c r="O1510" i="5"/>
  <c r="O759" i="5"/>
  <c r="O1167" i="5"/>
  <c r="O918" i="5"/>
  <c r="O365" i="5"/>
  <c r="O196" i="5"/>
  <c r="O140" i="5"/>
  <c r="O394" i="5"/>
  <c r="O1084" i="5"/>
  <c r="O1596" i="5"/>
  <c r="O1126" i="5"/>
  <c r="O1909" i="5"/>
  <c r="O697" i="5"/>
  <c r="O1948" i="5"/>
  <c r="O1910" i="5"/>
  <c r="O1818" i="5"/>
  <c r="O1810" i="5"/>
  <c r="O1641" i="5"/>
  <c r="O1332" i="5"/>
  <c r="O1498" i="5"/>
  <c r="O1302" i="5"/>
  <c r="O1279" i="5"/>
  <c r="O1666" i="5"/>
  <c r="O1380" i="5"/>
  <c r="O1911" i="5"/>
  <c r="O1773" i="5"/>
  <c r="O941" i="5"/>
  <c r="O1861" i="5"/>
  <c r="O1667" i="5"/>
  <c r="O1121" i="5"/>
  <c r="O956" i="5"/>
  <c r="O698" i="5"/>
  <c r="O1015" i="5"/>
  <c r="O60" i="5"/>
  <c r="O1138" i="5"/>
  <c r="O846" i="5"/>
  <c r="O1112" i="5"/>
  <c r="O197" i="5"/>
  <c r="O1822" i="5"/>
  <c r="O639" i="5"/>
  <c r="O297" i="5"/>
  <c r="O770" i="5"/>
  <c r="O1725" i="5"/>
  <c r="O1620" i="5"/>
  <c r="O1774" i="5"/>
  <c r="O1544" i="5"/>
  <c r="O804" i="5"/>
  <c r="O1341" i="5"/>
  <c r="O340" i="5"/>
  <c r="O1912" i="5"/>
  <c r="O61" i="5"/>
  <c r="O138" i="5"/>
  <c r="O1420" i="5"/>
  <c r="O1644" i="5"/>
  <c r="O626" i="5"/>
  <c r="O1811" i="5"/>
  <c r="O578" i="5"/>
  <c r="O1356" i="5"/>
  <c r="O331" i="5"/>
  <c r="O419" i="5"/>
  <c r="O1122" i="5"/>
  <c r="O605" i="5"/>
  <c r="O198" i="5"/>
  <c r="O199" i="5"/>
  <c r="O552" i="5"/>
  <c r="O1139" i="5"/>
  <c r="O1304" i="5"/>
  <c r="O1913" i="5"/>
  <c r="O905" i="5"/>
  <c r="O407" i="5"/>
  <c r="O369" i="5"/>
  <c r="O1855" i="5"/>
  <c r="O1845" i="5"/>
  <c r="O127" i="5"/>
  <c r="O1914" i="5"/>
  <c r="O125" i="5"/>
  <c r="O262" i="5"/>
  <c r="O99" i="5"/>
  <c r="O1475" i="5"/>
  <c r="O695" i="5"/>
  <c r="O752" i="5"/>
  <c r="O1215" i="5"/>
  <c r="O890" i="5"/>
  <c r="O757" i="5"/>
  <c r="O1345" i="5"/>
  <c r="O982" i="5"/>
  <c r="O970" i="5"/>
  <c r="O1699" i="5"/>
  <c r="O981" i="5"/>
  <c r="O311" i="5"/>
  <c r="O1915" i="5"/>
  <c r="O1163" i="5"/>
  <c r="O1465" i="5"/>
  <c r="O475" i="5"/>
  <c r="O1315" i="5"/>
  <c r="O1289" i="5"/>
  <c r="O113" i="5"/>
  <c r="O500" i="5"/>
  <c r="O1170" i="5"/>
  <c r="O483" i="5"/>
  <c r="O1297" i="5"/>
  <c r="O267" i="5"/>
  <c r="O1202" i="5"/>
  <c r="O1299" i="5"/>
  <c r="O862" i="5"/>
  <c r="O975" i="5"/>
  <c r="O1156" i="5"/>
  <c r="O200" i="5"/>
  <c r="O1100" i="5"/>
  <c r="O619" i="5"/>
  <c r="O669" i="5"/>
  <c r="O201" i="5"/>
  <c r="O1788" i="5"/>
  <c r="O467" i="5"/>
  <c r="O1457" i="5"/>
  <c r="O107" i="5"/>
  <c r="O1763" i="5"/>
  <c r="O774" i="5"/>
  <c r="O1711" i="5"/>
  <c r="O1947" i="5"/>
  <c r="O139" i="5"/>
  <c r="O767" i="5"/>
  <c r="O1557" i="5"/>
  <c r="O354" i="5"/>
  <c r="O1550" i="5"/>
  <c r="O781" i="5"/>
  <c r="O1307" i="5"/>
  <c r="O621" i="5"/>
  <c r="O809" i="5"/>
  <c r="O430" i="5"/>
  <c r="O1739" i="5"/>
  <c r="O1916" i="5"/>
  <c r="O1828" i="5"/>
  <c r="O202" i="5"/>
  <c r="O415" i="5"/>
  <c r="O1522" i="5"/>
  <c r="O1809" i="5"/>
  <c r="O1175" i="5"/>
  <c r="O1244" i="5"/>
  <c r="O1088" i="5"/>
  <c r="O1565" i="5"/>
  <c r="O1468" i="5"/>
  <c r="O1161" i="5"/>
  <c r="O1754" i="5"/>
  <c r="O1546" i="5"/>
  <c r="O1164" i="5"/>
  <c r="O1370" i="5"/>
  <c r="O391" i="5"/>
  <c r="O62" i="5"/>
  <c r="O362" i="5"/>
  <c r="O203" i="5"/>
  <c r="O1479" i="5"/>
  <c r="O819" i="5"/>
  <c r="O303" i="5"/>
  <c r="O1741" i="5"/>
  <c r="O1772" i="5"/>
  <c r="O1082" i="5"/>
  <c r="O923" i="5"/>
  <c r="O1780" i="5"/>
  <c r="O1551" i="5"/>
  <c r="O1416" i="5"/>
  <c r="O1000" i="5"/>
  <c r="O204" i="5"/>
  <c r="O1707" i="5"/>
  <c r="O716" i="5"/>
  <c r="O1917" i="5"/>
  <c r="O1256" i="5"/>
  <c r="O531" i="5"/>
  <c r="O827" i="5"/>
  <c r="O447" i="5"/>
  <c r="O883" i="5"/>
  <c r="O1505" i="5"/>
  <c r="O749" i="5"/>
  <c r="O1008" i="5"/>
  <c r="O264" i="5"/>
  <c r="O1067" i="5"/>
  <c r="O830" i="5"/>
  <c r="O1678" i="5"/>
  <c r="O1224" i="5"/>
  <c r="O766" i="5"/>
  <c r="O534" i="5"/>
  <c r="O1793" i="5"/>
  <c r="O465" i="5"/>
  <c r="O205" i="5"/>
  <c r="O1305" i="5"/>
  <c r="O100" i="5"/>
  <c r="O877" i="5"/>
  <c r="O786" i="5"/>
  <c r="O1531" i="5"/>
  <c r="O1518" i="5"/>
  <c r="O797" i="5"/>
  <c r="O1653" i="5"/>
  <c r="O279" i="5"/>
  <c r="O1827" i="5"/>
  <c r="O1918" i="5"/>
  <c r="O141" i="5"/>
  <c r="O491" i="5"/>
  <c r="O516" i="5"/>
  <c r="O1367" i="5"/>
  <c r="O1614" i="5"/>
  <c r="O1824" i="5"/>
  <c r="O1129" i="5"/>
  <c r="O1742" i="5"/>
  <c r="O1919" i="5"/>
  <c r="O401" i="5"/>
  <c r="O790" i="5"/>
  <c r="O1854" i="5"/>
  <c r="O344" i="5"/>
  <c r="O330" i="5"/>
  <c r="O1060" i="5"/>
  <c r="O92" i="5"/>
  <c r="O1521" i="5"/>
  <c r="O1086" i="5"/>
  <c r="O1203" i="5"/>
  <c r="O1158" i="5"/>
  <c r="O1230" i="5"/>
  <c r="O243" i="5"/>
  <c r="O91" i="5"/>
  <c r="O117" i="5"/>
  <c r="O889" i="5"/>
  <c r="O1796" i="5"/>
  <c r="O63" i="5"/>
  <c r="O1210" i="5"/>
  <c r="O337" i="5"/>
  <c r="O1740" i="5"/>
  <c r="O1173" i="5"/>
  <c r="O347" i="5"/>
  <c r="O453" i="5"/>
  <c r="O64" i="5"/>
  <c r="O739" i="5"/>
  <c r="O1204" i="5"/>
  <c r="O1102" i="5"/>
  <c r="O1513" i="5"/>
  <c r="O319" i="5"/>
  <c r="O1253" i="5"/>
  <c r="O1218" i="5"/>
  <c r="O464" i="5"/>
  <c r="O1661" i="5"/>
  <c r="O429" i="5"/>
  <c r="O1639" i="5"/>
  <c r="O1511" i="5"/>
  <c r="O947" i="5"/>
  <c r="O426" i="5"/>
  <c r="O488" i="5"/>
  <c r="O111" i="5"/>
  <c r="O482" i="5"/>
  <c r="O742" i="5"/>
  <c r="O1053" i="5"/>
  <c r="O1205" i="5"/>
  <c r="O1394" i="5"/>
  <c r="O1189" i="5"/>
  <c r="O1229" i="5"/>
  <c r="O1337" i="5"/>
  <c r="O88" i="5"/>
  <c r="O1562" i="5"/>
  <c r="O1260" i="5"/>
  <c r="O130" i="5"/>
  <c r="O1751" i="5"/>
  <c r="O1566" i="5"/>
  <c r="O1830" i="5"/>
  <c r="O554" i="5"/>
  <c r="O694" i="5"/>
  <c r="O601" i="5"/>
  <c r="O851" i="5"/>
  <c r="O495" i="5"/>
  <c r="O1193" i="5"/>
  <c r="O410" i="5"/>
  <c r="O561" i="5"/>
  <c r="O1952" i="5"/>
  <c r="O1821" i="5"/>
  <c r="O486" i="5"/>
  <c r="O206" i="5"/>
  <c r="O988" i="5"/>
  <c r="O957" i="5"/>
  <c r="O1920" i="5"/>
  <c r="O627" i="5"/>
  <c r="O1946" i="5"/>
  <c r="O705" i="5"/>
  <c r="O958" i="5"/>
  <c r="O1618" i="5"/>
  <c r="O1331" i="5"/>
  <c r="O352" i="5"/>
  <c r="O123" i="5"/>
  <c r="O480" i="5"/>
  <c r="O671" i="5"/>
  <c r="O732" i="5"/>
  <c r="O776" i="5"/>
  <c r="O1166" i="5"/>
  <c r="O1702" i="5"/>
  <c r="O271" i="5"/>
  <c r="O551" i="5"/>
  <c r="O1375" i="5"/>
  <c r="O1708" i="5"/>
  <c r="O1825" i="5"/>
  <c r="O745" i="5"/>
  <c r="O1453" i="5"/>
  <c r="O662" i="5"/>
  <c r="O65" i="5"/>
  <c r="O1921" i="5"/>
  <c r="O1601" i="5"/>
  <c r="O1080" i="5"/>
  <c r="O1251" i="5"/>
  <c r="O1646" i="5"/>
  <c r="O591" i="5"/>
  <c r="O706" i="5"/>
  <c r="O813" i="5"/>
  <c r="O1556" i="5"/>
  <c r="O569" i="5"/>
  <c r="O207" i="5"/>
  <c r="O208" i="5"/>
  <c r="O1701" i="5"/>
  <c r="O1089" i="5"/>
  <c r="O300" i="5"/>
  <c r="O899" i="5"/>
  <c r="O1402" i="5"/>
  <c r="O867" i="5"/>
  <c r="O896" i="5"/>
  <c r="O1673" i="5"/>
  <c r="O736" i="5"/>
  <c r="O1018" i="5"/>
  <c r="O1182" i="5"/>
  <c r="O1187" i="5"/>
  <c r="O507" i="5"/>
  <c r="O1645" i="5"/>
  <c r="O645" i="5"/>
  <c r="O1794" i="5"/>
  <c r="O1659" i="5"/>
  <c r="O723" i="5"/>
  <c r="O350" i="5"/>
  <c r="O1221" i="5"/>
  <c r="O1945" i="5"/>
  <c r="O926" i="5"/>
  <c r="O570" i="5"/>
  <c r="O617" i="5"/>
  <c r="O1595" i="5"/>
  <c r="O1838" i="5"/>
  <c r="O687" i="5"/>
  <c r="O869" i="5"/>
  <c r="O1147" i="5"/>
  <c r="O728" i="5"/>
  <c r="O295" i="5"/>
  <c r="O115" i="5"/>
  <c r="O417" i="5"/>
  <c r="O1412" i="5"/>
  <c r="O1430" i="5"/>
  <c r="O471" i="5"/>
  <c r="O1778" i="5"/>
  <c r="O675" i="5"/>
  <c r="O660" i="5"/>
  <c r="O715" i="5"/>
  <c r="O129" i="5"/>
  <c r="O504" i="5"/>
  <c r="O693" i="5"/>
  <c r="O1813" i="5"/>
  <c r="O1812" i="5"/>
  <c r="O1225" i="5"/>
  <c r="O1633" i="5"/>
  <c r="O962" i="5"/>
  <c r="O66" i="5"/>
  <c r="O1227" i="5"/>
  <c r="O987" i="5"/>
  <c r="O1951" i="5"/>
  <c r="O1922" i="5"/>
  <c r="O1501" i="5"/>
  <c r="O1923" i="5"/>
  <c r="O1483" i="5"/>
  <c r="O358" i="5"/>
  <c r="O1735" i="5"/>
  <c r="O1814" i="5"/>
  <c r="O1346" i="5"/>
  <c r="O1075" i="5"/>
  <c r="O624" i="5"/>
  <c r="O1770" i="5"/>
  <c r="O397" i="5"/>
  <c r="O782" i="5"/>
  <c r="O1428" i="5"/>
  <c r="O1365" i="5"/>
  <c r="O1148" i="5"/>
  <c r="O834" i="5"/>
  <c r="O1924" i="5"/>
  <c r="O433" i="5"/>
  <c r="O1064" i="5"/>
  <c r="O1405" i="5"/>
  <c r="O600" i="5"/>
  <c r="O620" i="5"/>
  <c r="O604" i="5"/>
  <c r="O1526" i="5"/>
  <c r="O1396" i="5"/>
  <c r="O1683" i="5"/>
  <c r="O610" i="5"/>
  <c r="O209" i="5"/>
  <c r="O67" i="5"/>
  <c r="O210" i="5"/>
  <c r="O529" i="5"/>
  <c r="O1925" i="5"/>
  <c r="O253" i="5"/>
  <c r="O1503" i="5"/>
  <c r="O1248" i="5"/>
  <c r="O335" i="5"/>
  <c r="O1926" i="5"/>
  <c r="O1541" i="5"/>
  <c r="O714" i="5"/>
  <c r="O1688" i="5"/>
  <c r="O775" i="5"/>
  <c r="O211" i="5"/>
  <c r="O114" i="5"/>
  <c r="O212" i="5"/>
  <c r="O1537" i="5"/>
  <c r="O1549" i="5"/>
  <c r="O1313" i="5"/>
  <c r="O307" i="5"/>
  <c r="O68" i="5"/>
  <c r="O925" i="5"/>
  <c r="O1458" i="5"/>
  <c r="O94" i="5"/>
  <c r="O69" i="5"/>
  <c r="O1220" i="5"/>
  <c r="O70" i="5"/>
  <c r="O1083" i="5"/>
  <c r="O1560" i="5"/>
  <c r="O463" i="5"/>
  <c r="O1927" i="5"/>
  <c r="O1819" i="5"/>
  <c r="O1366" i="5"/>
  <c r="O1290" i="5"/>
  <c r="O1680" i="5"/>
  <c r="O1870" i="5"/>
  <c r="O421" i="5"/>
  <c r="O933" i="5"/>
  <c r="O1133" i="5"/>
  <c r="O1123" i="5"/>
  <c r="O427" i="5"/>
  <c r="O1776" i="5"/>
  <c r="O1350" i="5"/>
  <c r="O389" i="5"/>
  <c r="O1273" i="5"/>
  <c r="O1177" i="5"/>
  <c r="O339" i="5"/>
  <c r="O1625" i="5"/>
  <c r="O213" i="5"/>
  <c r="O241" i="5"/>
  <c r="O1310" i="5"/>
  <c r="O1746" i="5"/>
  <c r="O1162" i="5"/>
  <c r="O986" i="5"/>
  <c r="O1846" i="5"/>
  <c r="O1598" i="5"/>
  <c r="O959" i="5"/>
  <c r="O238" i="5"/>
  <c r="O526" i="5"/>
  <c r="O1363" i="5"/>
  <c r="O1357" i="5"/>
  <c r="O1099" i="5"/>
  <c r="O1190" i="5"/>
  <c r="O305" i="5"/>
  <c r="O1442" i="5"/>
  <c r="O1862" i="5"/>
  <c r="O1054" i="5"/>
  <c r="O1718" i="5"/>
  <c r="O1188" i="5"/>
  <c r="O729" i="5"/>
  <c r="O629" i="5"/>
  <c r="O1119" i="5"/>
  <c r="O378" i="5"/>
  <c r="O654" i="5"/>
  <c r="O214" i="5"/>
  <c r="O450" i="5"/>
  <c r="O71" i="5"/>
  <c r="O273" i="5"/>
  <c r="O1422" i="5"/>
  <c r="O215" i="5"/>
  <c r="O783" i="5"/>
  <c r="O105" i="5"/>
  <c r="O1180" i="5"/>
  <c r="O1389" i="5"/>
  <c r="O1269" i="5"/>
  <c r="O1722" i="5"/>
  <c r="O951" i="5"/>
  <c r="O1381" i="5"/>
  <c r="O1426" i="5"/>
  <c r="O1104" i="5"/>
  <c r="O269" i="5"/>
  <c r="O688" i="5"/>
  <c r="O1486" i="5"/>
  <c r="O1143" i="5"/>
  <c r="O898" i="5"/>
  <c r="O1012" i="5"/>
  <c r="O1287" i="5"/>
  <c r="O1477" i="5"/>
  <c r="O1660" i="5"/>
  <c r="O1155" i="5"/>
  <c r="O737" i="5"/>
  <c r="O148" i="5"/>
  <c r="O1408" i="5"/>
  <c r="O216" i="5"/>
  <c r="O1072" i="5"/>
  <c r="O1001" i="5"/>
  <c r="O1552" i="5"/>
  <c r="O1871" i="5"/>
  <c r="O821" i="5"/>
  <c r="O1768" i="5"/>
  <c r="O1209" i="5"/>
  <c r="O608" i="5"/>
  <c r="O1481" i="5"/>
  <c r="O1730" i="5"/>
  <c r="O1675" i="5"/>
  <c r="O1856" i="5"/>
  <c r="O1628" i="5"/>
  <c r="O1749" i="5"/>
  <c r="O758" i="5"/>
  <c r="O1928" i="5"/>
  <c r="O1593" i="5"/>
  <c r="O833" i="5"/>
  <c r="O1949" i="5"/>
  <c r="O1761" i="5"/>
  <c r="O1656" i="5"/>
  <c r="O508" i="5"/>
  <c r="O1354" i="5"/>
  <c r="O217" i="5"/>
  <c r="O1863" i="5"/>
  <c r="O768" i="5"/>
  <c r="O385" i="5"/>
  <c r="O1839" i="5"/>
  <c r="O104" i="5"/>
  <c r="O1369" i="5"/>
  <c r="O560" i="5"/>
  <c r="O373" i="5"/>
  <c r="O228" i="5"/>
  <c r="O1929" i="5"/>
  <c r="O999" i="5"/>
  <c r="O1094" i="5"/>
  <c r="O1183" i="5"/>
  <c r="O1696" i="5"/>
  <c r="O1206" i="5"/>
  <c r="O1446" i="5"/>
  <c r="O315" i="5"/>
  <c r="O1717" i="5"/>
  <c r="O1414" i="5"/>
  <c r="O390" i="5"/>
  <c r="O1508" i="5"/>
  <c r="O72" i="5"/>
  <c r="O1478" i="5"/>
  <c r="O704" i="5"/>
  <c r="O1046" i="5"/>
  <c r="O1146" i="5"/>
  <c r="O493" i="5"/>
  <c r="O1738" i="5"/>
  <c r="O1840" i="5"/>
  <c r="O400" i="5"/>
  <c r="O428" i="5"/>
  <c r="O1529" i="5"/>
  <c r="O496" i="5"/>
  <c r="O1835" i="5"/>
  <c r="O145" i="5"/>
  <c r="O703" i="5"/>
  <c r="O73" i="5"/>
  <c r="O650" i="5"/>
  <c r="O557" i="5"/>
  <c r="O1930" i="5"/>
  <c r="O74" i="5"/>
  <c r="O336" i="5"/>
  <c r="O408" i="5"/>
  <c r="O1642" i="5"/>
  <c r="O1137" i="5"/>
  <c r="O112" i="5"/>
  <c r="O1509" i="5"/>
  <c r="O515" i="5"/>
  <c r="O932" i="5"/>
  <c r="O459" i="5"/>
  <c r="O1569" i="5"/>
  <c r="O1779" i="5"/>
  <c r="O1527" i="5"/>
  <c r="O733" i="5"/>
  <c r="O1047" i="5"/>
  <c r="O1931" i="5"/>
  <c r="O1449" i="5"/>
  <c r="O361" i="5"/>
  <c r="O445" i="5"/>
  <c r="O320" i="5"/>
  <c r="O1239" i="5"/>
  <c r="O824" i="5"/>
  <c r="O1553" i="5"/>
  <c r="O1387" i="5"/>
  <c r="O1570" i="5"/>
  <c r="O1242" i="5"/>
  <c r="O643" i="5"/>
  <c r="O366" i="5"/>
  <c r="O868" i="5"/>
  <c r="O1525" i="5"/>
  <c r="O1480" i="5"/>
  <c r="O1572" i="5"/>
  <c r="O1860" i="5"/>
  <c r="O647" i="5"/>
  <c r="O658" i="5"/>
  <c r="O544" i="5"/>
  <c r="O1612" i="5"/>
  <c r="O661" i="5"/>
  <c r="O644" i="5"/>
  <c r="O1474" i="5"/>
  <c r="O218" i="5"/>
  <c r="O700" i="5"/>
  <c r="O1599" i="5"/>
  <c r="O219" i="5"/>
  <c r="O678" i="5"/>
  <c r="O1101" i="5"/>
  <c r="O1591" i="5"/>
  <c r="O589" i="5"/>
  <c r="O470" i="5"/>
  <c r="O1168" i="5"/>
  <c r="O220" i="5"/>
  <c r="O1932" i="5"/>
  <c r="O1523" i="5"/>
  <c r="O109" i="5"/>
  <c r="O221" i="5"/>
  <c r="O1848" i="5"/>
  <c r="O1285" i="5"/>
  <c r="O1325" i="5"/>
  <c r="O927" i="5"/>
  <c r="O1619" i="5"/>
  <c r="O1300" i="5"/>
  <c r="O1298" i="5"/>
  <c r="O1536" i="5"/>
  <c r="O1042" i="5"/>
  <c r="O611" i="5"/>
  <c r="O1261" i="5"/>
  <c r="O222" i="5"/>
  <c r="O1030" i="5"/>
  <c r="O1499" i="5"/>
  <c r="O1703" i="5"/>
  <c r="O1007" i="5"/>
  <c r="O717" i="5"/>
  <c r="O536" i="5"/>
  <c r="O1212" i="5"/>
  <c r="O1490" i="5"/>
  <c r="O1540" i="5"/>
  <c r="O1933" i="5"/>
  <c r="O317" i="5"/>
  <c r="O517" i="5"/>
  <c r="O1081" i="5"/>
  <c r="O528" i="5"/>
  <c r="O543" i="5"/>
  <c r="O1249" i="5"/>
  <c r="O648" i="5"/>
  <c r="O885" i="5"/>
  <c r="O1934" i="5"/>
  <c r="O1726" i="5"/>
  <c r="O472" i="5"/>
  <c r="O1185" i="5"/>
  <c r="O952" i="5"/>
  <c r="O606" i="5"/>
  <c r="O1647" i="5"/>
  <c r="O1184" i="5"/>
  <c r="O75" i="5"/>
  <c r="O1777" i="5"/>
  <c r="O727" i="5"/>
  <c r="O1935" i="5"/>
  <c r="O492" i="5"/>
  <c r="O1936" i="5"/>
  <c r="O1576" i="5"/>
  <c r="O323" i="5"/>
  <c r="O1032" i="5"/>
  <c r="O1207" i="5"/>
  <c r="O1615" i="5"/>
  <c r="O1450" i="5"/>
  <c r="O462" i="5"/>
  <c r="O666" i="5"/>
  <c r="O1022" i="5"/>
  <c r="O1589" i="5"/>
  <c r="O1700" i="5"/>
  <c r="O76" i="5"/>
  <c r="O1382" i="5"/>
  <c r="O1712" i="5"/>
  <c r="O1040" i="5"/>
  <c r="O263" i="5"/>
  <c r="O998" i="5"/>
  <c r="O1010" i="5"/>
  <c r="O791" i="5"/>
  <c r="O763" i="5"/>
  <c r="O136" i="5"/>
  <c r="O1277" i="5"/>
  <c r="O223" i="5"/>
  <c r="O1626" i="5"/>
  <c r="O224" i="5"/>
  <c r="O77" i="5"/>
  <c r="O1216" i="5"/>
  <c r="O1473" i="5"/>
  <c r="O1789" i="5"/>
  <c r="O78" i="5"/>
  <c r="O1432" i="5"/>
  <c r="O316" i="5"/>
  <c r="O746" i="5"/>
  <c r="O1519" i="5"/>
  <c r="O1020" i="5"/>
  <c r="O1339" i="5"/>
  <c r="O1467" i="5"/>
  <c r="O1937" i="5"/>
  <c r="O1017" i="5"/>
  <c r="O945" i="5"/>
  <c r="O793" i="5"/>
  <c r="O1231" i="5"/>
  <c r="O388" i="5"/>
  <c r="O1938" i="5"/>
  <c r="O1169" i="5"/>
  <c r="O1939" i="5"/>
  <c r="O1073" i="5"/>
  <c r="O1059" i="5"/>
  <c r="O634" i="5"/>
  <c r="O1627" i="5"/>
  <c r="O1423" i="5"/>
  <c r="O1049" i="5"/>
  <c r="O1349" i="5"/>
  <c r="O332" i="5"/>
  <c r="O1857" i="5"/>
  <c r="O96" i="5"/>
  <c r="O1152" i="5"/>
  <c r="O476" i="5"/>
  <c r="O1535" i="5"/>
  <c r="O632" i="5"/>
  <c r="O1736" i="5"/>
  <c r="O719" i="5"/>
  <c r="O225" i="5"/>
  <c r="O296" i="5"/>
  <c r="O1756" i="5"/>
  <c r="O871" i="5"/>
  <c r="O831" i="5"/>
  <c r="O1697" i="5"/>
  <c r="O1500" i="5"/>
  <c r="O1241" i="5"/>
  <c r="O773" i="5"/>
  <c r="O1037" i="5"/>
  <c r="O1767" i="5"/>
  <c r="O1753" i="5"/>
  <c r="O1171" i="5"/>
  <c r="O990" i="5"/>
  <c r="O1031" i="5"/>
  <c r="O1078" i="5"/>
  <c r="O1792" i="5"/>
  <c r="O343" i="5"/>
  <c r="O1157" i="5"/>
  <c r="O1567" i="5"/>
  <c r="O1124" i="5"/>
  <c r="O1940" i="5"/>
  <c r="O1445" i="5"/>
  <c r="O498" i="5"/>
  <c r="O226" i="5"/>
  <c r="O1002" i="5"/>
  <c r="O1135" i="5"/>
  <c r="O888" i="5"/>
  <c r="O1410" i="5"/>
  <c r="O438" i="5"/>
  <c r="O855" i="5"/>
  <c r="O1836" i="5"/>
  <c r="O227" i="5"/>
  <c r="O1816" i="5"/>
  <c r="O79" i="5"/>
  <c r="O966" i="5"/>
  <c r="O1721" i="5"/>
  <c r="O80" i="5"/>
  <c r="O81" i="5"/>
  <c r="O82" i="5"/>
  <c r="O83" i="5"/>
  <c r="O98" i="5"/>
  <c r="O84" i="5"/>
  <c r="O1693" i="5"/>
  <c r="O811" i="5"/>
  <c r="O404" i="5"/>
  <c r="O676" i="5"/>
  <c r="O1704" i="5"/>
  <c r="O1413" i="5"/>
  <c r="O395" i="5"/>
  <c r="O590" i="5"/>
  <c r="O248" i="5"/>
  <c r="O1386" i="5"/>
  <c r="O1941" i="5"/>
  <c r="O1942" i="5"/>
  <c r="O1943" i="5"/>
  <c r="O1686" i="5"/>
  <c r="O712" i="5"/>
  <c r="O244" i="5"/>
  <c r="O1833" i="5"/>
  <c r="O1944" i="5"/>
  <c r="O860" i="5"/>
  <c r="O1448" i="5"/>
  <c r="O1355" i="5"/>
  <c r="O1563" i="5"/>
  <c r="O247" i="5"/>
  <c r="O665" i="5"/>
  <c r="O1463" i="5"/>
  <c r="O414" i="5"/>
  <c r="O1254" i="5"/>
  <c r="O134" i="5"/>
  <c r="O541" i="5"/>
  <c r="O764" i="5"/>
  <c r="O1311" i="5"/>
  <c r="P892" i="5"/>
  <c r="P1869" i="5"/>
  <c r="P95" i="5"/>
  <c r="P325" i="5"/>
  <c r="P1805" i="5"/>
  <c r="P1252" i="5"/>
  <c r="P1333" i="5"/>
  <c r="P1590" i="5"/>
  <c r="P878" i="5"/>
  <c r="P1385" i="5"/>
  <c r="P1873" i="5"/>
  <c r="P374" i="5"/>
  <c r="P1347" i="5"/>
  <c r="P1534" i="5"/>
  <c r="P1316" i="5"/>
  <c r="P489" i="5"/>
  <c r="P1443" i="5"/>
  <c r="P1559" i="5"/>
  <c r="P481" i="5"/>
  <c r="P313" i="5"/>
  <c r="P1775" i="5"/>
  <c r="P460" i="5"/>
  <c r="P900" i="5"/>
  <c r="P1548" i="5"/>
  <c r="P873" i="5"/>
  <c r="P575" i="5"/>
  <c r="P935" i="5"/>
  <c r="P861" i="5"/>
  <c r="P1564" i="5"/>
  <c r="P282" i="5"/>
  <c r="P5" i="5"/>
  <c r="P684" i="5"/>
  <c r="P1095" i="5"/>
  <c r="P784" i="5"/>
  <c r="P1484" i="5"/>
  <c r="P89" i="5"/>
  <c r="P612" i="5"/>
  <c r="P815" i="5"/>
  <c r="P118" i="5"/>
  <c r="P6" i="5"/>
  <c r="P992" i="5"/>
  <c r="P1832" i="5"/>
  <c r="P1632" i="5"/>
  <c r="P290" i="5"/>
  <c r="P1259" i="5"/>
  <c r="P1036" i="5"/>
  <c r="P1063" i="5"/>
  <c r="P1276" i="5"/>
  <c r="P1058" i="5"/>
  <c r="P1234" i="5"/>
  <c r="P823" i="5"/>
  <c r="P1758" i="5"/>
  <c r="P603" i="5"/>
  <c r="P7" i="5"/>
  <c r="P281" i="5"/>
  <c r="P298" i="5"/>
  <c r="P1617" i="5"/>
  <c r="P756" i="5"/>
  <c r="P1336" i="5"/>
  <c r="P1600" i="5"/>
  <c r="P416" i="5"/>
  <c r="P364" i="5"/>
  <c r="P1344" i="5"/>
  <c r="P1197" i="5"/>
  <c r="P437" i="5"/>
  <c r="P519" i="5"/>
  <c r="P702" i="5"/>
  <c r="P359" i="5"/>
  <c r="P894" i="5"/>
  <c r="P314" i="5"/>
  <c r="P1111" i="5"/>
  <c r="P151" i="5"/>
  <c r="P1051" i="5"/>
  <c r="P584" i="5"/>
  <c r="P826" i="5"/>
  <c r="P457" i="5"/>
  <c r="P842" i="5"/>
  <c r="P915" i="5"/>
  <c r="P119" i="5"/>
  <c r="P711" i="5"/>
  <c r="P356" i="5"/>
  <c r="P276" i="5"/>
  <c r="P152" i="5"/>
  <c r="P609" i="5"/>
  <c r="P1771" i="5"/>
  <c r="P442" i="5"/>
  <c r="P1571" i="5"/>
  <c r="P559" i="5"/>
  <c r="P708" i="5"/>
  <c r="P357" i="5"/>
  <c r="P1107" i="5"/>
  <c r="P1321" i="5"/>
  <c r="P1874" i="5"/>
  <c r="P1538" i="5"/>
  <c r="P304" i="5"/>
  <c r="P1437" i="5"/>
  <c r="P1573" i="5"/>
  <c r="P886" i="5"/>
  <c r="P1520" i="5"/>
  <c r="P1348" i="5"/>
  <c r="P1113" i="5"/>
  <c r="P1024" i="5"/>
  <c r="P444" i="5"/>
  <c r="P1781" i="5"/>
  <c r="P1669" i="5"/>
  <c r="P558" i="5"/>
  <c r="P511" i="5"/>
  <c r="P1743" i="5"/>
  <c r="P1312" i="5"/>
  <c r="P1237" i="5"/>
  <c r="P546" i="5"/>
  <c r="P146" i="5"/>
  <c r="P1464" i="5"/>
  <c r="P454" i="5"/>
  <c r="P881" i="5"/>
  <c r="P882" i="5"/>
  <c r="P779" i="5"/>
  <c r="P1764" i="5"/>
  <c r="P1469" i="5"/>
  <c r="P802" i="5"/>
  <c r="P692" i="5"/>
  <c r="P1342" i="5"/>
  <c r="P909" i="5"/>
  <c r="P633" i="5"/>
  <c r="P520" i="5"/>
  <c r="P234" i="5"/>
  <c r="P153" i="5"/>
  <c r="P859" i="5"/>
  <c r="P487" i="5"/>
  <c r="P1555" i="5"/>
  <c r="P1847" i="5"/>
  <c r="P1760" i="5"/>
  <c r="P651" i="5"/>
  <c r="P1795" i="5"/>
  <c r="P954" i="5"/>
  <c r="P893" i="5"/>
  <c r="P328" i="5"/>
  <c r="P474" i="5"/>
  <c r="P342" i="5"/>
  <c r="P1226" i="5"/>
  <c r="P135" i="5"/>
  <c r="P1648" i="5"/>
  <c r="P582" i="5"/>
  <c r="P1461" i="5"/>
  <c r="P333" i="5"/>
  <c r="P1105" i="5"/>
  <c r="P1455" i="5"/>
  <c r="P1052" i="5"/>
  <c r="P396" i="5"/>
  <c r="P1130" i="5"/>
  <c r="P1391" i="5"/>
  <c r="P505" i="5"/>
  <c r="P1694" i="5"/>
  <c r="P120" i="5"/>
  <c r="P1246" i="5"/>
  <c r="P701" i="5"/>
  <c r="P1554" i="5"/>
  <c r="P879" i="5"/>
  <c r="P788" i="5"/>
  <c r="P1417" i="5"/>
  <c r="P8" i="5"/>
  <c r="P583" i="5"/>
  <c r="P348" i="5"/>
  <c r="P1364" i="5"/>
  <c r="P154" i="5"/>
  <c r="P810" i="5"/>
  <c r="P1198" i="5"/>
  <c r="P254" i="5"/>
  <c r="P928" i="5"/>
  <c r="P446" i="5"/>
  <c r="P740" i="5"/>
  <c r="P1441" i="5"/>
  <c r="P787" i="5"/>
  <c r="P1409" i="5"/>
  <c r="P1250" i="5"/>
  <c r="P1108" i="5"/>
  <c r="P974" i="5"/>
  <c r="P448" i="5"/>
  <c r="P618" i="5"/>
  <c r="P278" i="5"/>
  <c r="P360" i="5"/>
  <c r="P680" i="5"/>
  <c r="P418" i="5"/>
  <c r="P858" i="5"/>
  <c r="P1071" i="5"/>
  <c r="P155" i="5"/>
  <c r="P919" i="5"/>
  <c r="P9" i="5"/>
  <c r="P1737" i="5"/>
  <c r="P765" i="5"/>
  <c r="P750" i="5"/>
  <c r="P710" i="5"/>
  <c r="P1858" i="5"/>
  <c r="P306" i="5"/>
  <c r="P754" i="5"/>
  <c r="P240" i="5"/>
  <c r="P1179" i="5"/>
  <c r="P907" i="5"/>
  <c r="P863" i="5"/>
  <c r="P1623" i="5"/>
  <c r="P801" i="5"/>
  <c r="P628" i="5"/>
  <c r="P838" i="5"/>
  <c r="P585" i="5"/>
  <c r="P301" i="5"/>
  <c r="P1545" i="5"/>
  <c r="P458" i="5"/>
  <c r="P977" i="5"/>
  <c r="P1875" i="5"/>
  <c r="P777" i="5"/>
  <c r="P596" i="5"/>
  <c r="P1472" i="5"/>
  <c r="P1517" i="5"/>
  <c r="P1048" i="5"/>
  <c r="P1820" i="5"/>
  <c r="P1411" i="5"/>
  <c r="P1624" i="5"/>
  <c r="P668" i="5"/>
  <c r="P1009" i="5"/>
  <c r="P681" i="5"/>
  <c r="P761" i="5"/>
  <c r="P895" i="5"/>
  <c r="P367" i="5"/>
  <c r="P1705" i="5"/>
  <c r="P1371" i="5"/>
  <c r="P126" i="5"/>
  <c r="P1723" i="5"/>
  <c r="P258" i="5"/>
  <c r="P375" i="5"/>
  <c r="P1191" i="5"/>
  <c r="P1876" i="5"/>
  <c r="P850" i="5"/>
  <c r="P901" i="5"/>
  <c r="P1533" i="5"/>
  <c r="P406" i="5"/>
  <c r="P156" i="5"/>
  <c r="P1159" i="5"/>
  <c r="P452" i="5"/>
  <c r="P1684" i="5"/>
  <c r="P477" i="5"/>
  <c r="P1487" i="5"/>
  <c r="P329" i="5"/>
  <c r="P157" i="5"/>
  <c r="P1255" i="5"/>
  <c r="P1877" i="5"/>
  <c r="P677" i="5"/>
  <c r="P10" i="5"/>
  <c r="P1222" i="5"/>
  <c r="P1077" i="5"/>
  <c r="P1362" i="5"/>
  <c r="P1460" i="5"/>
  <c r="P398" i="5"/>
  <c r="P280" i="5"/>
  <c r="P230" i="5"/>
  <c r="P1651" i="5"/>
  <c r="P1352" i="5"/>
  <c r="P1784" i="5"/>
  <c r="P1283" i="5"/>
  <c r="P380" i="5"/>
  <c r="P616" i="5"/>
  <c r="P1709" i="5"/>
  <c r="P566" i="5"/>
  <c r="P1459" i="5"/>
  <c r="P1103" i="5"/>
  <c r="P1013" i="5"/>
  <c r="P1878" i="5"/>
  <c r="P816" i="5"/>
  <c r="P1579" i="5"/>
  <c r="P1864" i="5"/>
  <c r="P527" i="5"/>
  <c r="P1482" i="5"/>
  <c r="P506" i="5"/>
  <c r="P1679" i="5"/>
  <c r="P1258" i="5"/>
  <c r="P1800" i="5"/>
  <c r="P929" i="5"/>
  <c r="P808" i="5"/>
  <c r="P755" i="5"/>
  <c r="P1879" i="5"/>
  <c r="P602" i="5"/>
  <c r="P785" i="5"/>
  <c r="P778" i="5"/>
  <c r="P646" i="5"/>
  <c r="P1087" i="5"/>
  <c r="P571" i="5"/>
  <c r="P1491" i="5"/>
  <c r="P1602" i="5"/>
  <c r="P1585" i="5"/>
  <c r="P1880" i="5"/>
  <c r="P655" i="5"/>
  <c r="P1199" i="5"/>
  <c r="P403" i="5"/>
  <c r="P1035" i="5"/>
  <c r="P1727" i="5"/>
  <c r="P1245" i="5"/>
  <c r="P393" i="5"/>
  <c r="P874" i="5"/>
  <c r="P1374" i="5"/>
  <c r="P1543" i="5"/>
  <c r="P1238" i="5"/>
  <c r="P1326" i="5"/>
  <c r="P434" i="5"/>
  <c r="P1055" i="5"/>
  <c r="P252" i="5"/>
  <c r="P1514" i="5"/>
  <c r="P1516" i="5"/>
  <c r="P1418" i="5"/>
  <c r="P1074" i="5"/>
  <c r="P1404" i="5"/>
  <c r="P412" i="5"/>
  <c r="P540" i="5"/>
  <c r="P679" i="5"/>
  <c r="P256" i="5"/>
  <c r="P674" i="5"/>
  <c r="P1766" i="5"/>
  <c r="P1303" i="5"/>
  <c r="P795" i="5"/>
  <c r="P1421" i="5"/>
  <c r="P456" i="5"/>
  <c r="P1219" i="5"/>
  <c r="P625" i="5"/>
  <c r="P1056" i="5"/>
  <c r="P1489" i="5"/>
  <c r="P1433" i="5"/>
  <c r="P1309" i="5"/>
  <c r="P1296" i="5"/>
  <c r="P1318" i="5"/>
  <c r="P683" i="5"/>
  <c r="P1512" i="5"/>
  <c r="P641" i="5"/>
  <c r="P852" i="5"/>
  <c r="P1069" i="5"/>
  <c r="P110" i="5"/>
  <c r="P1372" i="5"/>
  <c r="P236" i="5"/>
  <c r="P143" i="5"/>
  <c r="P1834" i="5"/>
  <c r="P257" i="5"/>
  <c r="P334" i="5"/>
  <c r="P321" i="5"/>
  <c r="P597" i="5"/>
  <c r="P1284" i="5"/>
  <c r="P1685" i="5"/>
  <c r="P158" i="5"/>
  <c r="P312" i="5"/>
  <c r="P159" i="5"/>
  <c r="P1532" i="5"/>
  <c r="P160" i="5"/>
  <c r="P1530" i="5"/>
  <c r="P630" i="5"/>
  <c r="P1806" i="5"/>
  <c r="P960" i="5"/>
  <c r="P275" i="5"/>
  <c r="P744" i="5"/>
  <c r="P1729" i="5"/>
  <c r="P1643" i="5"/>
  <c r="P1029" i="5"/>
  <c r="P341" i="5"/>
  <c r="P997" i="5"/>
  <c r="P670" i="5"/>
  <c r="P1837" i="5"/>
  <c r="P844" i="5"/>
  <c r="P376" i="5"/>
  <c r="P1611" i="5"/>
  <c r="P1791" i="5"/>
  <c r="P1881" i="5"/>
  <c r="P1208" i="5"/>
  <c r="P980" i="5"/>
  <c r="P346" i="5"/>
  <c r="P936" i="5"/>
  <c r="P383" i="5"/>
  <c r="P1574" i="5"/>
  <c r="P1127" i="5"/>
  <c r="P875" i="5"/>
  <c r="P1670" i="5"/>
  <c r="P976" i="5"/>
  <c r="P1665" i="5"/>
  <c r="P1275" i="5"/>
  <c r="P1293" i="5"/>
  <c r="P817" i="5"/>
  <c r="P1395" i="5"/>
  <c r="P1306" i="5"/>
  <c r="P1330" i="5"/>
  <c r="P1090" i="5"/>
  <c r="P806" i="5"/>
  <c r="P413" i="5"/>
  <c r="P432" i="5"/>
  <c r="P884" i="5"/>
  <c r="P696" i="5"/>
  <c r="P748" i="5"/>
  <c r="P538" i="5"/>
  <c r="P1150" i="5"/>
  <c r="P1436" i="5"/>
  <c r="P451" i="5"/>
  <c r="P556" i="5"/>
  <c r="P866" i="5"/>
  <c r="P1757" i="5"/>
  <c r="P1882" i="5"/>
  <c r="P1748" i="5"/>
  <c r="P1195" i="5"/>
  <c r="P1676" i="5"/>
  <c r="P1584" i="5"/>
  <c r="P259" i="5"/>
  <c r="P1883" i="5"/>
  <c r="P1145" i="5"/>
  <c r="P822" i="5"/>
  <c r="P1271" i="5"/>
  <c r="P1092" i="5"/>
  <c r="P137" i="5"/>
  <c r="P1652" i="5"/>
  <c r="P1658" i="5"/>
  <c r="P805" i="5"/>
  <c r="P245" i="5"/>
  <c r="P577" i="5"/>
  <c r="P251" i="5"/>
  <c r="P993" i="5"/>
  <c r="P1755" i="5"/>
  <c r="P1378" i="5"/>
  <c r="P984" i="5"/>
  <c r="P161" i="5"/>
  <c r="P1211" i="5"/>
  <c r="P825" i="5"/>
  <c r="P1033" i="5"/>
  <c r="P1785" i="5"/>
  <c r="P11" i="5"/>
  <c r="P384" i="5"/>
  <c r="P562" i="5"/>
  <c r="P1294" i="5"/>
  <c r="P1759" i="5"/>
  <c r="P699" i="5"/>
  <c r="P1494" i="5"/>
  <c r="P1842" i="5"/>
  <c r="P1388" i="5"/>
  <c r="P363" i="5"/>
  <c r="P983" i="5"/>
  <c r="P162" i="5"/>
  <c r="P501" i="5"/>
  <c r="P942" i="5"/>
  <c r="P1592" i="5"/>
  <c r="P1884" i="5"/>
  <c r="P322" i="5"/>
  <c r="P673" i="5"/>
  <c r="P1265" i="5"/>
  <c r="P283" i="5"/>
  <c r="P1434" i="5"/>
  <c r="P1750" i="5"/>
  <c r="P1885" i="5"/>
  <c r="P1131" i="5"/>
  <c r="P497" i="5"/>
  <c r="P1841" i="5"/>
  <c r="P1799" i="5"/>
  <c r="P1264" i="5"/>
  <c r="P720" i="5"/>
  <c r="P913" i="5"/>
  <c r="P237" i="5"/>
  <c r="P1324" i="5"/>
  <c r="P494" i="5"/>
  <c r="P1243" i="5"/>
  <c r="P1608" i="5"/>
  <c r="P1747" i="5"/>
  <c r="P799" i="5"/>
  <c r="P387" i="5"/>
  <c r="P1233" i="5"/>
  <c r="P1634" i="5"/>
  <c r="P848" i="5"/>
  <c r="P435" i="5"/>
  <c r="P163" i="5"/>
  <c r="P164" i="5"/>
  <c r="P1829" i="5"/>
  <c r="P789" i="5"/>
  <c r="P1025" i="5"/>
  <c r="P239" i="5"/>
  <c r="P87" i="5"/>
  <c r="P1798" i="5"/>
  <c r="P165" i="5"/>
  <c r="P1435" i="5"/>
  <c r="P166" i="5"/>
  <c r="P1415" i="5"/>
  <c r="P270" i="5"/>
  <c r="P246" i="5"/>
  <c r="P576" i="5"/>
  <c r="P423" i="5"/>
  <c r="P1044" i="5"/>
  <c r="P1106" i="5"/>
  <c r="P12" i="5"/>
  <c r="P232" i="5"/>
  <c r="P598" i="5"/>
  <c r="P659" i="5"/>
  <c r="P931" i="5"/>
  <c r="P563" i="5"/>
  <c r="P1650" i="5"/>
  <c r="P399" i="5"/>
  <c r="P709" i="5"/>
  <c r="P1390" i="5"/>
  <c r="P1638" i="5"/>
  <c r="P13" i="5"/>
  <c r="P1507" i="5"/>
  <c r="P876" i="5"/>
  <c r="P1662" i="5"/>
  <c r="P1492" i="5"/>
  <c r="P1359" i="5"/>
  <c r="P1476" i="5"/>
  <c r="P1698" i="5"/>
  <c r="P1502" i="5"/>
  <c r="P14" i="5"/>
  <c r="P1594" i="5"/>
  <c r="P1786" i="5"/>
  <c r="P1488" i="5"/>
  <c r="P845" i="5"/>
  <c r="P1823" i="5"/>
  <c r="P1062" i="5"/>
  <c r="P371" i="5"/>
  <c r="P724" i="5"/>
  <c r="P780" i="5"/>
  <c r="P324" i="5"/>
  <c r="P1196" i="5"/>
  <c r="P1542" i="5"/>
  <c r="P284" i="5"/>
  <c r="P1452" i="5"/>
  <c r="P1724" i="5"/>
  <c r="P15" i="5"/>
  <c r="P593" i="5"/>
  <c r="P1278" i="5"/>
  <c r="P261" i="5"/>
  <c r="P664" i="5"/>
  <c r="P513" i="5"/>
  <c r="P1214" i="5"/>
  <c r="P1568" i="5"/>
  <c r="P853" i="5"/>
  <c r="P948" i="5"/>
  <c r="P1801" i="5"/>
  <c r="P753" i="5"/>
  <c r="P953" i="5"/>
  <c r="P1640" i="5"/>
  <c r="P581" i="5"/>
  <c r="P1603" i="5"/>
  <c r="P1174" i="5"/>
  <c r="P327" i="5"/>
  <c r="P730" i="5"/>
  <c r="P1085" i="5"/>
  <c r="P1149" i="5"/>
  <c r="P1172" i="5"/>
  <c r="P946" i="5"/>
  <c r="P287" i="5"/>
  <c r="P377" i="5"/>
  <c r="P1151" i="5"/>
  <c r="P1630" i="5"/>
  <c r="P16" i="5"/>
  <c r="P771" i="5"/>
  <c r="P522" i="5"/>
  <c r="P370" i="5"/>
  <c r="P1605" i="5"/>
  <c r="P503" i="5"/>
  <c r="P1136" i="5"/>
  <c r="P1176" i="5"/>
  <c r="P108" i="5"/>
  <c r="P1744" i="5"/>
  <c r="P762" i="5"/>
  <c r="P938" i="5"/>
  <c r="P229" i="5"/>
  <c r="P167" i="5"/>
  <c r="P1636" i="5"/>
  <c r="P622" i="5"/>
  <c r="P17" i="5"/>
  <c r="P18" i="5"/>
  <c r="P1340" i="5"/>
  <c r="P865" i="5"/>
  <c r="P726" i="5"/>
  <c r="P1125" i="5"/>
  <c r="P1804" i="5"/>
  <c r="P1649" i="5"/>
  <c r="P820" i="5"/>
  <c r="P93" i="5"/>
  <c r="P1027" i="5"/>
  <c r="P691" i="5"/>
  <c r="P19" i="5"/>
  <c r="P542" i="5"/>
  <c r="P1217" i="5"/>
  <c r="P1586" i="5"/>
  <c r="P1140" i="5"/>
  <c r="P1886" i="5"/>
  <c r="P1668" i="5"/>
  <c r="P144" i="5"/>
  <c r="P1200" i="5"/>
  <c r="P537" i="5"/>
  <c r="P1118" i="5"/>
  <c r="P455" i="5"/>
  <c r="P667" i="5"/>
  <c r="P1692" i="5"/>
  <c r="P636" i="5"/>
  <c r="P1797" i="5"/>
  <c r="P1558" i="5"/>
  <c r="P1425" i="5"/>
  <c r="P1320" i="5"/>
  <c r="P1079" i="5"/>
  <c r="P20" i="5"/>
  <c r="P1076" i="5"/>
  <c r="P872" i="5"/>
  <c r="P149" i="5"/>
  <c r="P1165" i="5"/>
  <c r="P891" i="5"/>
  <c r="P940" i="5"/>
  <c r="P1578" i="5"/>
  <c r="P1691" i="5"/>
  <c r="P1733" i="5"/>
  <c r="P102" i="5"/>
  <c r="P937" i="5"/>
  <c r="P1338" i="5"/>
  <c r="P713" i="5"/>
  <c r="P168" i="5"/>
  <c r="P1257" i="5"/>
  <c r="P586" i="5"/>
  <c r="P509" i="5"/>
  <c r="P1582" i="5"/>
  <c r="P1116" i="5"/>
  <c r="P106" i="5"/>
  <c r="P1329" i="5"/>
  <c r="P738" i="5"/>
  <c r="P1043" i="5"/>
  <c r="P943" i="5"/>
  <c r="P1497" i="5"/>
  <c r="P122" i="5"/>
  <c r="P1950" i="5"/>
  <c r="P1868" i="5"/>
  <c r="P1765" i="5"/>
  <c r="P103" i="5"/>
  <c r="P1622" i="5"/>
  <c r="P1272" i="5"/>
  <c r="P807" i="5"/>
  <c r="P1098" i="5"/>
  <c r="P21" i="5"/>
  <c r="P743" i="5"/>
  <c r="P22" i="5"/>
  <c r="P23" i="5"/>
  <c r="P24" i="5"/>
  <c r="P25" i="5"/>
  <c r="P382" i="5"/>
  <c r="P1039" i="5"/>
  <c r="P800" i="5"/>
  <c r="P653" i="5"/>
  <c r="P854" i="5"/>
  <c r="P1710" i="5"/>
  <c r="P409" i="5"/>
  <c r="P121" i="5"/>
  <c r="P910" i="5"/>
  <c r="P1178" i="5"/>
  <c r="P372" i="5"/>
  <c r="P1610" i="5"/>
  <c r="P26" i="5"/>
  <c r="P1392" i="5"/>
  <c r="P1235" i="5"/>
  <c r="P1690" i="5"/>
  <c r="P1609" i="5"/>
  <c r="P1016" i="5"/>
  <c r="P1462" i="5"/>
  <c r="P1368" i="5"/>
  <c r="P989" i="5"/>
  <c r="P887" i="5"/>
  <c r="P233" i="5"/>
  <c r="P1141" i="5"/>
  <c r="P1635" i="5"/>
  <c r="P27" i="5"/>
  <c r="P772" i="5"/>
  <c r="P524" i="5"/>
  <c r="P1034" i="5"/>
  <c r="P836" i="5"/>
  <c r="P623" i="5"/>
  <c r="P1427" i="5"/>
  <c r="P839" i="5"/>
  <c r="P965" i="5"/>
  <c r="P1270" i="5"/>
  <c r="P841" i="5"/>
  <c r="P1282" i="5"/>
  <c r="P672" i="5"/>
  <c r="P1597" i="5"/>
  <c r="P635" i="5"/>
  <c r="P1447" i="5"/>
  <c r="P1144" i="5"/>
  <c r="P565" i="5"/>
  <c r="P592" i="5"/>
  <c r="P405" i="5"/>
  <c r="P1397" i="5"/>
  <c r="P1815" i="5"/>
  <c r="P1093" i="5"/>
  <c r="P274" i="5"/>
  <c r="P1322" i="5"/>
  <c r="P147" i="5"/>
  <c r="P291" i="5"/>
  <c r="P961" i="5"/>
  <c r="P293" i="5"/>
  <c r="P1011" i="5"/>
  <c r="P1657" i="5"/>
  <c r="P499" i="5"/>
  <c r="P843" i="5"/>
  <c r="P1295" i="5"/>
  <c r="P1681" i="5"/>
  <c r="P1247" i="5"/>
  <c r="P1400" i="5"/>
  <c r="P368" i="5"/>
  <c r="P1790" i="5"/>
  <c r="P272" i="5"/>
  <c r="P1887" i="5"/>
  <c r="P533" i="5"/>
  <c r="P1360" i="5"/>
  <c r="P978" i="5"/>
  <c r="P1888" i="5"/>
  <c r="P250" i="5"/>
  <c r="P101" i="5"/>
  <c r="P466" i="5"/>
  <c r="P169" i="5"/>
  <c r="P1097" i="5"/>
  <c r="P904" i="5"/>
  <c r="P170" i="5"/>
  <c r="P308" i="5"/>
  <c r="P530" i="5"/>
  <c r="P734" i="5"/>
  <c r="P171" i="5"/>
  <c r="P523" i="5"/>
  <c r="P985" i="5"/>
  <c r="P172" i="5"/>
  <c r="P512" i="5"/>
  <c r="P1117" i="5"/>
  <c r="P950" i="5"/>
  <c r="P1005" i="5"/>
  <c r="P1376" i="5"/>
  <c r="P1120" i="5"/>
  <c r="P443" i="5"/>
  <c r="P1865" i="5"/>
  <c r="P1853" i="5"/>
  <c r="P1577" i="5"/>
  <c r="P28" i="5"/>
  <c r="P1872" i="5"/>
  <c r="P902" i="5"/>
  <c r="P718" i="5"/>
  <c r="P1607" i="5"/>
  <c r="P411" i="5"/>
  <c r="P289" i="5"/>
  <c r="P1045" i="5"/>
  <c r="P930" i="5"/>
  <c r="P1539" i="5"/>
  <c r="P1353" i="5"/>
  <c r="P1606" i="5"/>
  <c r="P1654" i="5"/>
  <c r="P1889" i="5"/>
  <c r="P1583" i="5"/>
  <c r="P829" i="5"/>
  <c r="P173" i="5"/>
  <c r="P1281" i="5"/>
  <c r="P906" i="5"/>
  <c r="P150" i="5"/>
  <c r="P1674" i="5"/>
  <c r="P1687" i="5"/>
  <c r="P614" i="5"/>
  <c r="P479" i="5"/>
  <c r="P1890" i="5"/>
  <c r="P835" i="5"/>
  <c r="P1263" i="5"/>
  <c r="P1383" i="5"/>
  <c r="P663" i="5"/>
  <c r="P1308" i="5"/>
  <c r="P461" i="5"/>
  <c r="P587" i="5"/>
  <c r="P29" i="5"/>
  <c r="P302" i="5"/>
  <c r="P707" i="5"/>
  <c r="P1317" i="5"/>
  <c r="P1070" i="5"/>
  <c r="P1384" i="5"/>
  <c r="P1438" i="5"/>
  <c r="P1504" i="5"/>
  <c r="P318" i="5"/>
  <c r="P637" i="5"/>
  <c r="P1373" i="5"/>
  <c r="P1655" i="5"/>
  <c r="P521" i="5"/>
  <c r="P1891" i="5"/>
  <c r="P1280" i="5"/>
  <c r="P1547" i="5"/>
  <c r="P473" i="5"/>
  <c r="P924" i="5"/>
  <c r="P573" i="5"/>
  <c r="P574" i="5"/>
  <c r="P840" i="5"/>
  <c r="P1466" i="5"/>
  <c r="P440" i="5"/>
  <c r="P751" i="5"/>
  <c r="P174" i="5"/>
  <c r="P299" i="5"/>
  <c r="P1444" i="5"/>
  <c r="P128" i="5"/>
  <c r="P1128" i="5"/>
  <c r="P792" i="5"/>
  <c r="P1004" i="5"/>
  <c r="P231" i="5"/>
  <c r="P972" i="5"/>
  <c r="P1720" i="5"/>
  <c r="P1065" i="5"/>
  <c r="P286" i="5"/>
  <c r="P449" i="5"/>
  <c r="P255" i="5"/>
  <c r="P532" i="5"/>
  <c r="P1470" i="5"/>
  <c r="P175" i="5"/>
  <c r="P595" i="5"/>
  <c r="P353" i="5"/>
  <c r="P594" i="5"/>
  <c r="P1201" i="5"/>
  <c r="P973" i="5"/>
  <c r="P1734" i="5"/>
  <c r="P1343" i="5"/>
  <c r="P914" i="5"/>
  <c r="P288" i="5"/>
  <c r="P338" i="5"/>
  <c r="P1440" i="5"/>
  <c r="P656" i="5"/>
  <c r="P1142" i="5"/>
  <c r="P649" i="5"/>
  <c r="P1892" i="5"/>
  <c r="P1393" i="5"/>
  <c r="P613" i="5"/>
  <c r="P1671" i="5"/>
  <c r="P176" i="5"/>
  <c r="P690" i="5"/>
  <c r="P1893" i="5"/>
  <c r="P1495" i="5"/>
  <c r="P1021" i="5"/>
  <c r="P1213" i="5"/>
  <c r="P1351" i="5"/>
  <c r="P549" i="5"/>
  <c r="P1028" i="5"/>
  <c r="P1419" i="5"/>
  <c r="P502" i="5"/>
  <c r="P292" i="5"/>
  <c r="P1153" i="5"/>
  <c r="P553" i="5"/>
  <c r="P436" i="5"/>
  <c r="P631" i="5"/>
  <c r="P1286" i="5"/>
  <c r="P1719" i="5"/>
  <c r="P996" i="5"/>
  <c r="P1023" i="5"/>
  <c r="P351" i="5"/>
  <c r="P85" i="5"/>
  <c r="P1026" i="5"/>
  <c r="P1561" i="5"/>
  <c r="P424" i="5"/>
  <c r="P1266" i="5"/>
  <c r="P967" i="5"/>
  <c r="P514" i="5"/>
  <c r="P1328" i="5"/>
  <c r="P1580" i="5"/>
  <c r="P268" i="5"/>
  <c r="P814" i="5"/>
  <c r="P934" i="5"/>
  <c r="P741" i="5"/>
  <c r="P431" i="5"/>
  <c r="P1006" i="5"/>
  <c r="P177" i="5"/>
  <c r="P1682" i="5"/>
  <c r="P441" i="5"/>
  <c r="P1752" i="5"/>
  <c r="P266" i="5"/>
  <c r="P722" i="5"/>
  <c r="P1807" i="5"/>
  <c r="P1424" i="5"/>
  <c r="P535" i="5"/>
  <c r="P345" i="5"/>
  <c r="P30" i="5"/>
  <c r="P991" i="5"/>
  <c r="P178" i="5"/>
  <c r="P1377" i="5"/>
  <c r="P550" i="5"/>
  <c r="P31" i="5"/>
  <c r="P1894" i="5"/>
  <c r="P32" i="5"/>
  <c r="P381" i="5"/>
  <c r="P1134" i="5"/>
  <c r="P912" i="5"/>
  <c r="P1895" i="5"/>
  <c r="P1335" i="5"/>
  <c r="P1068" i="5"/>
  <c r="P33" i="5"/>
  <c r="P847" i="5"/>
  <c r="P1817" i="5"/>
  <c r="P921" i="5"/>
  <c r="P897" i="5"/>
  <c r="P1228" i="5"/>
  <c r="P124" i="5"/>
  <c r="P34" i="5"/>
  <c r="P545" i="5"/>
  <c r="P35" i="5"/>
  <c r="P179" i="5"/>
  <c r="P1014" i="5"/>
  <c r="P1528" i="5"/>
  <c r="P1181" i="5"/>
  <c r="P36" i="5"/>
  <c r="P37" i="5"/>
  <c r="P1715" i="5"/>
  <c r="P615" i="5"/>
  <c r="P180" i="5"/>
  <c r="P1110" i="5"/>
  <c r="P38" i="5"/>
  <c r="P39" i="5"/>
  <c r="P40" i="5"/>
  <c r="P41" i="5"/>
  <c r="P42" i="5"/>
  <c r="P43" i="5"/>
  <c r="P1706" i="5"/>
  <c r="P1745" i="5"/>
  <c r="P386" i="5"/>
  <c r="P1713" i="5"/>
  <c r="P1292" i="5"/>
  <c r="P469" i="5"/>
  <c r="P1399" i="5"/>
  <c r="P392" i="5"/>
  <c r="P1334" i="5"/>
  <c r="P917" i="5"/>
  <c r="P242" i="5"/>
  <c r="P518" i="5"/>
  <c r="P721" i="5"/>
  <c r="P1496" i="5"/>
  <c r="P484" i="5"/>
  <c r="P1160" i="5"/>
  <c r="P181" i="5"/>
  <c r="P1850" i="5"/>
  <c r="P555" i="5"/>
  <c r="P939" i="5"/>
  <c r="P1866" i="5"/>
  <c r="P1236" i="5"/>
  <c r="P249" i="5"/>
  <c r="P1629" i="5"/>
  <c r="P916" i="5"/>
  <c r="P903" i="5"/>
  <c r="P133" i="5"/>
  <c r="P182" i="5"/>
  <c r="P1115" i="5"/>
  <c r="P640" i="5"/>
  <c r="P116" i="5"/>
  <c r="P1041" i="5"/>
  <c r="P944" i="5"/>
  <c r="P731" i="5"/>
  <c r="P1515" i="5"/>
  <c r="P599" i="5"/>
  <c r="P1451" i="5"/>
  <c r="P607" i="5"/>
  <c r="P1896" i="5"/>
  <c r="P922" i="5"/>
  <c r="P439" i="5"/>
  <c r="P803" i="5"/>
  <c r="P642" i="5"/>
  <c r="P995" i="5"/>
  <c r="P44" i="5"/>
  <c r="P1267" i="5"/>
  <c r="P45" i="5"/>
  <c r="P46" i="5"/>
  <c r="P47" i="5"/>
  <c r="P48" i="5"/>
  <c r="P49" i="5"/>
  <c r="P50" i="5"/>
  <c r="P51" i="5"/>
  <c r="P52" i="5"/>
  <c r="P485" i="5"/>
  <c r="P53" i="5"/>
  <c r="P54" i="5"/>
  <c r="P963" i="5"/>
  <c r="P294" i="5"/>
  <c r="P425" i="5"/>
  <c r="P1398" i="5"/>
  <c r="P796" i="5"/>
  <c r="P183" i="5"/>
  <c r="P725" i="5"/>
  <c r="P567" i="5"/>
  <c r="P857" i="5"/>
  <c r="P1728" i="5"/>
  <c r="P1485" i="5"/>
  <c r="P1403" i="5"/>
  <c r="P379" i="5"/>
  <c r="P1262" i="5"/>
  <c r="P309" i="5"/>
  <c r="P1471" i="5"/>
  <c r="P1003" i="5"/>
  <c r="P55" i="5"/>
  <c r="P548" i="5"/>
  <c r="P1808" i="5"/>
  <c r="P1897" i="5"/>
  <c r="P572" i="5"/>
  <c r="P568" i="5"/>
  <c r="P1379" i="5"/>
  <c r="P1274" i="5"/>
  <c r="P1268" i="5"/>
  <c r="P828" i="5"/>
  <c r="P1769" i="5"/>
  <c r="P955" i="5"/>
  <c r="P682" i="5"/>
  <c r="P1439" i="5"/>
  <c r="P969" i="5"/>
  <c r="P184" i="5"/>
  <c r="P277" i="5"/>
  <c r="P1588" i="5"/>
  <c r="P908" i="5"/>
  <c r="P1714" i="5"/>
  <c r="P310" i="5"/>
  <c r="P1057" i="5"/>
  <c r="P1240" i="5"/>
  <c r="P1454" i="5"/>
  <c r="P588" i="5"/>
  <c r="P1852" i="5"/>
  <c r="P794" i="5"/>
  <c r="P1361" i="5"/>
  <c r="P185" i="5"/>
  <c r="P1431" i="5"/>
  <c r="P1604" i="5"/>
  <c r="P56" i="5"/>
  <c r="P402" i="5"/>
  <c r="P186" i="5"/>
  <c r="P1716" i="5"/>
  <c r="P994" i="5"/>
  <c r="P864" i="5"/>
  <c r="P949" i="5"/>
  <c r="P1327" i="5"/>
  <c r="P1132" i="5"/>
  <c r="P1689" i="5"/>
  <c r="P1358" i="5"/>
  <c r="P187" i="5"/>
  <c r="P1291" i="5"/>
  <c r="P1019" i="5"/>
  <c r="P57" i="5"/>
  <c r="P1898" i="5"/>
  <c r="P478" i="5"/>
  <c r="P1899" i="5"/>
  <c r="P188" i="5"/>
  <c r="P1613" i="5"/>
  <c r="P1154" i="5"/>
  <c r="P580" i="5"/>
  <c r="P1844" i="5"/>
  <c r="P1301" i="5"/>
  <c r="P1900" i="5"/>
  <c r="P1192" i="5"/>
  <c r="P285" i="5"/>
  <c r="P1901" i="5"/>
  <c r="P1902" i="5"/>
  <c r="P1903" i="5"/>
  <c r="P920" i="5"/>
  <c r="P1826" i="5"/>
  <c r="P1232" i="5"/>
  <c r="P468" i="5"/>
  <c r="P837" i="5"/>
  <c r="P1663" i="5"/>
  <c r="P1867" i="5"/>
  <c r="P1731" i="5"/>
  <c r="P1904" i="5"/>
  <c r="P1506" i="5"/>
  <c r="P326" i="5"/>
  <c r="P1575" i="5"/>
  <c r="P90" i="5"/>
  <c r="P1787" i="5"/>
  <c r="P1524" i="5"/>
  <c r="P1323" i="5"/>
  <c r="P86" i="5"/>
  <c r="P856" i="5"/>
  <c r="P689" i="5"/>
  <c r="P1621" i="5"/>
  <c r="P832" i="5"/>
  <c r="P968" i="5"/>
  <c r="P769" i="5"/>
  <c r="P1223" i="5"/>
  <c r="P189" i="5"/>
  <c r="P97" i="5"/>
  <c r="P1096" i="5"/>
  <c r="P422" i="5"/>
  <c r="P190" i="5"/>
  <c r="P1314" i="5"/>
  <c r="P870" i="5"/>
  <c r="P1288" i="5"/>
  <c r="P735" i="5"/>
  <c r="P355" i="5"/>
  <c r="P1851" i="5"/>
  <c r="P58" i="5"/>
  <c r="P1194" i="5"/>
  <c r="P547" i="5"/>
  <c r="P971" i="5"/>
  <c r="P235" i="5"/>
  <c r="P1664" i="5"/>
  <c r="P1429" i="5"/>
  <c r="P1905" i="5"/>
  <c r="P1493" i="5"/>
  <c r="P191" i="5"/>
  <c r="P349" i="5"/>
  <c r="P1906" i="5"/>
  <c r="P1802" i="5"/>
  <c r="P579" i="5"/>
  <c r="P1849" i="5"/>
  <c r="P142" i="5"/>
  <c r="P192" i="5"/>
  <c r="P193" i="5"/>
  <c r="P131" i="5"/>
  <c r="P1091" i="5"/>
  <c r="P1616" i="5"/>
  <c r="P194" i="5"/>
  <c r="P657" i="5"/>
  <c r="P1732" i="5"/>
  <c r="P132" i="5"/>
  <c r="P1695" i="5"/>
  <c r="P638" i="5"/>
  <c r="P880" i="5"/>
  <c r="P1406" i="5"/>
  <c r="P539" i="5"/>
  <c r="P1637" i="5"/>
  <c r="P1038" i="5"/>
  <c r="P911" i="5"/>
  <c r="P490" i="5"/>
  <c r="P1456" i="5"/>
  <c r="P1050" i="5"/>
  <c r="P1401" i="5"/>
  <c r="P1859" i="5"/>
  <c r="P59" i="5"/>
  <c r="P1587" i="5"/>
  <c r="P1843" i="5"/>
  <c r="P812" i="5"/>
  <c r="P1066" i="5"/>
  <c r="P1114" i="5"/>
  <c r="P652" i="5"/>
  <c r="P1581" i="5"/>
  <c r="P260" i="5"/>
  <c r="P1803" i="5"/>
  <c r="P1407" i="5"/>
  <c r="P849" i="5"/>
  <c r="P1319" i="5"/>
  <c r="P1677" i="5"/>
  <c r="P747" i="5"/>
  <c r="P265" i="5"/>
  <c r="P1762" i="5"/>
  <c r="P686" i="5"/>
  <c r="P525" i="5"/>
  <c r="P1109" i="5"/>
  <c r="P964" i="5"/>
  <c r="P564" i="5"/>
  <c r="P798" i="5"/>
  <c r="P1783" i="5"/>
  <c r="P979" i="5"/>
  <c r="P1186" i="5"/>
  <c r="P1782" i="5"/>
  <c r="P1631" i="5"/>
  <c r="P1672" i="5"/>
  <c r="P818" i="5"/>
  <c r="P1061" i="5"/>
  <c r="P1907" i="5"/>
  <c r="P510" i="5"/>
  <c r="P1831" i="5"/>
  <c r="P685" i="5"/>
  <c r="P195" i="5"/>
  <c r="P1908" i="5"/>
  <c r="P420" i="5"/>
  <c r="P760" i="5"/>
  <c r="P1510" i="5"/>
  <c r="P759" i="5"/>
  <c r="P1167" i="5"/>
  <c r="P918" i="5"/>
  <c r="P365" i="5"/>
  <c r="P196" i="5"/>
  <c r="P140" i="5"/>
  <c r="P394" i="5"/>
  <c r="P1084" i="5"/>
  <c r="P1596" i="5"/>
  <c r="P1126" i="5"/>
  <c r="P1909" i="5"/>
  <c r="P697" i="5"/>
  <c r="P1948" i="5"/>
  <c r="P1910" i="5"/>
  <c r="P1818" i="5"/>
  <c r="P1810" i="5"/>
  <c r="P1641" i="5"/>
  <c r="P1332" i="5"/>
  <c r="P1498" i="5"/>
  <c r="P1302" i="5"/>
  <c r="P1279" i="5"/>
  <c r="P1666" i="5"/>
  <c r="P1380" i="5"/>
  <c r="P1911" i="5"/>
  <c r="P1773" i="5"/>
  <c r="P941" i="5"/>
  <c r="P1861" i="5"/>
  <c r="P1667" i="5"/>
  <c r="P1121" i="5"/>
  <c r="P956" i="5"/>
  <c r="P698" i="5"/>
  <c r="P1015" i="5"/>
  <c r="P60" i="5"/>
  <c r="P1138" i="5"/>
  <c r="P846" i="5"/>
  <c r="P1112" i="5"/>
  <c r="P197" i="5"/>
  <c r="P1822" i="5"/>
  <c r="P639" i="5"/>
  <c r="P297" i="5"/>
  <c r="P770" i="5"/>
  <c r="P1725" i="5"/>
  <c r="P1620" i="5"/>
  <c r="P1774" i="5"/>
  <c r="P1544" i="5"/>
  <c r="P804" i="5"/>
  <c r="P1341" i="5"/>
  <c r="P340" i="5"/>
  <c r="P1912" i="5"/>
  <c r="P61" i="5"/>
  <c r="P138" i="5"/>
  <c r="P1420" i="5"/>
  <c r="P1644" i="5"/>
  <c r="P626" i="5"/>
  <c r="P1811" i="5"/>
  <c r="P578" i="5"/>
  <c r="P1356" i="5"/>
  <c r="P331" i="5"/>
  <c r="P419" i="5"/>
  <c r="P1122" i="5"/>
  <c r="P605" i="5"/>
  <c r="P198" i="5"/>
  <c r="P199" i="5"/>
  <c r="P552" i="5"/>
  <c r="P1139" i="5"/>
  <c r="P1304" i="5"/>
  <c r="P1913" i="5"/>
  <c r="P905" i="5"/>
  <c r="P407" i="5"/>
  <c r="P369" i="5"/>
  <c r="P1855" i="5"/>
  <c r="P1845" i="5"/>
  <c r="P127" i="5"/>
  <c r="P1914" i="5"/>
  <c r="P125" i="5"/>
  <c r="P262" i="5"/>
  <c r="P99" i="5"/>
  <c r="P1475" i="5"/>
  <c r="P695" i="5"/>
  <c r="P752" i="5"/>
  <c r="P1215" i="5"/>
  <c r="P890" i="5"/>
  <c r="P757" i="5"/>
  <c r="P1345" i="5"/>
  <c r="P982" i="5"/>
  <c r="P970" i="5"/>
  <c r="P1699" i="5"/>
  <c r="P981" i="5"/>
  <c r="P311" i="5"/>
  <c r="P1915" i="5"/>
  <c r="P1163" i="5"/>
  <c r="P1465" i="5"/>
  <c r="P475" i="5"/>
  <c r="P1315" i="5"/>
  <c r="P1289" i="5"/>
  <c r="P113" i="5"/>
  <c r="P500" i="5"/>
  <c r="P1170" i="5"/>
  <c r="P483" i="5"/>
  <c r="P1297" i="5"/>
  <c r="P267" i="5"/>
  <c r="P1202" i="5"/>
  <c r="P1299" i="5"/>
  <c r="P862" i="5"/>
  <c r="P975" i="5"/>
  <c r="P1156" i="5"/>
  <c r="P200" i="5"/>
  <c r="P1100" i="5"/>
  <c r="P619" i="5"/>
  <c r="P669" i="5"/>
  <c r="P201" i="5"/>
  <c r="P1788" i="5"/>
  <c r="P467" i="5"/>
  <c r="P1457" i="5"/>
  <c r="P107" i="5"/>
  <c r="P1763" i="5"/>
  <c r="P774" i="5"/>
  <c r="P1711" i="5"/>
  <c r="P1947" i="5"/>
  <c r="P139" i="5"/>
  <c r="P767" i="5"/>
  <c r="P1557" i="5"/>
  <c r="P354" i="5"/>
  <c r="P1550" i="5"/>
  <c r="P781" i="5"/>
  <c r="P1307" i="5"/>
  <c r="P621" i="5"/>
  <c r="P809" i="5"/>
  <c r="P430" i="5"/>
  <c r="P1739" i="5"/>
  <c r="P1916" i="5"/>
  <c r="P1828" i="5"/>
  <c r="P202" i="5"/>
  <c r="P415" i="5"/>
  <c r="P1522" i="5"/>
  <c r="P1809" i="5"/>
  <c r="P1175" i="5"/>
  <c r="P1244" i="5"/>
  <c r="P1088" i="5"/>
  <c r="P1565" i="5"/>
  <c r="P1468" i="5"/>
  <c r="P1161" i="5"/>
  <c r="P1754" i="5"/>
  <c r="P1546" i="5"/>
  <c r="P1164" i="5"/>
  <c r="P1370" i="5"/>
  <c r="P391" i="5"/>
  <c r="P62" i="5"/>
  <c r="P362" i="5"/>
  <c r="P203" i="5"/>
  <c r="P1479" i="5"/>
  <c r="P819" i="5"/>
  <c r="P303" i="5"/>
  <c r="P1741" i="5"/>
  <c r="P1772" i="5"/>
  <c r="P1082" i="5"/>
  <c r="P923" i="5"/>
  <c r="P1780" i="5"/>
  <c r="P1551" i="5"/>
  <c r="P1416" i="5"/>
  <c r="P1000" i="5"/>
  <c r="P204" i="5"/>
  <c r="P1707" i="5"/>
  <c r="P716" i="5"/>
  <c r="P1917" i="5"/>
  <c r="P1256" i="5"/>
  <c r="P531" i="5"/>
  <c r="P827" i="5"/>
  <c r="P447" i="5"/>
  <c r="P883" i="5"/>
  <c r="P1505" i="5"/>
  <c r="P749" i="5"/>
  <c r="P1008" i="5"/>
  <c r="P264" i="5"/>
  <c r="P1067" i="5"/>
  <c r="P830" i="5"/>
  <c r="P1678" i="5"/>
  <c r="P1224" i="5"/>
  <c r="P766" i="5"/>
  <c r="P534" i="5"/>
  <c r="P1793" i="5"/>
  <c r="P465" i="5"/>
  <c r="P205" i="5"/>
  <c r="P1305" i="5"/>
  <c r="P100" i="5"/>
  <c r="P877" i="5"/>
  <c r="P786" i="5"/>
  <c r="P1531" i="5"/>
  <c r="P1518" i="5"/>
  <c r="P797" i="5"/>
  <c r="P1653" i="5"/>
  <c r="P279" i="5"/>
  <c r="P1827" i="5"/>
  <c r="P1918" i="5"/>
  <c r="P141" i="5"/>
  <c r="P491" i="5"/>
  <c r="P516" i="5"/>
  <c r="P1367" i="5"/>
  <c r="P1614" i="5"/>
  <c r="P1824" i="5"/>
  <c r="P1129" i="5"/>
  <c r="P1742" i="5"/>
  <c r="P1919" i="5"/>
  <c r="P401" i="5"/>
  <c r="P790" i="5"/>
  <c r="P1854" i="5"/>
  <c r="P344" i="5"/>
  <c r="P330" i="5"/>
  <c r="P1060" i="5"/>
  <c r="P92" i="5"/>
  <c r="P1521" i="5"/>
  <c r="P1086" i="5"/>
  <c r="P1203" i="5"/>
  <c r="P1158" i="5"/>
  <c r="P1230" i="5"/>
  <c r="P243" i="5"/>
  <c r="P91" i="5"/>
  <c r="P117" i="5"/>
  <c r="P889" i="5"/>
  <c r="P1796" i="5"/>
  <c r="P63" i="5"/>
  <c r="P1210" i="5"/>
  <c r="P337" i="5"/>
  <c r="P1740" i="5"/>
  <c r="P1173" i="5"/>
  <c r="P347" i="5"/>
  <c r="P453" i="5"/>
  <c r="P64" i="5"/>
  <c r="P739" i="5"/>
  <c r="P1204" i="5"/>
  <c r="P1102" i="5"/>
  <c r="P1513" i="5"/>
  <c r="P319" i="5"/>
  <c r="P1253" i="5"/>
  <c r="P1218" i="5"/>
  <c r="P464" i="5"/>
  <c r="P1661" i="5"/>
  <c r="P429" i="5"/>
  <c r="P1639" i="5"/>
  <c r="P1511" i="5"/>
  <c r="P947" i="5"/>
  <c r="P426" i="5"/>
  <c r="P488" i="5"/>
  <c r="P111" i="5"/>
  <c r="P482" i="5"/>
  <c r="P742" i="5"/>
  <c r="P1053" i="5"/>
  <c r="P1205" i="5"/>
  <c r="P1394" i="5"/>
  <c r="P1189" i="5"/>
  <c r="P1229" i="5"/>
  <c r="P1337" i="5"/>
  <c r="P88" i="5"/>
  <c r="P1562" i="5"/>
  <c r="P1260" i="5"/>
  <c r="P130" i="5"/>
  <c r="P1751" i="5"/>
  <c r="P1566" i="5"/>
  <c r="P1830" i="5"/>
  <c r="P554" i="5"/>
  <c r="P694" i="5"/>
  <c r="P601" i="5"/>
  <c r="P851" i="5"/>
  <c r="P495" i="5"/>
  <c r="P1193" i="5"/>
  <c r="P410" i="5"/>
  <c r="P561" i="5"/>
  <c r="P1952" i="5"/>
  <c r="P1821" i="5"/>
  <c r="P486" i="5"/>
  <c r="P206" i="5"/>
  <c r="P988" i="5"/>
  <c r="P957" i="5"/>
  <c r="P1920" i="5"/>
  <c r="P627" i="5"/>
  <c r="P1946" i="5"/>
  <c r="P705" i="5"/>
  <c r="P958" i="5"/>
  <c r="P1618" i="5"/>
  <c r="P1331" i="5"/>
  <c r="P352" i="5"/>
  <c r="P123" i="5"/>
  <c r="P480" i="5"/>
  <c r="P671" i="5"/>
  <c r="P732" i="5"/>
  <c r="P776" i="5"/>
  <c r="P1166" i="5"/>
  <c r="P1702" i="5"/>
  <c r="P271" i="5"/>
  <c r="P551" i="5"/>
  <c r="P1375" i="5"/>
  <c r="P1708" i="5"/>
  <c r="P1825" i="5"/>
  <c r="P745" i="5"/>
  <c r="P1453" i="5"/>
  <c r="P662" i="5"/>
  <c r="P65" i="5"/>
  <c r="P1921" i="5"/>
  <c r="P1601" i="5"/>
  <c r="P1080" i="5"/>
  <c r="P1251" i="5"/>
  <c r="P1646" i="5"/>
  <c r="P591" i="5"/>
  <c r="P706" i="5"/>
  <c r="P813" i="5"/>
  <c r="P1556" i="5"/>
  <c r="P569" i="5"/>
  <c r="P207" i="5"/>
  <c r="P208" i="5"/>
  <c r="P1701" i="5"/>
  <c r="P1089" i="5"/>
  <c r="P300" i="5"/>
  <c r="P899" i="5"/>
  <c r="P1402" i="5"/>
  <c r="P867" i="5"/>
  <c r="P896" i="5"/>
  <c r="P1673" i="5"/>
  <c r="P736" i="5"/>
  <c r="P1018" i="5"/>
  <c r="P1182" i="5"/>
  <c r="P1187" i="5"/>
  <c r="P507" i="5"/>
  <c r="P1645" i="5"/>
  <c r="P645" i="5"/>
  <c r="P1794" i="5"/>
  <c r="P1659" i="5"/>
  <c r="P723" i="5"/>
  <c r="P350" i="5"/>
  <c r="P1221" i="5"/>
  <c r="P1945" i="5"/>
  <c r="P926" i="5"/>
  <c r="P570" i="5"/>
  <c r="P617" i="5"/>
  <c r="P1595" i="5"/>
  <c r="P1838" i="5"/>
  <c r="P687" i="5"/>
  <c r="P869" i="5"/>
  <c r="P1147" i="5"/>
  <c r="P728" i="5"/>
  <c r="P295" i="5"/>
  <c r="P115" i="5"/>
  <c r="P417" i="5"/>
  <c r="P1412" i="5"/>
  <c r="P1430" i="5"/>
  <c r="P471" i="5"/>
  <c r="P1778" i="5"/>
  <c r="P675" i="5"/>
  <c r="P660" i="5"/>
  <c r="P715" i="5"/>
  <c r="P129" i="5"/>
  <c r="P504" i="5"/>
  <c r="P693" i="5"/>
  <c r="P1813" i="5"/>
  <c r="P1812" i="5"/>
  <c r="P1225" i="5"/>
  <c r="P1633" i="5"/>
  <c r="P962" i="5"/>
  <c r="P66" i="5"/>
  <c r="P1227" i="5"/>
  <c r="P987" i="5"/>
  <c r="P1951" i="5"/>
  <c r="P1922" i="5"/>
  <c r="P1501" i="5"/>
  <c r="P1923" i="5"/>
  <c r="P1483" i="5"/>
  <c r="P358" i="5"/>
  <c r="P1735" i="5"/>
  <c r="P1814" i="5"/>
  <c r="P1346" i="5"/>
  <c r="P1075" i="5"/>
  <c r="P624" i="5"/>
  <c r="P1770" i="5"/>
  <c r="P397" i="5"/>
  <c r="P782" i="5"/>
  <c r="P1428" i="5"/>
  <c r="P1365" i="5"/>
  <c r="P1148" i="5"/>
  <c r="P834" i="5"/>
  <c r="P1924" i="5"/>
  <c r="P433" i="5"/>
  <c r="P1064" i="5"/>
  <c r="P1405" i="5"/>
  <c r="P600" i="5"/>
  <c r="P620" i="5"/>
  <c r="P604" i="5"/>
  <c r="P1526" i="5"/>
  <c r="P1396" i="5"/>
  <c r="P1683" i="5"/>
  <c r="P610" i="5"/>
  <c r="P209" i="5"/>
  <c r="P67" i="5"/>
  <c r="P210" i="5"/>
  <c r="P529" i="5"/>
  <c r="P1925" i="5"/>
  <c r="P253" i="5"/>
  <c r="P1503" i="5"/>
  <c r="P1248" i="5"/>
  <c r="P335" i="5"/>
  <c r="P1926" i="5"/>
  <c r="P1541" i="5"/>
  <c r="P714" i="5"/>
  <c r="P1688" i="5"/>
  <c r="P775" i="5"/>
  <c r="P211" i="5"/>
  <c r="P114" i="5"/>
  <c r="P212" i="5"/>
  <c r="P1537" i="5"/>
  <c r="P1549" i="5"/>
  <c r="P1313" i="5"/>
  <c r="P307" i="5"/>
  <c r="P68" i="5"/>
  <c r="P925" i="5"/>
  <c r="P1458" i="5"/>
  <c r="P94" i="5"/>
  <c r="P69" i="5"/>
  <c r="P1220" i="5"/>
  <c r="P70" i="5"/>
  <c r="P1083" i="5"/>
  <c r="P1560" i="5"/>
  <c r="P463" i="5"/>
  <c r="P1927" i="5"/>
  <c r="P1819" i="5"/>
  <c r="P1366" i="5"/>
  <c r="P1290" i="5"/>
  <c r="P1680" i="5"/>
  <c r="P1870" i="5"/>
  <c r="P421" i="5"/>
  <c r="P933" i="5"/>
  <c r="P1133" i="5"/>
  <c r="P1123" i="5"/>
  <c r="P427" i="5"/>
  <c r="P1776" i="5"/>
  <c r="P1350" i="5"/>
  <c r="P389" i="5"/>
  <c r="P1273" i="5"/>
  <c r="P1177" i="5"/>
  <c r="P339" i="5"/>
  <c r="P1625" i="5"/>
  <c r="P213" i="5"/>
  <c r="P241" i="5"/>
  <c r="P1310" i="5"/>
  <c r="P1746" i="5"/>
  <c r="P1162" i="5"/>
  <c r="P986" i="5"/>
  <c r="P1846" i="5"/>
  <c r="P1598" i="5"/>
  <c r="P959" i="5"/>
  <c r="P238" i="5"/>
  <c r="P526" i="5"/>
  <c r="P1363" i="5"/>
  <c r="P1357" i="5"/>
  <c r="P1099" i="5"/>
  <c r="P1190" i="5"/>
  <c r="P305" i="5"/>
  <c r="P1442" i="5"/>
  <c r="P1862" i="5"/>
  <c r="P1054" i="5"/>
  <c r="P1718" i="5"/>
  <c r="P1188" i="5"/>
  <c r="P729" i="5"/>
  <c r="P629" i="5"/>
  <c r="P1119" i="5"/>
  <c r="P378" i="5"/>
  <c r="P654" i="5"/>
  <c r="P214" i="5"/>
  <c r="P450" i="5"/>
  <c r="P71" i="5"/>
  <c r="P273" i="5"/>
  <c r="P1422" i="5"/>
  <c r="P215" i="5"/>
  <c r="P783" i="5"/>
  <c r="P105" i="5"/>
  <c r="P1180" i="5"/>
  <c r="P1389" i="5"/>
  <c r="P1269" i="5"/>
  <c r="P1722" i="5"/>
  <c r="P951" i="5"/>
  <c r="P1381" i="5"/>
  <c r="P1426" i="5"/>
  <c r="P1104" i="5"/>
  <c r="P269" i="5"/>
  <c r="P688" i="5"/>
  <c r="P1486" i="5"/>
  <c r="P1143" i="5"/>
  <c r="P898" i="5"/>
  <c r="P1012" i="5"/>
  <c r="P1287" i="5"/>
  <c r="P1477" i="5"/>
  <c r="P1660" i="5"/>
  <c r="P1155" i="5"/>
  <c r="P737" i="5"/>
  <c r="P148" i="5"/>
  <c r="P1408" i="5"/>
  <c r="P216" i="5"/>
  <c r="P1072" i="5"/>
  <c r="P1001" i="5"/>
  <c r="P1552" i="5"/>
  <c r="P1871" i="5"/>
  <c r="P821" i="5"/>
  <c r="P1768" i="5"/>
  <c r="P1209" i="5"/>
  <c r="P608" i="5"/>
  <c r="P1481" i="5"/>
  <c r="P1730" i="5"/>
  <c r="P1675" i="5"/>
  <c r="P1856" i="5"/>
  <c r="P1628" i="5"/>
  <c r="P1749" i="5"/>
  <c r="P758" i="5"/>
  <c r="P1928" i="5"/>
  <c r="P1593" i="5"/>
  <c r="P833" i="5"/>
  <c r="P1949" i="5"/>
  <c r="P1761" i="5"/>
  <c r="P1656" i="5"/>
  <c r="P508" i="5"/>
  <c r="P1354" i="5"/>
  <c r="P217" i="5"/>
  <c r="P1863" i="5"/>
  <c r="P768" i="5"/>
  <c r="P385" i="5"/>
  <c r="P1839" i="5"/>
  <c r="P104" i="5"/>
  <c r="P1369" i="5"/>
  <c r="P560" i="5"/>
  <c r="P373" i="5"/>
  <c r="P228" i="5"/>
  <c r="P1929" i="5"/>
  <c r="P999" i="5"/>
  <c r="P1094" i="5"/>
  <c r="P1183" i="5"/>
  <c r="P1696" i="5"/>
  <c r="P1206" i="5"/>
  <c r="P1446" i="5"/>
  <c r="P315" i="5"/>
  <c r="P1717" i="5"/>
  <c r="P1414" i="5"/>
  <c r="P390" i="5"/>
  <c r="P1508" i="5"/>
  <c r="P72" i="5"/>
  <c r="P1478" i="5"/>
  <c r="P704" i="5"/>
  <c r="P1046" i="5"/>
  <c r="P1146" i="5"/>
  <c r="P493" i="5"/>
  <c r="P1738" i="5"/>
  <c r="P1840" i="5"/>
  <c r="P400" i="5"/>
  <c r="P428" i="5"/>
  <c r="P1529" i="5"/>
  <c r="P496" i="5"/>
  <c r="P1835" i="5"/>
  <c r="P145" i="5"/>
  <c r="P703" i="5"/>
  <c r="P73" i="5"/>
  <c r="P650" i="5"/>
  <c r="P557" i="5"/>
  <c r="P1930" i="5"/>
  <c r="P74" i="5"/>
  <c r="P336" i="5"/>
  <c r="P408" i="5"/>
  <c r="P1642" i="5"/>
  <c r="P1137" i="5"/>
  <c r="P112" i="5"/>
  <c r="P1509" i="5"/>
  <c r="P515" i="5"/>
  <c r="P932" i="5"/>
  <c r="P459" i="5"/>
  <c r="P1569" i="5"/>
  <c r="P1779" i="5"/>
  <c r="P1527" i="5"/>
  <c r="P733" i="5"/>
  <c r="P1047" i="5"/>
  <c r="P1931" i="5"/>
  <c r="P1449" i="5"/>
  <c r="P361" i="5"/>
  <c r="P445" i="5"/>
  <c r="P320" i="5"/>
  <c r="P1239" i="5"/>
  <c r="P824" i="5"/>
  <c r="P1553" i="5"/>
  <c r="P1387" i="5"/>
  <c r="P1570" i="5"/>
  <c r="P1242" i="5"/>
  <c r="P643" i="5"/>
  <c r="P366" i="5"/>
  <c r="P868" i="5"/>
  <c r="P1525" i="5"/>
  <c r="P1480" i="5"/>
  <c r="P1572" i="5"/>
  <c r="P1860" i="5"/>
  <c r="P647" i="5"/>
  <c r="P658" i="5"/>
  <c r="P544" i="5"/>
  <c r="P1612" i="5"/>
  <c r="P661" i="5"/>
  <c r="P644" i="5"/>
  <c r="P1474" i="5"/>
  <c r="P218" i="5"/>
  <c r="P700" i="5"/>
  <c r="P1599" i="5"/>
  <c r="P219" i="5"/>
  <c r="P678" i="5"/>
  <c r="P1101" i="5"/>
  <c r="P1591" i="5"/>
  <c r="P589" i="5"/>
  <c r="P470" i="5"/>
  <c r="P1168" i="5"/>
  <c r="P220" i="5"/>
  <c r="P1932" i="5"/>
  <c r="P1523" i="5"/>
  <c r="P109" i="5"/>
  <c r="P221" i="5"/>
  <c r="P1848" i="5"/>
  <c r="P1285" i="5"/>
  <c r="P1325" i="5"/>
  <c r="P927" i="5"/>
  <c r="P1619" i="5"/>
  <c r="P1300" i="5"/>
  <c r="P1298" i="5"/>
  <c r="P1536" i="5"/>
  <c r="P1042" i="5"/>
  <c r="P611" i="5"/>
  <c r="P1261" i="5"/>
  <c r="P222" i="5"/>
  <c r="P1030" i="5"/>
  <c r="P1499" i="5"/>
  <c r="P1703" i="5"/>
  <c r="P1007" i="5"/>
  <c r="P717" i="5"/>
  <c r="P536" i="5"/>
  <c r="P1212" i="5"/>
  <c r="P1490" i="5"/>
  <c r="P1540" i="5"/>
  <c r="P1933" i="5"/>
  <c r="P317" i="5"/>
  <c r="P517" i="5"/>
  <c r="P1081" i="5"/>
  <c r="P528" i="5"/>
  <c r="P543" i="5"/>
  <c r="P1249" i="5"/>
  <c r="P648" i="5"/>
  <c r="P885" i="5"/>
  <c r="P1934" i="5"/>
  <c r="P1726" i="5"/>
  <c r="P472" i="5"/>
  <c r="P1185" i="5"/>
  <c r="P952" i="5"/>
  <c r="P606" i="5"/>
  <c r="P1647" i="5"/>
  <c r="P1184" i="5"/>
  <c r="P75" i="5"/>
  <c r="P1777" i="5"/>
  <c r="P727" i="5"/>
  <c r="P1935" i="5"/>
  <c r="P492" i="5"/>
  <c r="P1936" i="5"/>
  <c r="P1576" i="5"/>
  <c r="P323" i="5"/>
  <c r="P1032" i="5"/>
  <c r="P1207" i="5"/>
  <c r="P1615" i="5"/>
  <c r="P1450" i="5"/>
  <c r="P462" i="5"/>
  <c r="P666" i="5"/>
  <c r="P1022" i="5"/>
  <c r="P1589" i="5"/>
  <c r="P1700" i="5"/>
  <c r="P76" i="5"/>
  <c r="P1382" i="5"/>
  <c r="P1712" i="5"/>
  <c r="P1040" i="5"/>
  <c r="P263" i="5"/>
  <c r="P998" i="5"/>
  <c r="P1010" i="5"/>
  <c r="P791" i="5"/>
  <c r="P763" i="5"/>
  <c r="P136" i="5"/>
  <c r="P1277" i="5"/>
  <c r="P223" i="5"/>
  <c r="P1626" i="5"/>
  <c r="P224" i="5"/>
  <c r="P77" i="5"/>
  <c r="P1216" i="5"/>
  <c r="P1473" i="5"/>
  <c r="P1789" i="5"/>
  <c r="P78" i="5"/>
  <c r="P1432" i="5"/>
  <c r="P316" i="5"/>
  <c r="P746" i="5"/>
  <c r="P1519" i="5"/>
  <c r="P1020" i="5"/>
  <c r="P1339" i="5"/>
  <c r="P1467" i="5"/>
  <c r="P1937" i="5"/>
  <c r="P1017" i="5"/>
  <c r="P945" i="5"/>
  <c r="P793" i="5"/>
  <c r="P1231" i="5"/>
  <c r="P388" i="5"/>
  <c r="P1938" i="5"/>
  <c r="P1169" i="5"/>
  <c r="P1939" i="5"/>
  <c r="P1073" i="5"/>
  <c r="P1059" i="5"/>
  <c r="P634" i="5"/>
  <c r="P1627" i="5"/>
  <c r="P1423" i="5"/>
  <c r="P1049" i="5"/>
  <c r="P1349" i="5"/>
  <c r="P332" i="5"/>
  <c r="P1857" i="5"/>
  <c r="P96" i="5"/>
  <c r="P1152" i="5"/>
  <c r="P476" i="5"/>
  <c r="P1535" i="5"/>
  <c r="P632" i="5"/>
  <c r="P1736" i="5"/>
  <c r="P719" i="5"/>
  <c r="P225" i="5"/>
  <c r="P296" i="5"/>
  <c r="P1756" i="5"/>
  <c r="P871" i="5"/>
  <c r="P831" i="5"/>
  <c r="P1697" i="5"/>
  <c r="P1500" i="5"/>
  <c r="P1241" i="5"/>
  <c r="P773" i="5"/>
  <c r="P1037" i="5"/>
  <c r="P1767" i="5"/>
  <c r="P1753" i="5"/>
  <c r="P1171" i="5"/>
  <c r="P990" i="5"/>
  <c r="P1031" i="5"/>
  <c r="P1078" i="5"/>
  <c r="P1792" i="5"/>
  <c r="P343" i="5"/>
  <c r="P1157" i="5"/>
  <c r="P1567" i="5"/>
  <c r="P1124" i="5"/>
  <c r="P1940" i="5"/>
  <c r="P1445" i="5"/>
  <c r="P498" i="5"/>
  <c r="P226" i="5"/>
  <c r="P1002" i="5"/>
  <c r="P1135" i="5"/>
  <c r="P888" i="5"/>
  <c r="P1410" i="5"/>
  <c r="P438" i="5"/>
  <c r="P855" i="5"/>
  <c r="P1836" i="5"/>
  <c r="P227" i="5"/>
  <c r="P1816" i="5"/>
  <c r="P79" i="5"/>
  <c r="P966" i="5"/>
  <c r="P1721" i="5"/>
  <c r="P80" i="5"/>
  <c r="P81" i="5"/>
  <c r="P82" i="5"/>
  <c r="P83" i="5"/>
  <c r="P98" i="5"/>
  <c r="P84" i="5"/>
  <c r="P1693" i="5"/>
  <c r="P811" i="5"/>
  <c r="P404" i="5"/>
  <c r="P676" i="5"/>
  <c r="P1704" i="5"/>
  <c r="P1413" i="5"/>
  <c r="P395" i="5"/>
  <c r="P590" i="5"/>
  <c r="P248" i="5"/>
  <c r="P1386" i="5"/>
  <c r="P1941" i="5"/>
  <c r="P1942" i="5"/>
  <c r="P1943" i="5"/>
  <c r="P1686" i="5"/>
  <c r="P712" i="5"/>
  <c r="P244" i="5"/>
  <c r="P1833" i="5"/>
  <c r="P1944" i="5"/>
  <c r="P860" i="5"/>
  <c r="P1448" i="5"/>
  <c r="P1355" i="5"/>
  <c r="P1563" i="5"/>
  <c r="P247" i="5"/>
  <c r="P665" i="5"/>
  <c r="P1463" i="5"/>
  <c r="P414" i="5"/>
  <c r="P1254" i="5"/>
  <c r="P134" i="5"/>
  <c r="P541" i="5"/>
  <c r="P764" i="5"/>
  <c r="P1311" i="5"/>
  <c r="Q892" i="5"/>
  <c r="Q1869" i="5"/>
  <c r="Q95" i="5"/>
  <c r="Q325" i="5"/>
  <c r="Q1805" i="5"/>
  <c r="Q1252" i="5"/>
  <c r="Q1333" i="5"/>
  <c r="Q1590" i="5"/>
  <c r="Q878" i="5"/>
  <c r="Q1385" i="5"/>
  <c r="Q1873" i="5"/>
  <c r="Q374" i="5"/>
  <c r="Q1347" i="5"/>
  <c r="Q1534" i="5"/>
  <c r="Q1316" i="5"/>
  <c r="Q489" i="5"/>
  <c r="Q1443" i="5"/>
  <c r="Q1559" i="5"/>
  <c r="Q481" i="5"/>
  <c r="Q313" i="5"/>
  <c r="Q1775" i="5"/>
  <c r="Q460" i="5"/>
  <c r="Q900" i="5"/>
  <c r="Q1548" i="5"/>
  <c r="Q873" i="5"/>
  <c r="Q575" i="5"/>
  <c r="Q935" i="5"/>
  <c r="Q861" i="5"/>
  <c r="Q1564" i="5"/>
  <c r="Q282" i="5"/>
  <c r="Q5" i="5"/>
  <c r="Q684" i="5"/>
  <c r="Q1095" i="5"/>
  <c r="Q784" i="5"/>
  <c r="Q1484" i="5"/>
  <c r="Q89" i="5"/>
  <c r="Q612" i="5"/>
  <c r="Q815" i="5"/>
  <c r="Q118" i="5"/>
  <c r="Q6" i="5"/>
  <c r="Q992" i="5"/>
  <c r="Q1832" i="5"/>
  <c r="Q1632" i="5"/>
  <c r="Q290" i="5"/>
  <c r="Q1259" i="5"/>
  <c r="Q1036" i="5"/>
  <c r="Q1063" i="5"/>
  <c r="Q1276" i="5"/>
  <c r="Q1058" i="5"/>
  <c r="Q1234" i="5"/>
  <c r="Q823" i="5"/>
  <c r="Q1758" i="5"/>
  <c r="Q603" i="5"/>
  <c r="Q7" i="5"/>
  <c r="Q281" i="5"/>
  <c r="Q298" i="5"/>
  <c r="Q1617" i="5"/>
  <c r="Q756" i="5"/>
  <c r="Q1336" i="5"/>
  <c r="Q1600" i="5"/>
  <c r="Q416" i="5"/>
  <c r="Q364" i="5"/>
  <c r="Q1344" i="5"/>
  <c r="Q1197" i="5"/>
  <c r="Q437" i="5"/>
  <c r="Q519" i="5"/>
  <c r="Q702" i="5"/>
  <c r="Q359" i="5"/>
  <c r="Q894" i="5"/>
  <c r="Q314" i="5"/>
  <c r="Q1111" i="5"/>
  <c r="Q151" i="5"/>
  <c r="Q1051" i="5"/>
  <c r="Q584" i="5"/>
  <c r="Q826" i="5"/>
  <c r="Q457" i="5"/>
  <c r="Q842" i="5"/>
  <c r="Q915" i="5"/>
  <c r="Q119" i="5"/>
  <c r="Q711" i="5"/>
  <c r="Q356" i="5"/>
  <c r="Q276" i="5"/>
  <c r="Q152" i="5"/>
  <c r="Q609" i="5"/>
  <c r="Q1771" i="5"/>
  <c r="Q442" i="5"/>
  <c r="Q1571" i="5"/>
  <c r="Q559" i="5"/>
  <c r="Q708" i="5"/>
  <c r="Q357" i="5"/>
  <c r="Q1107" i="5"/>
  <c r="Q1321" i="5"/>
  <c r="Q1874" i="5"/>
  <c r="Q1538" i="5"/>
  <c r="Q304" i="5"/>
  <c r="Q1437" i="5"/>
  <c r="Q1573" i="5"/>
  <c r="Q886" i="5"/>
  <c r="Q1520" i="5"/>
  <c r="Q1348" i="5"/>
  <c r="Q1113" i="5"/>
  <c r="Q1024" i="5"/>
  <c r="Q444" i="5"/>
  <c r="Q1781" i="5"/>
  <c r="Q1669" i="5"/>
  <c r="Q558" i="5"/>
  <c r="Q511" i="5"/>
  <c r="Q1743" i="5"/>
  <c r="Q1312" i="5"/>
  <c r="Q1237" i="5"/>
  <c r="Q546" i="5"/>
  <c r="Q146" i="5"/>
  <c r="Q1464" i="5"/>
  <c r="Q454" i="5"/>
  <c r="Q881" i="5"/>
  <c r="Q882" i="5"/>
  <c r="Q779" i="5"/>
  <c r="Q1764" i="5"/>
  <c r="Q1469" i="5"/>
  <c r="Q802" i="5"/>
  <c r="Q692" i="5"/>
  <c r="Q1342" i="5"/>
  <c r="Q909" i="5"/>
  <c r="Q633" i="5"/>
  <c r="Q520" i="5"/>
  <c r="Q234" i="5"/>
  <c r="Q153" i="5"/>
  <c r="Q859" i="5"/>
  <c r="Q487" i="5"/>
  <c r="Q1555" i="5"/>
  <c r="Q1847" i="5"/>
  <c r="Q1760" i="5"/>
  <c r="Q651" i="5"/>
  <c r="Q1795" i="5"/>
  <c r="Q954" i="5"/>
  <c r="Q893" i="5"/>
  <c r="Q328" i="5"/>
  <c r="Q474" i="5"/>
  <c r="Q342" i="5"/>
  <c r="Q1226" i="5"/>
  <c r="Q135" i="5"/>
  <c r="Q1648" i="5"/>
  <c r="Q582" i="5"/>
  <c r="Q1461" i="5"/>
  <c r="Q333" i="5"/>
  <c r="Q1105" i="5"/>
  <c r="Q1455" i="5"/>
  <c r="Q1052" i="5"/>
  <c r="Q396" i="5"/>
  <c r="Q1130" i="5"/>
  <c r="Q1391" i="5"/>
  <c r="Q505" i="5"/>
  <c r="Q1694" i="5"/>
  <c r="Q120" i="5"/>
  <c r="Q1246" i="5"/>
  <c r="Q701" i="5"/>
  <c r="Q1554" i="5"/>
  <c r="Q879" i="5"/>
  <c r="Q788" i="5"/>
  <c r="Q1417" i="5"/>
  <c r="Q8" i="5"/>
  <c r="Q583" i="5"/>
  <c r="Q348" i="5"/>
  <c r="Q1364" i="5"/>
  <c r="Q154" i="5"/>
  <c r="Q810" i="5"/>
  <c r="Q1198" i="5"/>
  <c r="Q254" i="5"/>
  <c r="Q928" i="5"/>
  <c r="Q446" i="5"/>
  <c r="Q740" i="5"/>
  <c r="Q1441" i="5"/>
  <c r="Q787" i="5"/>
  <c r="Q1409" i="5"/>
  <c r="Q1250" i="5"/>
  <c r="Q1108" i="5"/>
  <c r="Q974" i="5"/>
  <c r="Q448" i="5"/>
  <c r="Q618" i="5"/>
  <c r="Q278" i="5"/>
  <c r="Q360" i="5"/>
  <c r="Q680" i="5"/>
  <c r="Q418" i="5"/>
  <c r="Q858" i="5"/>
  <c r="Q1071" i="5"/>
  <c r="Q155" i="5"/>
  <c r="Q919" i="5"/>
  <c r="Q9" i="5"/>
  <c r="Q1737" i="5"/>
  <c r="Q765" i="5"/>
  <c r="Q750" i="5"/>
  <c r="Q710" i="5"/>
  <c r="Q1858" i="5"/>
  <c r="Q306" i="5"/>
  <c r="Q754" i="5"/>
  <c r="Q240" i="5"/>
  <c r="Q1179" i="5"/>
  <c r="Q907" i="5"/>
  <c r="Q863" i="5"/>
  <c r="Q1623" i="5"/>
  <c r="Q801" i="5"/>
  <c r="Q628" i="5"/>
  <c r="Q838" i="5"/>
  <c r="Q585" i="5"/>
  <c r="Q301" i="5"/>
  <c r="Q1545" i="5"/>
  <c r="Q458" i="5"/>
  <c r="Q977" i="5"/>
  <c r="Q1875" i="5"/>
  <c r="Q777" i="5"/>
  <c r="Q596" i="5"/>
  <c r="Q1472" i="5"/>
  <c r="Q1517" i="5"/>
  <c r="Q1048" i="5"/>
  <c r="Q1820" i="5"/>
  <c r="Q1411" i="5"/>
  <c r="Q1624" i="5"/>
  <c r="Q668" i="5"/>
  <c r="Q1009" i="5"/>
  <c r="Q681" i="5"/>
  <c r="Q761" i="5"/>
  <c r="Q895" i="5"/>
  <c r="Q367" i="5"/>
  <c r="Q1705" i="5"/>
  <c r="Q1371" i="5"/>
  <c r="Q126" i="5"/>
  <c r="Q1723" i="5"/>
  <c r="Q258" i="5"/>
  <c r="Q375" i="5"/>
  <c r="Q1191" i="5"/>
  <c r="Q1876" i="5"/>
  <c r="Q850" i="5"/>
  <c r="Q901" i="5"/>
  <c r="Q1533" i="5"/>
  <c r="Q406" i="5"/>
  <c r="Q156" i="5"/>
  <c r="Q1159" i="5"/>
  <c r="Q452" i="5"/>
  <c r="Q1684" i="5"/>
  <c r="Q477" i="5"/>
  <c r="Q1487" i="5"/>
  <c r="Q329" i="5"/>
  <c r="Q157" i="5"/>
  <c r="Q1255" i="5"/>
  <c r="Q1877" i="5"/>
  <c r="Q677" i="5"/>
  <c r="Q10" i="5"/>
  <c r="Q1222" i="5"/>
  <c r="Q1077" i="5"/>
  <c r="Q1362" i="5"/>
  <c r="Q1460" i="5"/>
  <c r="Q398" i="5"/>
  <c r="Q280" i="5"/>
  <c r="Q230" i="5"/>
  <c r="Q1651" i="5"/>
  <c r="Q1352" i="5"/>
  <c r="Q1784" i="5"/>
  <c r="Q1283" i="5"/>
  <c r="Q380" i="5"/>
  <c r="Q616" i="5"/>
  <c r="Q1709" i="5"/>
  <c r="Q566" i="5"/>
  <c r="Q1459" i="5"/>
  <c r="Q1103" i="5"/>
  <c r="Q1013" i="5"/>
  <c r="Q1878" i="5"/>
  <c r="Q816" i="5"/>
  <c r="Q1579" i="5"/>
  <c r="Q1864" i="5"/>
  <c r="Q527" i="5"/>
  <c r="Q1482" i="5"/>
  <c r="Q506" i="5"/>
  <c r="Q1679" i="5"/>
  <c r="Q1258" i="5"/>
  <c r="Q1800" i="5"/>
  <c r="Q929" i="5"/>
  <c r="Q808" i="5"/>
  <c r="Q755" i="5"/>
  <c r="Q1879" i="5"/>
  <c r="Q602" i="5"/>
  <c r="Q785" i="5"/>
  <c r="Q778" i="5"/>
  <c r="Q646" i="5"/>
  <c r="Q1087" i="5"/>
  <c r="Q571" i="5"/>
  <c r="Q1491" i="5"/>
  <c r="Q1602" i="5"/>
  <c r="Q1585" i="5"/>
  <c r="Q1880" i="5"/>
  <c r="Q655" i="5"/>
  <c r="Q1199" i="5"/>
  <c r="Q403" i="5"/>
  <c r="Q1035" i="5"/>
  <c r="Q1727" i="5"/>
  <c r="Q1245" i="5"/>
  <c r="Q393" i="5"/>
  <c r="Q874" i="5"/>
  <c r="Q1374" i="5"/>
  <c r="Q1543" i="5"/>
  <c r="Q1238" i="5"/>
  <c r="Q1326" i="5"/>
  <c r="Q434" i="5"/>
  <c r="Q1055" i="5"/>
  <c r="Q252" i="5"/>
  <c r="Q1514" i="5"/>
  <c r="Q1516" i="5"/>
  <c r="Q1418" i="5"/>
  <c r="Q1074" i="5"/>
  <c r="Q1404" i="5"/>
  <c r="Q412" i="5"/>
  <c r="Q540" i="5"/>
  <c r="Q679" i="5"/>
  <c r="Q256" i="5"/>
  <c r="Q674" i="5"/>
  <c r="Q1766" i="5"/>
  <c r="Q1303" i="5"/>
  <c r="Q795" i="5"/>
  <c r="Q1421" i="5"/>
  <c r="Q456" i="5"/>
  <c r="Q1219" i="5"/>
  <c r="Q625" i="5"/>
  <c r="Q1056" i="5"/>
  <c r="Q1489" i="5"/>
  <c r="Q1433" i="5"/>
  <c r="Q1309" i="5"/>
  <c r="Q1296" i="5"/>
  <c r="Q1318" i="5"/>
  <c r="Q683" i="5"/>
  <c r="Q1512" i="5"/>
  <c r="Q641" i="5"/>
  <c r="Q852" i="5"/>
  <c r="Q1069" i="5"/>
  <c r="Q110" i="5"/>
  <c r="Q1372" i="5"/>
  <c r="Q236" i="5"/>
  <c r="Q143" i="5"/>
  <c r="Q1834" i="5"/>
  <c r="Q257" i="5"/>
  <c r="Q334" i="5"/>
  <c r="Q321" i="5"/>
  <c r="Q597" i="5"/>
  <c r="Q1284" i="5"/>
  <c r="Q1685" i="5"/>
  <c r="Q158" i="5"/>
  <c r="Q312" i="5"/>
  <c r="Q159" i="5"/>
  <c r="Q1532" i="5"/>
  <c r="Q160" i="5"/>
  <c r="Q1530" i="5"/>
  <c r="Q630" i="5"/>
  <c r="Q1806" i="5"/>
  <c r="Q960" i="5"/>
  <c r="Q275" i="5"/>
  <c r="Q744" i="5"/>
  <c r="Q1729" i="5"/>
  <c r="Q1643" i="5"/>
  <c r="Q1029" i="5"/>
  <c r="Q341" i="5"/>
  <c r="Q997" i="5"/>
  <c r="Q670" i="5"/>
  <c r="Q1837" i="5"/>
  <c r="Q844" i="5"/>
  <c r="Q376" i="5"/>
  <c r="Q1611" i="5"/>
  <c r="Q1791" i="5"/>
  <c r="Q1881" i="5"/>
  <c r="Q1208" i="5"/>
  <c r="Q980" i="5"/>
  <c r="Q346" i="5"/>
  <c r="Q936" i="5"/>
  <c r="Q383" i="5"/>
  <c r="Q1574" i="5"/>
  <c r="Q1127" i="5"/>
  <c r="Q875" i="5"/>
  <c r="Q1670" i="5"/>
  <c r="Q976" i="5"/>
  <c r="Q1665" i="5"/>
  <c r="Q1275" i="5"/>
  <c r="Q1293" i="5"/>
  <c r="Q817" i="5"/>
  <c r="Q1395" i="5"/>
  <c r="Q1306" i="5"/>
  <c r="Q1330" i="5"/>
  <c r="Q1090" i="5"/>
  <c r="Q806" i="5"/>
  <c r="Q413" i="5"/>
  <c r="Q432" i="5"/>
  <c r="Q884" i="5"/>
  <c r="Q696" i="5"/>
  <c r="Q748" i="5"/>
  <c r="Q538" i="5"/>
  <c r="Q1150" i="5"/>
  <c r="Q1436" i="5"/>
  <c r="Q451" i="5"/>
  <c r="Q556" i="5"/>
  <c r="Q866" i="5"/>
  <c r="Q1757" i="5"/>
  <c r="Q1882" i="5"/>
  <c r="Q1748" i="5"/>
  <c r="Q1195" i="5"/>
  <c r="Q1676" i="5"/>
  <c r="Q1584" i="5"/>
  <c r="Q259" i="5"/>
  <c r="Q1883" i="5"/>
  <c r="Q1145" i="5"/>
  <c r="Q822" i="5"/>
  <c r="Q1271" i="5"/>
  <c r="Q1092" i="5"/>
  <c r="Q137" i="5"/>
  <c r="Q1652" i="5"/>
  <c r="Q1658" i="5"/>
  <c r="Q805" i="5"/>
  <c r="Q245" i="5"/>
  <c r="Q577" i="5"/>
  <c r="Q251" i="5"/>
  <c r="Q993" i="5"/>
  <c r="Q1755" i="5"/>
  <c r="Q1378" i="5"/>
  <c r="Q984" i="5"/>
  <c r="Q161" i="5"/>
  <c r="Q1211" i="5"/>
  <c r="Q825" i="5"/>
  <c r="Q1033" i="5"/>
  <c r="Q1785" i="5"/>
  <c r="Q11" i="5"/>
  <c r="Q384" i="5"/>
  <c r="Q562" i="5"/>
  <c r="Q1294" i="5"/>
  <c r="Q1759" i="5"/>
  <c r="Q699" i="5"/>
  <c r="Q1494" i="5"/>
  <c r="Q1842" i="5"/>
  <c r="Q1388" i="5"/>
  <c r="Q363" i="5"/>
  <c r="Q983" i="5"/>
  <c r="Q162" i="5"/>
  <c r="Q501" i="5"/>
  <c r="Q942" i="5"/>
  <c r="Q1592" i="5"/>
  <c r="Q1884" i="5"/>
  <c r="Q322" i="5"/>
  <c r="Q673" i="5"/>
  <c r="Q1265" i="5"/>
  <c r="Q283" i="5"/>
  <c r="Q1434" i="5"/>
  <c r="Q1750" i="5"/>
  <c r="Q1885" i="5"/>
  <c r="Q1131" i="5"/>
  <c r="Q497" i="5"/>
  <c r="Q1841" i="5"/>
  <c r="Q1799" i="5"/>
  <c r="Q1264" i="5"/>
  <c r="Q720" i="5"/>
  <c r="Q913" i="5"/>
  <c r="Q237" i="5"/>
  <c r="Q1324" i="5"/>
  <c r="Q494" i="5"/>
  <c r="Q1243" i="5"/>
  <c r="Q1608" i="5"/>
  <c r="Q1747" i="5"/>
  <c r="Q799" i="5"/>
  <c r="Q387" i="5"/>
  <c r="Q1233" i="5"/>
  <c r="Q1634" i="5"/>
  <c r="Q848" i="5"/>
  <c r="Q435" i="5"/>
  <c r="Q163" i="5"/>
  <c r="Q164" i="5"/>
  <c r="Q1829" i="5"/>
  <c r="Q789" i="5"/>
  <c r="Q1025" i="5"/>
  <c r="Q239" i="5"/>
  <c r="Q87" i="5"/>
  <c r="Q1798" i="5"/>
  <c r="Q165" i="5"/>
  <c r="Q1435" i="5"/>
  <c r="Q166" i="5"/>
  <c r="Q1415" i="5"/>
  <c r="Q270" i="5"/>
  <c r="Q246" i="5"/>
  <c r="Q576" i="5"/>
  <c r="Q423" i="5"/>
  <c r="Q1044" i="5"/>
  <c r="Q1106" i="5"/>
  <c r="Q12" i="5"/>
  <c r="Q232" i="5"/>
  <c r="Q598" i="5"/>
  <c r="Q659" i="5"/>
  <c r="Q931" i="5"/>
  <c r="Q563" i="5"/>
  <c r="Q1650" i="5"/>
  <c r="Q399" i="5"/>
  <c r="Q709" i="5"/>
  <c r="Q1390" i="5"/>
  <c r="Q1638" i="5"/>
  <c r="Q13" i="5"/>
  <c r="Q1507" i="5"/>
  <c r="Q876" i="5"/>
  <c r="Q1662" i="5"/>
  <c r="Q1492" i="5"/>
  <c r="Q1359" i="5"/>
  <c r="Q1476" i="5"/>
  <c r="Q1698" i="5"/>
  <c r="Q1502" i="5"/>
  <c r="Q14" i="5"/>
  <c r="Q1594" i="5"/>
  <c r="Q1786" i="5"/>
  <c r="Q1488" i="5"/>
  <c r="Q845" i="5"/>
  <c r="Q1823" i="5"/>
  <c r="Q1062" i="5"/>
  <c r="Q371" i="5"/>
  <c r="Q724" i="5"/>
  <c r="Q780" i="5"/>
  <c r="Q324" i="5"/>
  <c r="Q1196" i="5"/>
  <c r="Q1542" i="5"/>
  <c r="Q284" i="5"/>
  <c r="Q1452" i="5"/>
  <c r="Q1724" i="5"/>
  <c r="Q15" i="5"/>
  <c r="Q593" i="5"/>
  <c r="Q1278" i="5"/>
  <c r="Q261" i="5"/>
  <c r="Q664" i="5"/>
  <c r="Q513" i="5"/>
  <c r="Q1214" i="5"/>
  <c r="Q1568" i="5"/>
  <c r="Q853" i="5"/>
  <c r="Q948" i="5"/>
  <c r="Q1801" i="5"/>
  <c r="Q753" i="5"/>
  <c r="Q953" i="5"/>
  <c r="Q1640" i="5"/>
  <c r="Q581" i="5"/>
  <c r="Q1603" i="5"/>
  <c r="Q1174" i="5"/>
  <c r="Q327" i="5"/>
  <c r="Q730" i="5"/>
  <c r="Q1085" i="5"/>
  <c r="Q1149" i="5"/>
  <c r="Q1172" i="5"/>
  <c r="Q946" i="5"/>
  <c r="Q287" i="5"/>
  <c r="Q377" i="5"/>
  <c r="Q1151" i="5"/>
  <c r="Q1630" i="5"/>
  <c r="Q16" i="5"/>
  <c r="Q771" i="5"/>
  <c r="Q522" i="5"/>
  <c r="Q370" i="5"/>
  <c r="Q1605" i="5"/>
  <c r="Q503" i="5"/>
  <c r="Q1136" i="5"/>
  <c r="Q1176" i="5"/>
  <c r="Q108" i="5"/>
  <c r="Q1744" i="5"/>
  <c r="Q762" i="5"/>
  <c r="Q938" i="5"/>
  <c r="Q229" i="5"/>
  <c r="Q167" i="5"/>
  <c r="Q1636" i="5"/>
  <c r="Q622" i="5"/>
  <c r="Q17" i="5"/>
  <c r="Q18" i="5"/>
  <c r="Q1340" i="5"/>
  <c r="Q865" i="5"/>
  <c r="Q726" i="5"/>
  <c r="Q1125" i="5"/>
  <c r="Q1804" i="5"/>
  <c r="Q1649" i="5"/>
  <c r="Q820" i="5"/>
  <c r="Q93" i="5"/>
  <c r="Q1027" i="5"/>
  <c r="Q691" i="5"/>
  <c r="Q19" i="5"/>
  <c r="Q542" i="5"/>
  <c r="Q1217" i="5"/>
  <c r="Q1586" i="5"/>
  <c r="Q1140" i="5"/>
  <c r="Q1886" i="5"/>
  <c r="Q1668" i="5"/>
  <c r="Q144" i="5"/>
  <c r="Q1200" i="5"/>
  <c r="Q537" i="5"/>
  <c r="Q1118" i="5"/>
  <c r="Q455" i="5"/>
  <c r="Q667" i="5"/>
  <c r="Q1692" i="5"/>
  <c r="Q636" i="5"/>
  <c r="Q1797" i="5"/>
  <c r="Q1558" i="5"/>
  <c r="Q1425" i="5"/>
  <c r="Q1320" i="5"/>
  <c r="Q1079" i="5"/>
  <c r="Q20" i="5"/>
  <c r="Q1076" i="5"/>
  <c r="Q872" i="5"/>
  <c r="Q149" i="5"/>
  <c r="Q1165" i="5"/>
  <c r="Q891" i="5"/>
  <c r="Q940" i="5"/>
  <c r="Q1578" i="5"/>
  <c r="Q1691" i="5"/>
  <c r="Q1733" i="5"/>
  <c r="Q102" i="5"/>
  <c r="Q937" i="5"/>
  <c r="Q1338" i="5"/>
  <c r="Q713" i="5"/>
  <c r="Q168" i="5"/>
  <c r="Q1257" i="5"/>
  <c r="Q586" i="5"/>
  <c r="Q509" i="5"/>
  <c r="Q1582" i="5"/>
  <c r="Q1116" i="5"/>
  <c r="Q106" i="5"/>
  <c r="Q1329" i="5"/>
  <c r="Q738" i="5"/>
  <c r="Q1043" i="5"/>
  <c r="Q943" i="5"/>
  <c r="Q1497" i="5"/>
  <c r="Q122" i="5"/>
  <c r="Q1950" i="5"/>
  <c r="Q1868" i="5"/>
  <c r="Q1765" i="5"/>
  <c r="Q103" i="5"/>
  <c r="Q1622" i="5"/>
  <c r="Q1272" i="5"/>
  <c r="Q807" i="5"/>
  <c r="Q1098" i="5"/>
  <c r="Q21" i="5"/>
  <c r="Q743" i="5"/>
  <c r="Q22" i="5"/>
  <c r="Q23" i="5"/>
  <c r="Q24" i="5"/>
  <c r="Q25" i="5"/>
  <c r="Q382" i="5"/>
  <c r="Q1039" i="5"/>
  <c r="Q800" i="5"/>
  <c r="Q653" i="5"/>
  <c r="Q854" i="5"/>
  <c r="Q1710" i="5"/>
  <c r="Q409" i="5"/>
  <c r="Q121" i="5"/>
  <c r="Q910" i="5"/>
  <c r="Q1178" i="5"/>
  <c r="Q372" i="5"/>
  <c r="Q1610" i="5"/>
  <c r="Q26" i="5"/>
  <c r="Q1392" i="5"/>
  <c r="Q1235" i="5"/>
  <c r="Q1690" i="5"/>
  <c r="Q1609" i="5"/>
  <c r="Q1016" i="5"/>
  <c r="Q1462" i="5"/>
  <c r="Q1368" i="5"/>
  <c r="Q989" i="5"/>
  <c r="Q887" i="5"/>
  <c r="Q233" i="5"/>
  <c r="Q1141" i="5"/>
  <c r="Q1635" i="5"/>
  <c r="Q27" i="5"/>
  <c r="Q772" i="5"/>
  <c r="Q524" i="5"/>
  <c r="Q1034" i="5"/>
  <c r="Q836" i="5"/>
  <c r="Q623" i="5"/>
  <c r="Q1427" i="5"/>
  <c r="Q839" i="5"/>
  <c r="Q965" i="5"/>
  <c r="Q1270" i="5"/>
  <c r="Q841" i="5"/>
  <c r="Q1282" i="5"/>
  <c r="Q672" i="5"/>
  <c r="Q1597" i="5"/>
  <c r="Q635" i="5"/>
  <c r="Q1447" i="5"/>
  <c r="Q1144" i="5"/>
  <c r="Q565" i="5"/>
  <c r="Q592" i="5"/>
  <c r="Q405" i="5"/>
  <c r="Q1397" i="5"/>
  <c r="Q1815" i="5"/>
  <c r="Q1093" i="5"/>
  <c r="Q274" i="5"/>
  <c r="Q1322" i="5"/>
  <c r="Q147" i="5"/>
  <c r="Q291" i="5"/>
  <c r="Q961" i="5"/>
  <c r="Q293" i="5"/>
  <c r="Q1011" i="5"/>
  <c r="Q1657" i="5"/>
  <c r="Q499" i="5"/>
  <c r="Q843" i="5"/>
  <c r="Q1295" i="5"/>
  <c r="Q1681" i="5"/>
  <c r="Q1247" i="5"/>
  <c r="Q1400" i="5"/>
  <c r="Q368" i="5"/>
  <c r="Q1790" i="5"/>
  <c r="Q272" i="5"/>
  <c r="Q1887" i="5"/>
  <c r="Q533" i="5"/>
  <c r="Q1360" i="5"/>
  <c r="Q978" i="5"/>
  <c r="Q1888" i="5"/>
  <c r="Q250" i="5"/>
  <c r="Q101" i="5"/>
  <c r="Q466" i="5"/>
  <c r="Q169" i="5"/>
  <c r="Q1097" i="5"/>
  <c r="Q904" i="5"/>
  <c r="Q170" i="5"/>
  <c r="Q308" i="5"/>
  <c r="Q530" i="5"/>
  <c r="Q734" i="5"/>
  <c r="Q171" i="5"/>
  <c r="Q523" i="5"/>
  <c r="Q985" i="5"/>
  <c r="Q172" i="5"/>
  <c r="Q512" i="5"/>
  <c r="Q1117" i="5"/>
  <c r="Q950" i="5"/>
  <c r="Q1005" i="5"/>
  <c r="Q1376" i="5"/>
  <c r="Q1120" i="5"/>
  <c r="Q443" i="5"/>
  <c r="Q1865" i="5"/>
  <c r="Q1853" i="5"/>
  <c r="Q1577" i="5"/>
  <c r="Q28" i="5"/>
  <c r="Q1872" i="5"/>
  <c r="Q902" i="5"/>
  <c r="Q718" i="5"/>
  <c r="Q1607" i="5"/>
  <c r="Q411" i="5"/>
  <c r="Q289" i="5"/>
  <c r="Q1045" i="5"/>
  <c r="Q930" i="5"/>
  <c r="Q1539" i="5"/>
  <c r="Q1353" i="5"/>
  <c r="Q1606" i="5"/>
  <c r="Q1654" i="5"/>
  <c r="Q1889" i="5"/>
  <c r="Q1583" i="5"/>
  <c r="Q829" i="5"/>
  <c r="Q173" i="5"/>
  <c r="Q1281" i="5"/>
  <c r="Q906" i="5"/>
  <c r="Q150" i="5"/>
  <c r="Q1674" i="5"/>
  <c r="Q1687" i="5"/>
  <c r="Q614" i="5"/>
  <c r="Q479" i="5"/>
  <c r="Q1890" i="5"/>
  <c r="Q835" i="5"/>
  <c r="Q1263" i="5"/>
  <c r="Q1383" i="5"/>
  <c r="Q663" i="5"/>
  <c r="Q1308" i="5"/>
  <c r="Q461" i="5"/>
  <c r="Q587" i="5"/>
  <c r="Q29" i="5"/>
  <c r="Q302" i="5"/>
  <c r="Q707" i="5"/>
  <c r="Q1317" i="5"/>
  <c r="Q1070" i="5"/>
  <c r="Q1384" i="5"/>
  <c r="Q1438" i="5"/>
  <c r="Q1504" i="5"/>
  <c r="Q318" i="5"/>
  <c r="Q637" i="5"/>
  <c r="Q1373" i="5"/>
  <c r="Q1655" i="5"/>
  <c r="Q521" i="5"/>
  <c r="Q1891" i="5"/>
  <c r="Q1280" i="5"/>
  <c r="Q1547" i="5"/>
  <c r="Q473" i="5"/>
  <c r="Q924" i="5"/>
  <c r="Q573" i="5"/>
  <c r="Q574" i="5"/>
  <c r="Q840" i="5"/>
  <c r="Q1466" i="5"/>
  <c r="Q440" i="5"/>
  <c r="Q751" i="5"/>
  <c r="Q174" i="5"/>
  <c r="Q299" i="5"/>
  <c r="Q1444" i="5"/>
  <c r="Q128" i="5"/>
  <c r="Q1128" i="5"/>
  <c r="Q792" i="5"/>
  <c r="Q1004" i="5"/>
  <c r="Q231" i="5"/>
  <c r="Q972" i="5"/>
  <c r="Q1720" i="5"/>
  <c r="Q1065" i="5"/>
  <c r="Q286" i="5"/>
  <c r="Q449" i="5"/>
  <c r="Q255" i="5"/>
  <c r="Q532" i="5"/>
  <c r="Q1470" i="5"/>
  <c r="Q175" i="5"/>
  <c r="Q595" i="5"/>
  <c r="Q353" i="5"/>
  <c r="Q594" i="5"/>
  <c r="Q1201" i="5"/>
  <c r="Q973" i="5"/>
  <c r="Q1734" i="5"/>
  <c r="Q1343" i="5"/>
  <c r="Q914" i="5"/>
  <c r="Q288" i="5"/>
  <c r="Q338" i="5"/>
  <c r="Q1440" i="5"/>
  <c r="Q656" i="5"/>
  <c r="Q1142" i="5"/>
  <c r="Q649" i="5"/>
  <c r="Q1892" i="5"/>
  <c r="Q1393" i="5"/>
  <c r="Q613" i="5"/>
  <c r="Q1671" i="5"/>
  <c r="Q176" i="5"/>
  <c r="Q690" i="5"/>
  <c r="Q1893" i="5"/>
  <c r="Q1495" i="5"/>
  <c r="Q1021" i="5"/>
  <c r="Q1213" i="5"/>
  <c r="Q1351" i="5"/>
  <c r="Q549" i="5"/>
  <c r="Q1028" i="5"/>
  <c r="Q1419" i="5"/>
  <c r="Q502" i="5"/>
  <c r="Q292" i="5"/>
  <c r="Q1153" i="5"/>
  <c r="Q553" i="5"/>
  <c r="Q436" i="5"/>
  <c r="Q631" i="5"/>
  <c r="Q1286" i="5"/>
  <c r="Q1719" i="5"/>
  <c r="Q996" i="5"/>
  <c r="Q1023" i="5"/>
  <c r="Q351" i="5"/>
  <c r="Q85" i="5"/>
  <c r="Q1026" i="5"/>
  <c r="Q1561" i="5"/>
  <c r="Q424" i="5"/>
  <c r="Q1266" i="5"/>
  <c r="Q967" i="5"/>
  <c r="Q514" i="5"/>
  <c r="Q1328" i="5"/>
  <c r="Q1580" i="5"/>
  <c r="Q268" i="5"/>
  <c r="Q814" i="5"/>
  <c r="Q934" i="5"/>
  <c r="Q741" i="5"/>
  <c r="Q431" i="5"/>
  <c r="Q1006" i="5"/>
  <c r="Q177" i="5"/>
  <c r="Q1682" i="5"/>
  <c r="Q441" i="5"/>
  <c r="Q1752" i="5"/>
  <c r="Q266" i="5"/>
  <c r="Q722" i="5"/>
  <c r="Q1807" i="5"/>
  <c r="Q1424" i="5"/>
  <c r="Q535" i="5"/>
  <c r="Q345" i="5"/>
  <c r="Q30" i="5"/>
  <c r="Q991" i="5"/>
  <c r="Q178" i="5"/>
  <c r="Q1377" i="5"/>
  <c r="Q550" i="5"/>
  <c r="Q31" i="5"/>
  <c r="Q1894" i="5"/>
  <c r="Q32" i="5"/>
  <c r="Q381" i="5"/>
  <c r="Q1134" i="5"/>
  <c r="Q912" i="5"/>
  <c r="Q1895" i="5"/>
  <c r="Q1335" i="5"/>
  <c r="Q1068" i="5"/>
  <c r="Q33" i="5"/>
  <c r="Q847" i="5"/>
  <c r="Q1817" i="5"/>
  <c r="Q921" i="5"/>
  <c r="Q897" i="5"/>
  <c r="Q1228" i="5"/>
  <c r="Q124" i="5"/>
  <c r="Q34" i="5"/>
  <c r="Q545" i="5"/>
  <c r="Q35" i="5"/>
  <c r="Q179" i="5"/>
  <c r="Q1014" i="5"/>
  <c r="Q1528" i="5"/>
  <c r="Q1181" i="5"/>
  <c r="Q36" i="5"/>
  <c r="Q37" i="5"/>
  <c r="Q1715" i="5"/>
  <c r="Q615" i="5"/>
  <c r="Q180" i="5"/>
  <c r="Q1110" i="5"/>
  <c r="Q38" i="5"/>
  <c r="Q39" i="5"/>
  <c r="Q40" i="5"/>
  <c r="Q41" i="5"/>
  <c r="Q42" i="5"/>
  <c r="Q43" i="5"/>
  <c r="Q1706" i="5"/>
  <c r="Q1745" i="5"/>
  <c r="Q386" i="5"/>
  <c r="Q1713" i="5"/>
  <c r="Q1292" i="5"/>
  <c r="Q469" i="5"/>
  <c r="Q1399" i="5"/>
  <c r="Q392" i="5"/>
  <c r="Q1334" i="5"/>
  <c r="Q917" i="5"/>
  <c r="Q242" i="5"/>
  <c r="Q518" i="5"/>
  <c r="Q721" i="5"/>
  <c r="Q1496" i="5"/>
  <c r="Q484" i="5"/>
  <c r="Q1160" i="5"/>
  <c r="Q181" i="5"/>
  <c r="Q1850" i="5"/>
  <c r="Q555" i="5"/>
  <c r="Q939" i="5"/>
  <c r="Q1866" i="5"/>
  <c r="Q1236" i="5"/>
  <c r="Q249" i="5"/>
  <c r="Q1629" i="5"/>
  <c r="Q916" i="5"/>
  <c r="Q903" i="5"/>
  <c r="Q133" i="5"/>
  <c r="Q182" i="5"/>
  <c r="Q1115" i="5"/>
  <c r="Q640" i="5"/>
  <c r="Q116" i="5"/>
  <c r="Q1041" i="5"/>
  <c r="Q944" i="5"/>
  <c r="Q731" i="5"/>
  <c r="Q1515" i="5"/>
  <c r="Q599" i="5"/>
  <c r="Q1451" i="5"/>
  <c r="Q607" i="5"/>
  <c r="Q1896" i="5"/>
  <c r="Q922" i="5"/>
  <c r="Q439" i="5"/>
  <c r="Q803" i="5"/>
  <c r="Q642" i="5"/>
  <c r="Q995" i="5"/>
  <c r="Q44" i="5"/>
  <c r="Q1267" i="5"/>
  <c r="Q45" i="5"/>
  <c r="Q46" i="5"/>
  <c r="Q47" i="5"/>
  <c r="Q48" i="5"/>
  <c r="Q49" i="5"/>
  <c r="Q50" i="5"/>
  <c r="Q51" i="5"/>
  <c r="Q52" i="5"/>
  <c r="Q485" i="5"/>
  <c r="Q53" i="5"/>
  <c r="Q54" i="5"/>
  <c r="Q963" i="5"/>
  <c r="Q294" i="5"/>
  <c r="Q425" i="5"/>
  <c r="Q1398" i="5"/>
  <c r="Q796" i="5"/>
  <c r="Q183" i="5"/>
  <c r="Q725" i="5"/>
  <c r="Q567" i="5"/>
  <c r="Q857" i="5"/>
  <c r="Q1728" i="5"/>
  <c r="Q1485" i="5"/>
  <c r="Q1403" i="5"/>
  <c r="Q379" i="5"/>
  <c r="Q1262" i="5"/>
  <c r="Q309" i="5"/>
  <c r="Q1471" i="5"/>
  <c r="Q1003" i="5"/>
  <c r="Q55" i="5"/>
  <c r="Q548" i="5"/>
  <c r="Q1808" i="5"/>
  <c r="Q1897" i="5"/>
  <c r="Q572" i="5"/>
  <c r="Q568" i="5"/>
  <c r="Q1379" i="5"/>
  <c r="Q1274" i="5"/>
  <c r="Q1268" i="5"/>
  <c r="Q828" i="5"/>
  <c r="Q1769" i="5"/>
  <c r="Q955" i="5"/>
  <c r="Q682" i="5"/>
  <c r="Q1439" i="5"/>
  <c r="Q969" i="5"/>
  <c r="Q184" i="5"/>
  <c r="Q277" i="5"/>
  <c r="Q1588" i="5"/>
  <c r="Q908" i="5"/>
  <c r="Q1714" i="5"/>
  <c r="Q310" i="5"/>
  <c r="Q1057" i="5"/>
  <c r="Q1240" i="5"/>
  <c r="Q1454" i="5"/>
  <c r="Q588" i="5"/>
  <c r="Q1852" i="5"/>
  <c r="Q794" i="5"/>
  <c r="Q1361" i="5"/>
  <c r="Q185" i="5"/>
  <c r="Q1431" i="5"/>
  <c r="Q1604" i="5"/>
  <c r="Q56" i="5"/>
  <c r="Q402" i="5"/>
  <c r="Q186" i="5"/>
  <c r="Q1716" i="5"/>
  <c r="Q994" i="5"/>
  <c r="Q864" i="5"/>
  <c r="Q949" i="5"/>
  <c r="Q1327" i="5"/>
  <c r="Q1132" i="5"/>
  <c r="Q1689" i="5"/>
  <c r="Q1358" i="5"/>
  <c r="Q187" i="5"/>
  <c r="Q1291" i="5"/>
  <c r="Q1019" i="5"/>
  <c r="Q57" i="5"/>
  <c r="Q1898" i="5"/>
  <c r="Q478" i="5"/>
  <c r="Q1899" i="5"/>
  <c r="Q188" i="5"/>
  <c r="Q1613" i="5"/>
  <c r="Q1154" i="5"/>
  <c r="Q580" i="5"/>
  <c r="Q1844" i="5"/>
  <c r="Q1301" i="5"/>
  <c r="Q1900" i="5"/>
  <c r="Q1192" i="5"/>
  <c r="Q285" i="5"/>
  <c r="Q1901" i="5"/>
  <c r="Q1902" i="5"/>
  <c r="Q1903" i="5"/>
  <c r="Q920" i="5"/>
  <c r="Q1826" i="5"/>
  <c r="Q1232" i="5"/>
  <c r="Q468" i="5"/>
  <c r="Q837" i="5"/>
  <c r="Q1663" i="5"/>
  <c r="Q1867" i="5"/>
  <c r="Q1731" i="5"/>
  <c r="Q1904" i="5"/>
  <c r="Q1506" i="5"/>
  <c r="Q326" i="5"/>
  <c r="Q1575" i="5"/>
  <c r="Q90" i="5"/>
  <c r="Q1787" i="5"/>
  <c r="Q1524" i="5"/>
  <c r="Q1323" i="5"/>
  <c r="Q86" i="5"/>
  <c r="Q856" i="5"/>
  <c r="Q689" i="5"/>
  <c r="Q1621" i="5"/>
  <c r="Q832" i="5"/>
  <c r="Q968" i="5"/>
  <c r="Q769" i="5"/>
  <c r="Q1223" i="5"/>
  <c r="Q189" i="5"/>
  <c r="Q97" i="5"/>
  <c r="Q1096" i="5"/>
  <c r="Q422" i="5"/>
  <c r="Q190" i="5"/>
  <c r="Q1314" i="5"/>
  <c r="Q870" i="5"/>
  <c r="Q1288" i="5"/>
  <c r="Q735" i="5"/>
  <c r="Q355" i="5"/>
  <c r="Q1851" i="5"/>
  <c r="Q58" i="5"/>
  <c r="Q1194" i="5"/>
  <c r="Q547" i="5"/>
  <c r="Q971" i="5"/>
  <c r="Q235" i="5"/>
  <c r="Q1664" i="5"/>
  <c r="Q1429" i="5"/>
  <c r="Q1905" i="5"/>
  <c r="Q1493" i="5"/>
  <c r="Q191" i="5"/>
  <c r="Q349" i="5"/>
  <c r="Q1906" i="5"/>
  <c r="Q1802" i="5"/>
  <c r="Q579" i="5"/>
  <c r="Q1849" i="5"/>
  <c r="Q142" i="5"/>
  <c r="Q192" i="5"/>
  <c r="Q193" i="5"/>
  <c r="Q131" i="5"/>
  <c r="Q1091" i="5"/>
  <c r="Q1616" i="5"/>
  <c r="Q194" i="5"/>
  <c r="Q657" i="5"/>
  <c r="Q1732" i="5"/>
  <c r="Q132" i="5"/>
  <c r="Q1695" i="5"/>
  <c r="Q638" i="5"/>
  <c r="Q880" i="5"/>
  <c r="Q1406" i="5"/>
  <c r="Q539" i="5"/>
  <c r="Q1637" i="5"/>
  <c r="Q1038" i="5"/>
  <c r="Q911" i="5"/>
  <c r="Q490" i="5"/>
  <c r="Q1456" i="5"/>
  <c r="Q1050" i="5"/>
  <c r="Q1401" i="5"/>
  <c r="Q1859" i="5"/>
  <c r="Q59" i="5"/>
  <c r="Q1587" i="5"/>
  <c r="Q1843" i="5"/>
  <c r="Q812" i="5"/>
  <c r="Q1066" i="5"/>
  <c r="Q1114" i="5"/>
  <c r="Q652" i="5"/>
  <c r="Q1581" i="5"/>
  <c r="Q260" i="5"/>
  <c r="Q1803" i="5"/>
  <c r="Q1407" i="5"/>
  <c r="Q849" i="5"/>
  <c r="Q1319" i="5"/>
  <c r="Q1677" i="5"/>
  <c r="Q747" i="5"/>
  <c r="Q265" i="5"/>
  <c r="Q1762" i="5"/>
  <c r="Q686" i="5"/>
  <c r="Q525" i="5"/>
  <c r="Q1109" i="5"/>
  <c r="Q964" i="5"/>
  <c r="Q564" i="5"/>
  <c r="Q798" i="5"/>
  <c r="Q1783" i="5"/>
  <c r="Q979" i="5"/>
  <c r="Q1186" i="5"/>
  <c r="Q1782" i="5"/>
  <c r="Q1631" i="5"/>
  <c r="Q1672" i="5"/>
  <c r="Q818" i="5"/>
  <c r="Q1061" i="5"/>
  <c r="Q1907" i="5"/>
  <c r="Q510" i="5"/>
  <c r="Q1831" i="5"/>
  <c r="Q685" i="5"/>
  <c r="Q195" i="5"/>
  <c r="Q1908" i="5"/>
  <c r="Q420" i="5"/>
  <c r="Q760" i="5"/>
  <c r="Q1510" i="5"/>
  <c r="Q759" i="5"/>
  <c r="Q1167" i="5"/>
  <c r="Q918" i="5"/>
  <c r="Q365" i="5"/>
  <c r="Q196" i="5"/>
  <c r="Q140" i="5"/>
  <c r="Q394" i="5"/>
  <c r="Q1084" i="5"/>
  <c r="Q1596" i="5"/>
  <c r="Q1126" i="5"/>
  <c r="Q1909" i="5"/>
  <c r="Q697" i="5"/>
  <c r="Q1948" i="5"/>
  <c r="Q1910" i="5"/>
  <c r="Q1818" i="5"/>
  <c r="Q1810" i="5"/>
  <c r="Q1641" i="5"/>
  <c r="Q1332" i="5"/>
  <c r="Q1498" i="5"/>
  <c r="Q1302" i="5"/>
  <c r="Q1279" i="5"/>
  <c r="Q1666" i="5"/>
  <c r="Q1380" i="5"/>
  <c r="Q1911" i="5"/>
  <c r="Q1773" i="5"/>
  <c r="Q941" i="5"/>
  <c r="Q1861" i="5"/>
  <c r="Q1667" i="5"/>
  <c r="Q1121" i="5"/>
  <c r="Q956" i="5"/>
  <c r="Q698" i="5"/>
  <c r="Q1015" i="5"/>
  <c r="Q60" i="5"/>
  <c r="Q1138" i="5"/>
  <c r="Q846" i="5"/>
  <c r="Q1112" i="5"/>
  <c r="Q197" i="5"/>
  <c r="Q1822" i="5"/>
  <c r="Q639" i="5"/>
  <c r="Q297" i="5"/>
  <c r="Q770" i="5"/>
  <c r="Q1725" i="5"/>
  <c r="Q1620" i="5"/>
  <c r="Q1774" i="5"/>
  <c r="Q1544" i="5"/>
  <c r="Q804" i="5"/>
  <c r="Q1341" i="5"/>
  <c r="Q340" i="5"/>
  <c r="Q1912" i="5"/>
  <c r="Q61" i="5"/>
  <c r="Q138" i="5"/>
  <c r="Q1420" i="5"/>
  <c r="Q1644" i="5"/>
  <c r="Q626" i="5"/>
  <c r="Q1811" i="5"/>
  <c r="Q578" i="5"/>
  <c r="Q1356" i="5"/>
  <c r="Q331" i="5"/>
  <c r="Q419" i="5"/>
  <c r="Q1122" i="5"/>
  <c r="Q605" i="5"/>
  <c r="Q198" i="5"/>
  <c r="Q199" i="5"/>
  <c r="Q552" i="5"/>
  <c r="Q1139" i="5"/>
  <c r="Q1304" i="5"/>
  <c r="Q1913" i="5"/>
  <c r="Q905" i="5"/>
  <c r="Q407" i="5"/>
  <c r="Q369" i="5"/>
  <c r="Q1855" i="5"/>
  <c r="Q1845" i="5"/>
  <c r="Q127" i="5"/>
  <c r="Q1914" i="5"/>
  <c r="Q125" i="5"/>
  <c r="Q262" i="5"/>
  <c r="Q99" i="5"/>
  <c r="Q1475" i="5"/>
  <c r="Q695" i="5"/>
  <c r="Q752" i="5"/>
  <c r="Q1215" i="5"/>
  <c r="Q890" i="5"/>
  <c r="Q757" i="5"/>
  <c r="Q1345" i="5"/>
  <c r="Q982" i="5"/>
  <c r="Q970" i="5"/>
  <c r="Q1699" i="5"/>
  <c r="Q981" i="5"/>
  <c r="Q311" i="5"/>
  <c r="Q1915" i="5"/>
  <c r="Q1163" i="5"/>
  <c r="Q1465" i="5"/>
  <c r="Q475" i="5"/>
  <c r="Q1315" i="5"/>
  <c r="Q1289" i="5"/>
  <c r="Q113" i="5"/>
  <c r="Q500" i="5"/>
  <c r="Q1170" i="5"/>
  <c r="Q483" i="5"/>
  <c r="Q1297" i="5"/>
  <c r="Q267" i="5"/>
  <c r="Q1202" i="5"/>
  <c r="Q1299" i="5"/>
  <c r="Q862" i="5"/>
  <c r="Q975" i="5"/>
  <c r="Q1156" i="5"/>
  <c r="Q200" i="5"/>
  <c r="Q1100" i="5"/>
  <c r="Q619" i="5"/>
  <c r="Q669" i="5"/>
  <c r="Q201" i="5"/>
  <c r="Q1788" i="5"/>
  <c r="Q467" i="5"/>
  <c r="Q1457" i="5"/>
  <c r="Q107" i="5"/>
  <c r="Q1763" i="5"/>
  <c r="Q774" i="5"/>
  <c r="Q1711" i="5"/>
  <c r="Q1947" i="5"/>
  <c r="Q139" i="5"/>
  <c r="Q767" i="5"/>
  <c r="Q1557" i="5"/>
  <c r="Q354" i="5"/>
  <c r="Q1550" i="5"/>
  <c r="Q781" i="5"/>
  <c r="Q1307" i="5"/>
  <c r="Q621" i="5"/>
  <c r="Q809" i="5"/>
  <c r="Q430" i="5"/>
  <c r="Q1739" i="5"/>
  <c r="Q1916" i="5"/>
  <c r="Q1828" i="5"/>
  <c r="Q202" i="5"/>
  <c r="Q415" i="5"/>
  <c r="Q1522" i="5"/>
  <c r="Q1809" i="5"/>
  <c r="Q1175" i="5"/>
  <c r="Q1244" i="5"/>
  <c r="Q1088" i="5"/>
  <c r="Q1565" i="5"/>
  <c r="Q1468" i="5"/>
  <c r="Q1161" i="5"/>
  <c r="Q1754" i="5"/>
  <c r="Q1546" i="5"/>
  <c r="Q1164" i="5"/>
  <c r="Q1370" i="5"/>
  <c r="Q391" i="5"/>
  <c r="Q62" i="5"/>
  <c r="Q362" i="5"/>
  <c r="Q203" i="5"/>
  <c r="Q1479" i="5"/>
  <c r="Q819" i="5"/>
  <c r="Q303" i="5"/>
  <c r="Q1741" i="5"/>
  <c r="Q1772" i="5"/>
  <c r="Q1082" i="5"/>
  <c r="Q923" i="5"/>
  <c r="Q1780" i="5"/>
  <c r="Q1551" i="5"/>
  <c r="Q1416" i="5"/>
  <c r="Q1000" i="5"/>
  <c r="Q204" i="5"/>
  <c r="Q1707" i="5"/>
  <c r="Q716" i="5"/>
  <c r="Q1917" i="5"/>
  <c r="Q1256" i="5"/>
  <c r="Q531" i="5"/>
  <c r="Q827" i="5"/>
  <c r="Q447" i="5"/>
  <c r="Q883" i="5"/>
  <c r="Q1505" i="5"/>
  <c r="Q749" i="5"/>
  <c r="Q1008" i="5"/>
  <c r="Q264" i="5"/>
  <c r="Q1067" i="5"/>
  <c r="Q830" i="5"/>
  <c r="Q1678" i="5"/>
  <c r="Q1224" i="5"/>
  <c r="Q766" i="5"/>
  <c r="Q534" i="5"/>
  <c r="Q1793" i="5"/>
  <c r="Q465" i="5"/>
  <c r="Q205" i="5"/>
  <c r="Q1305" i="5"/>
  <c r="Q100" i="5"/>
  <c r="Q877" i="5"/>
  <c r="Q786" i="5"/>
  <c r="Q1531" i="5"/>
  <c r="Q1518" i="5"/>
  <c r="Q797" i="5"/>
  <c r="Q1653" i="5"/>
  <c r="Q279" i="5"/>
  <c r="Q1827" i="5"/>
  <c r="Q1918" i="5"/>
  <c r="Q141" i="5"/>
  <c r="Q491" i="5"/>
  <c r="Q516" i="5"/>
  <c r="Q1367" i="5"/>
  <c r="Q1614" i="5"/>
  <c r="Q1824" i="5"/>
  <c r="Q1129" i="5"/>
  <c r="Q1742" i="5"/>
  <c r="Q1919" i="5"/>
  <c r="Q401" i="5"/>
  <c r="Q790" i="5"/>
  <c r="Q1854" i="5"/>
  <c r="Q344" i="5"/>
  <c r="Q330" i="5"/>
  <c r="Q1060" i="5"/>
  <c r="Q92" i="5"/>
  <c r="Q1521" i="5"/>
  <c r="Q1086" i="5"/>
  <c r="Q1203" i="5"/>
  <c r="Q1158" i="5"/>
  <c r="Q1230" i="5"/>
  <c r="Q243" i="5"/>
  <c r="Q91" i="5"/>
  <c r="Q117" i="5"/>
  <c r="Q889" i="5"/>
  <c r="Q1796" i="5"/>
  <c r="Q63" i="5"/>
  <c r="Q1210" i="5"/>
  <c r="Q337" i="5"/>
  <c r="Q1740" i="5"/>
  <c r="Q1173" i="5"/>
  <c r="Q347" i="5"/>
  <c r="Q453" i="5"/>
  <c r="Q64" i="5"/>
  <c r="Q739" i="5"/>
  <c r="Q1204" i="5"/>
  <c r="Q1102" i="5"/>
  <c r="Q1513" i="5"/>
  <c r="Q319" i="5"/>
  <c r="Q1253" i="5"/>
  <c r="Q1218" i="5"/>
  <c r="Q464" i="5"/>
  <c r="Q1661" i="5"/>
  <c r="Q429" i="5"/>
  <c r="Q1639" i="5"/>
  <c r="Q1511" i="5"/>
  <c r="Q947" i="5"/>
  <c r="Q426" i="5"/>
  <c r="Q488" i="5"/>
  <c r="Q111" i="5"/>
  <c r="Q482" i="5"/>
  <c r="Q742" i="5"/>
  <c r="Q1053" i="5"/>
  <c r="Q1205" i="5"/>
  <c r="Q1394" i="5"/>
  <c r="Q1189" i="5"/>
  <c r="Q1229" i="5"/>
  <c r="Q1337" i="5"/>
  <c r="Q88" i="5"/>
  <c r="Q1562" i="5"/>
  <c r="Q1260" i="5"/>
  <c r="Q130" i="5"/>
  <c r="Q1751" i="5"/>
  <c r="Q1566" i="5"/>
  <c r="Q1830" i="5"/>
  <c r="Q554" i="5"/>
  <c r="Q694" i="5"/>
  <c r="Q601" i="5"/>
  <c r="Q851" i="5"/>
  <c r="Q495" i="5"/>
  <c r="Q1193" i="5"/>
  <c r="Q410" i="5"/>
  <c r="Q561" i="5"/>
  <c r="Q1952" i="5"/>
  <c r="Q1821" i="5"/>
  <c r="Q486" i="5"/>
  <c r="Q206" i="5"/>
  <c r="Q988" i="5"/>
  <c r="Q957" i="5"/>
  <c r="Q1920" i="5"/>
  <c r="Q627" i="5"/>
  <c r="Q1946" i="5"/>
  <c r="Q705" i="5"/>
  <c r="Q958" i="5"/>
  <c r="Q1618" i="5"/>
  <c r="Q1331" i="5"/>
  <c r="Q352" i="5"/>
  <c r="Q123" i="5"/>
  <c r="Q480" i="5"/>
  <c r="Q671" i="5"/>
  <c r="Q732" i="5"/>
  <c r="Q776" i="5"/>
  <c r="Q1166" i="5"/>
  <c r="Q1702" i="5"/>
  <c r="Q271" i="5"/>
  <c r="Q551" i="5"/>
  <c r="Q1375" i="5"/>
  <c r="Q1708" i="5"/>
  <c r="Q1825" i="5"/>
  <c r="Q745" i="5"/>
  <c r="Q1453" i="5"/>
  <c r="Q662" i="5"/>
  <c r="Q65" i="5"/>
  <c r="Q1921" i="5"/>
  <c r="Q1601" i="5"/>
  <c r="Q1080" i="5"/>
  <c r="Q1251" i="5"/>
  <c r="Q1646" i="5"/>
  <c r="Q591" i="5"/>
  <c r="Q706" i="5"/>
  <c r="Q813" i="5"/>
  <c r="Q1556" i="5"/>
  <c r="Q569" i="5"/>
  <c r="Q207" i="5"/>
  <c r="Q208" i="5"/>
  <c r="Q1701" i="5"/>
  <c r="Q1089" i="5"/>
  <c r="Q300" i="5"/>
  <c r="Q899" i="5"/>
  <c r="Q1402" i="5"/>
  <c r="Q867" i="5"/>
  <c r="Q896" i="5"/>
  <c r="Q1673" i="5"/>
  <c r="Q736" i="5"/>
  <c r="Q1018" i="5"/>
  <c r="Q1182" i="5"/>
  <c r="Q1187" i="5"/>
  <c r="Q507" i="5"/>
  <c r="Q1645" i="5"/>
  <c r="Q645" i="5"/>
  <c r="Q1794" i="5"/>
  <c r="Q1659" i="5"/>
  <c r="Q723" i="5"/>
  <c r="Q350" i="5"/>
  <c r="Q1221" i="5"/>
  <c r="Q1945" i="5"/>
  <c r="Q926" i="5"/>
  <c r="Q570" i="5"/>
  <c r="Q617" i="5"/>
  <c r="Q1595" i="5"/>
  <c r="Q1838" i="5"/>
  <c r="Q687" i="5"/>
  <c r="Q869" i="5"/>
  <c r="Q1147" i="5"/>
  <c r="Q728" i="5"/>
  <c r="Q295" i="5"/>
  <c r="Q115" i="5"/>
  <c r="Q417" i="5"/>
  <c r="Q1412" i="5"/>
  <c r="Q1430" i="5"/>
  <c r="Q471" i="5"/>
  <c r="Q1778" i="5"/>
  <c r="Q675" i="5"/>
  <c r="Q660" i="5"/>
  <c r="Q715" i="5"/>
  <c r="Q129" i="5"/>
  <c r="Q504" i="5"/>
  <c r="Q693" i="5"/>
  <c r="Q1813" i="5"/>
  <c r="Q1812" i="5"/>
  <c r="Q1225" i="5"/>
  <c r="Q1633" i="5"/>
  <c r="Q962" i="5"/>
  <c r="Q66" i="5"/>
  <c r="Q1227" i="5"/>
  <c r="Q987" i="5"/>
  <c r="Q1951" i="5"/>
  <c r="Q1922" i="5"/>
  <c r="Q1501" i="5"/>
  <c r="Q1923" i="5"/>
  <c r="Q1483" i="5"/>
  <c r="Q358" i="5"/>
  <c r="Q1735" i="5"/>
  <c r="Q1814" i="5"/>
  <c r="Q1346" i="5"/>
  <c r="Q1075" i="5"/>
  <c r="Q624" i="5"/>
  <c r="Q1770" i="5"/>
  <c r="Q397" i="5"/>
  <c r="Q782" i="5"/>
  <c r="Q1428" i="5"/>
  <c r="Q1365" i="5"/>
  <c r="Q1148" i="5"/>
  <c r="Q834" i="5"/>
  <c r="Q1924" i="5"/>
  <c r="Q433" i="5"/>
  <c r="Q1064" i="5"/>
  <c r="Q1405" i="5"/>
  <c r="Q600" i="5"/>
  <c r="Q620" i="5"/>
  <c r="Q604" i="5"/>
  <c r="Q1526" i="5"/>
  <c r="Q1396" i="5"/>
  <c r="Q1683" i="5"/>
  <c r="Q610" i="5"/>
  <c r="Q209" i="5"/>
  <c r="Q67" i="5"/>
  <c r="Q210" i="5"/>
  <c r="Q529" i="5"/>
  <c r="Q1925" i="5"/>
  <c r="Q253" i="5"/>
  <c r="Q1503" i="5"/>
  <c r="Q1248" i="5"/>
  <c r="Q335" i="5"/>
  <c r="Q1926" i="5"/>
  <c r="Q1541" i="5"/>
  <c r="Q714" i="5"/>
  <c r="Q1688" i="5"/>
  <c r="Q775" i="5"/>
  <c r="Q211" i="5"/>
  <c r="Q114" i="5"/>
  <c r="Q212" i="5"/>
  <c r="Q1537" i="5"/>
  <c r="Q1549" i="5"/>
  <c r="Q1313" i="5"/>
  <c r="Q307" i="5"/>
  <c r="Q68" i="5"/>
  <c r="Q925" i="5"/>
  <c r="Q1458" i="5"/>
  <c r="Q94" i="5"/>
  <c r="Q69" i="5"/>
  <c r="Q1220" i="5"/>
  <c r="Q70" i="5"/>
  <c r="Q1083" i="5"/>
  <c r="Q1560" i="5"/>
  <c r="Q463" i="5"/>
  <c r="Q1927" i="5"/>
  <c r="Q1819" i="5"/>
  <c r="Q1366" i="5"/>
  <c r="Q1290" i="5"/>
  <c r="Q1680" i="5"/>
  <c r="Q1870" i="5"/>
  <c r="Q421" i="5"/>
  <c r="Q933" i="5"/>
  <c r="Q1133" i="5"/>
  <c r="Q1123" i="5"/>
  <c r="Q427" i="5"/>
  <c r="Q1776" i="5"/>
  <c r="Q1350" i="5"/>
  <c r="Q389" i="5"/>
  <c r="Q1273" i="5"/>
  <c r="Q1177" i="5"/>
  <c r="Q339" i="5"/>
  <c r="Q1625" i="5"/>
  <c r="Q213" i="5"/>
  <c r="Q241" i="5"/>
  <c r="Q1310" i="5"/>
  <c r="Q1746" i="5"/>
  <c r="Q1162" i="5"/>
  <c r="Q986" i="5"/>
  <c r="Q1846" i="5"/>
  <c r="Q1598" i="5"/>
  <c r="Q959" i="5"/>
  <c r="Q238" i="5"/>
  <c r="Q526" i="5"/>
  <c r="Q1363" i="5"/>
  <c r="Q1357" i="5"/>
  <c r="Q1099" i="5"/>
  <c r="Q1190" i="5"/>
  <c r="Q305" i="5"/>
  <c r="Q1442" i="5"/>
  <c r="Q1862" i="5"/>
  <c r="Q1054" i="5"/>
  <c r="Q1718" i="5"/>
  <c r="Q1188" i="5"/>
  <c r="Q729" i="5"/>
  <c r="Q629" i="5"/>
  <c r="Q1119" i="5"/>
  <c r="Q378" i="5"/>
  <c r="Q654" i="5"/>
  <c r="Q214" i="5"/>
  <c r="Q450" i="5"/>
  <c r="Q71" i="5"/>
  <c r="Q273" i="5"/>
  <c r="Q1422" i="5"/>
  <c r="Q215" i="5"/>
  <c r="Q783" i="5"/>
  <c r="Q105" i="5"/>
  <c r="Q1180" i="5"/>
  <c r="Q1389" i="5"/>
  <c r="Q1269" i="5"/>
  <c r="Q1722" i="5"/>
  <c r="Q951" i="5"/>
  <c r="Q1381" i="5"/>
  <c r="Q1426" i="5"/>
  <c r="Q1104" i="5"/>
  <c r="Q269" i="5"/>
  <c r="Q688" i="5"/>
  <c r="Q1486" i="5"/>
  <c r="Q1143" i="5"/>
  <c r="Q898" i="5"/>
  <c r="Q1012" i="5"/>
  <c r="Q1287" i="5"/>
  <c r="Q1477" i="5"/>
  <c r="Q1660" i="5"/>
  <c r="Q1155" i="5"/>
  <c r="Q737" i="5"/>
  <c r="Q148" i="5"/>
  <c r="Q1408" i="5"/>
  <c r="Q216" i="5"/>
  <c r="Q1072" i="5"/>
  <c r="Q1001" i="5"/>
  <c r="Q1552" i="5"/>
  <c r="Q1871" i="5"/>
  <c r="Q821" i="5"/>
  <c r="Q1768" i="5"/>
  <c r="Q1209" i="5"/>
  <c r="Q608" i="5"/>
  <c r="Q1481" i="5"/>
  <c r="Q1730" i="5"/>
  <c r="Q1675" i="5"/>
  <c r="Q1856" i="5"/>
  <c r="Q1628" i="5"/>
  <c r="Q1749" i="5"/>
  <c r="Q758" i="5"/>
  <c r="Q1928" i="5"/>
  <c r="Q1593" i="5"/>
  <c r="Q833" i="5"/>
  <c r="Q1949" i="5"/>
  <c r="Q1761" i="5"/>
  <c r="Q1656" i="5"/>
  <c r="Q508" i="5"/>
  <c r="Q1354" i="5"/>
  <c r="Q217" i="5"/>
  <c r="Q1863" i="5"/>
  <c r="Q768" i="5"/>
  <c r="Q385" i="5"/>
  <c r="Q1839" i="5"/>
  <c r="Q104" i="5"/>
  <c r="Q1369" i="5"/>
  <c r="Q560" i="5"/>
  <c r="Q373" i="5"/>
  <c r="Q228" i="5"/>
  <c r="Q1929" i="5"/>
  <c r="Q999" i="5"/>
  <c r="Q1094" i="5"/>
  <c r="Q1183" i="5"/>
  <c r="Q1696" i="5"/>
  <c r="Q1206" i="5"/>
  <c r="Q1446" i="5"/>
  <c r="Q315" i="5"/>
  <c r="Q1717" i="5"/>
  <c r="Q1414" i="5"/>
  <c r="Q390" i="5"/>
  <c r="Q1508" i="5"/>
  <c r="Q72" i="5"/>
  <c r="Q1478" i="5"/>
  <c r="Q704" i="5"/>
  <c r="Q1046" i="5"/>
  <c r="Q1146" i="5"/>
  <c r="Q493" i="5"/>
  <c r="Q1738" i="5"/>
  <c r="Q1840" i="5"/>
  <c r="Q400" i="5"/>
  <c r="Q428" i="5"/>
  <c r="Q1529" i="5"/>
  <c r="Q496" i="5"/>
  <c r="Q1835" i="5"/>
  <c r="Q145" i="5"/>
  <c r="Q703" i="5"/>
  <c r="Q73" i="5"/>
  <c r="Q650" i="5"/>
  <c r="Q557" i="5"/>
  <c r="Q1930" i="5"/>
  <c r="Q74" i="5"/>
  <c r="Q336" i="5"/>
  <c r="Q408" i="5"/>
  <c r="Q1642" i="5"/>
  <c r="Q1137" i="5"/>
  <c r="Q112" i="5"/>
  <c r="Q1509" i="5"/>
  <c r="Q515" i="5"/>
  <c r="Q932" i="5"/>
  <c r="Q459" i="5"/>
  <c r="Q1569" i="5"/>
  <c r="Q1779" i="5"/>
  <c r="Q1527" i="5"/>
  <c r="Q733" i="5"/>
  <c r="Q1047" i="5"/>
  <c r="Q1931" i="5"/>
  <c r="Q1449" i="5"/>
  <c r="Q361" i="5"/>
  <c r="Q445" i="5"/>
  <c r="Q320" i="5"/>
  <c r="Q1239" i="5"/>
  <c r="Q824" i="5"/>
  <c r="Q1553" i="5"/>
  <c r="Q1387" i="5"/>
  <c r="Q1570" i="5"/>
  <c r="Q1242" i="5"/>
  <c r="Q643" i="5"/>
  <c r="Q366" i="5"/>
  <c r="Q868" i="5"/>
  <c r="Q1525" i="5"/>
  <c r="Q1480" i="5"/>
  <c r="Q1572" i="5"/>
  <c r="Q1860" i="5"/>
  <c r="Q647" i="5"/>
  <c r="Q658" i="5"/>
  <c r="Q544" i="5"/>
  <c r="Q1612" i="5"/>
  <c r="Q661" i="5"/>
  <c r="Q644" i="5"/>
  <c r="Q1474" i="5"/>
  <c r="Q218" i="5"/>
  <c r="Q700" i="5"/>
  <c r="Q1599" i="5"/>
  <c r="Q219" i="5"/>
  <c r="Q678" i="5"/>
  <c r="Q1101" i="5"/>
  <c r="Q1591" i="5"/>
  <c r="Q589" i="5"/>
  <c r="Q470" i="5"/>
  <c r="Q1168" i="5"/>
  <c r="Q220" i="5"/>
  <c r="Q1932" i="5"/>
  <c r="Q1523" i="5"/>
  <c r="Q109" i="5"/>
  <c r="Q221" i="5"/>
  <c r="Q1848" i="5"/>
  <c r="Q1285" i="5"/>
  <c r="Q1325" i="5"/>
  <c r="Q927" i="5"/>
  <c r="Q1619" i="5"/>
  <c r="Q1300" i="5"/>
  <c r="Q1298" i="5"/>
  <c r="Q1536" i="5"/>
  <c r="Q1042" i="5"/>
  <c r="Q611" i="5"/>
  <c r="Q1261" i="5"/>
  <c r="Q222" i="5"/>
  <c r="Q1030" i="5"/>
  <c r="Q1499" i="5"/>
  <c r="Q1703" i="5"/>
  <c r="Q1007" i="5"/>
  <c r="Q717" i="5"/>
  <c r="Q536" i="5"/>
  <c r="Q1212" i="5"/>
  <c r="Q1490" i="5"/>
  <c r="Q1540" i="5"/>
  <c r="Q1933" i="5"/>
  <c r="Q317" i="5"/>
  <c r="Q517" i="5"/>
  <c r="Q1081" i="5"/>
  <c r="Q528" i="5"/>
  <c r="Q543" i="5"/>
  <c r="Q1249" i="5"/>
  <c r="Q648" i="5"/>
  <c r="Q885" i="5"/>
  <c r="Q1934" i="5"/>
  <c r="Q1726" i="5"/>
  <c r="Q472" i="5"/>
  <c r="Q1185" i="5"/>
  <c r="Q952" i="5"/>
  <c r="Q606" i="5"/>
  <c r="Q1647" i="5"/>
  <c r="Q1184" i="5"/>
  <c r="Q75" i="5"/>
  <c r="Q1777" i="5"/>
  <c r="Q727" i="5"/>
  <c r="Q1935" i="5"/>
  <c r="Q492" i="5"/>
  <c r="Q1936" i="5"/>
  <c r="Q1576" i="5"/>
  <c r="Q323" i="5"/>
  <c r="Q1032" i="5"/>
  <c r="Q1207" i="5"/>
  <c r="Q1615" i="5"/>
  <c r="Q1450" i="5"/>
  <c r="Q462" i="5"/>
  <c r="Q666" i="5"/>
  <c r="Q1022" i="5"/>
  <c r="Q1589" i="5"/>
  <c r="Q1700" i="5"/>
  <c r="Q76" i="5"/>
  <c r="Q1382" i="5"/>
  <c r="Q1712" i="5"/>
  <c r="Q1040" i="5"/>
  <c r="Q263" i="5"/>
  <c r="Q998" i="5"/>
  <c r="Q1010" i="5"/>
  <c r="Q791" i="5"/>
  <c r="Q763" i="5"/>
  <c r="Q136" i="5"/>
  <c r="Q1277" i="5"/>
  <c r="Q223" i="5"/>
  <c r="Q1626" i="5"/>
  <c r="Q224" i="5"/>
  <c r="Q77" i="5"/>
  <c r="Q1216" i="5"/>
  <c r="Q1473" i="5"/>
  <c r="Q1789" i="5"/>
  <c r="Q78" i="5"/>
  <c r="Q1432" i="5"/>
  <c r="Q316" i="5"/>
  <c r="Q746" i="5"/>
  <c r="Q1519" i="5"/>
  <c r="Q1020" i="5"/>
  <c r="Q1339" i="5"/>
  <c r="Q1467" i="5"/>
  <c r="Q1937" i="5"/>
  <c r="Q1017" i="5"/>
  <c r="Q945" i="5"/>
  <c r="Q793" i="5"/>
  <c r="Q1231" i="5"/>
  <c r="Q388" i="5"/>
  <c r="Q1938" i="5"/>
  <c r="Q1169" i="5"/>
  <c r="Q1939" i="5"/>
  <c r="Q1073" i="5"/>
  <c r="Q1059" i="5"/>
  <c r="Q634" i="5"/>
  <c r="Q1627" i="5"/>
  <c r="Q1423" i="5"/>
  <c r="Q1049" i="5"/>
  <c r="Q1349" i="5"/>
  <c r="Q332" i="5"/>
  <c r="Q1857" i="5"/>
  <c r="Q96" i="5"/>
  <c r="Q1152" i="5"/>
  <c r="Q476" i="5"/>
  <c r="Q1535" i="5"/>
  <c r="Q632" i="5"/>
  <c r="Q1736" i="5"/>
  <c r="Q719" i="5"/>
  <c r="Q225" i="5"/>
  <c r="Q296" i="5"/>
  <c r="Q1756" i="5"/>
  <c r="Q871" i="5"/>
  <c r="Q831" i="5"/>
  <c r="Q1697" i="5"/>
  <c r="Q1500" i="5"/>
  <c r="Q1241" i="5"/>
  <c r="Q773" i="5"/>
  <c r="Q1037" i="5"/>
  <c r="Q1767" i="5"/>
  <c r="Q1753" i="5"/>
  <c r="Q1171" i="5"/>
  <c r="Q990" i="5"/>
  <c r="Q1031" i="5"/>
  <c r="Q1078" i="5"/>
  <c r="Q1792" i="5"/>
  <c r="Q343" i="5"/>
  <c r="Q1157" i="5"/>
  <c r="Q1567" i="5"/>
  <c r="Q1124" i="5"/>
  <c r="Q1940" i="5"/>
  <c r="Q1445" i="5"/>
  <c r="Q498" i="5"/>
  <c r="Q226" i="5"/>
  <c r="Q1002" i="5"/>
  <c r="Q1135" i="5"/>
  <c r="Q888" i="5"/>
  <c r="Q1410" i="5"/>
  <c r="Q438" i="5"/>
  <c r="Q855" i="5"/>
  <c r="Q1836" i="5"/>
  <c r="Q227" i="5"/>
  <c r="Q1816" i="5"/>
  <c r="Q79" i="5"/>
  <c r="Q966" i="5"/>
  <c r="Q1721" i="5"/>
  <c r="Q80" i="5"/>
  <c r="Q81" i="5"/>
  <c r="Q82" i="5"/>
  <c r="Q83" i="5"/>
  <c r="Q98" i="5"/>
  <c r="Q84" i="5"/>
  <c r="Q1693" i="5"/>
  <c r="Q811" i="5"/>
  <c r="Q404" i="5"/>
  <c r="Q676" i="5"/>
  <c r="Q1704" i="5"/>
  <c r="Q1413" i="5"/>
  <c r="Q395" i="5"/>
  <c r="Q590" i="5"/>
  <c r="Q248" i="5"/>
  <c r="Q1386" i="5"/>
  <c r="Q1941" i="5"/>
  <c r="Q1942" i="5"/>
  <c r="Q1943" i="5"/>
  <c r="Q1686" i="5"/>
  <c r="Q712" i="5"/>
  <c r="Q244" i="5"/>
  <c r="Q1833" i="5"/>
  <c r="Q1944" i="5"/>
  <c r="Q860" i="5"/>
  <c r="Q1448" i="5"/>
  <c r="Q1355" i="5"/>
  <c r="Q1563" i="5"/>
  <c r="Q247" i="5"/>
  <c r="Q665" i="5"/>
  <c r="Q1463" i="5"/>
  <c r="Q414" i="5"/>
  <c r="Q1254" i="5"/>
  <c r="Q134" i="5"/>
  <c r="Q541" i="5"/>
  <c r="Q764" i="5"/>
  <c r="Q1311" i="5"/>
  <c r="R892" i="5"/>
  <c r="R1869" i="5"/>
  <c r="R95" i="5"/>
  <c r="R325" i="5"/>
  <c r="R1805" i="5"/>
  <c r="R1252" i="5"/>
  <c r="R1333" i="5"/>
  <c r="R1590" i="5"/>
  <c r="R878" i="5"/>
  <c r="R1385" i="5"/>
  <c r="R1873" i="5"/>
  <c r="R374" i="5"/>
  <c r="R1347" i="5"/>
  <c r="R1534" i="5"/>
  <c r="R1316" i="5"/>
  <c r="R489" i="5"/>
  <c r="R1443" i="5"/>
  <c r="R1559" i="5"/>
  <c r="R481" i="5"/>
  <c r="R313" i="5"/>
  <c r="R1775" i="5"/>
  <c r="R460" i="5"/>
  <c r="R900" i="5"/>
  <c r="R1548" i="5"/>
  <c r="R873" i="5"/>
  <c r="R575" i="5"/>
  <c r="R935" i="5"/>
  <c r="R861" i="5"/>
  <c r="R1564" i="5"/>
  <c r="R282" i="5"/>
  <c r="R5" i="5"/>
  <c r="R684" i="5"/>
  <c r="R1095" i="5"/>
  <c r="R784" i="5"/>
  <c r="R1484" i="5"/>
  <c r="R89" i="5"/>
  <c r="R612" i="5"/>
  <c r="R815" i="5"/>
  <c r="R118" i="5"/>
  <c r="R6" i="5"/>
  <c r="R992" i="5"/>
  <c r="R1832" i="5"/>
  <c r="R1632" i="5"/>
  <c r="R290" i="5"/>
  <c r="R1259" i="5"/>
  <c r="R1036" i="5"/>
  <c r="R1063" i="5"/>
  <c r="R1276" i="5"/>
  <c r="R1058" i="5"/>
  <c r="R1234" i="5"/>
  <c r="R823" i="5"/>
  <c r="R1758" i="5"/>
  <c r="R603" i="5"/>
  <c r="R7" i="5"/>
  <c r="R281" i="5"/>
  <c r="R298" i="5"/>
  <c r="R1617" i="5"/>
  <c r="R756" i="5"/>
  <c r="R1336" i="5"/>
  <c r="R1600" i="5"/>
  <c r="R416" i="5"/>
  <c r="R364" i="5"/>
  <c r="R1344" i="5"/>
  <c r="R1197" i="5"/>
  <c r="R437" i="5"/>
  <c r="R519" i="5"/>
  <c r="R702" i="5"/>
  <c r="R359" i="5"/>
  <c r="R894" i="5"/>
  <c r="R314" i="5"/>
  <c r="R1111" i="5"/>
  <c r="R151" i="5"/>
  <c r="R1051" i="5"/>
  <c r="R584" i="5"/>
  <c r="R826" i="5"/>
  <c r="R457" i="5"/>
  <c r="R842" i="5"/>
  <c r="R915" i="5"/>
  <c r="R119" i="5"/>
  <c r="R711" i="5"/>
  <c r="R356" i="5"/>
  <c r="R276" i="5"/>
  <c r="R152" i="5"/>
  <c r="R609" i="5"/>
  <c r="R1771" i="5"/>
  <c r="R442" i="5"/>
  <c r="R1571" i="5"/>
  <c r="R559" i="5"/>
  <c r="R708" i="5"/>
  <c r="R357" i="5"/>
  <c r="R1107" i="5"/>
  <c r="R1321" i="5"/>
  <c r="R1874" i="5"/>
  <c r="R1538" i="5"/>
  <c r="R304" i="5"/>
  <c r="R1437" i="5"/>
  <c r="R1573" i="5"/>
  <c r="R886" i="5"/>
  <c r="R1520" i="5"/>
  <c r="R1348" i="5"/>
  <c r="R1113" i="5"/>
  <c r="R1024" i="5"/>
  <c r="R444" i="5"/>
  <c r="R1781" i="5"/>
  <c r="R1669" i="5"/>
  <c r="R558" i="5"/>
  <c r="R511" i="5"/>
  <c r="R1743" i="5"/>
  <c r="R1312" i="5"/>
  <c r="R1237" i="5"/>
  <c r="R546" i="5"/>
  <c r="R146" i="5"/>
  <c r="R1464" i="5"/>
  <c r="R454" i="5"/>
  <c r="R881" i="5"/>
  <c r="R882" i="5"/>
  <c r="R779" i="5"/>
  <c r="R1764" i="5"/>
  <c r="R1469" i="5"/>
  <c r="R802" i="5"/>
  <c r="R692" i="5"/>
  <c r="R1342" i="5"/>
  <c r="R909" i="5"/>
  <c r="R633" i="5"/>
  <c r="R520" i="5"/>
  <c r="R234" i="5"/>
  <c r="R153" i="5"/>
  <c r="R859" i="5"/>
  <c r="R487" i="5"/>
  <c r="R1555" i="5"/>
  <c r="R1847" i="5"/>
  <c r="R1760" i="5"/>
  <c r="R651" i="5"/>
  <c r="R1795" i="5"/>
  <c r="R954" i="5"/>
  <c r="R893" i="5"/>
  <c r="R328" i="5"/>
  <c r="R474" i="5"/>
  <c r="R342" i="5"/>
  <c r="R1226" i="5"/>
  <c r="R135" i="5"/>
  <c r="R1648" i="5"/>
  <c r="R582" i="5"/>
  <c r="R1461" i="5"/>
  <c r="R333" i="5"/>
  <c r="R1105" i="5"/>
  <c r="R1455" i="5"/>
  <c r="R1052" i="5"/>
  <c r="R396" i="5"/>
  <c r="R1130" i="5"/>
  <c r="R1391" i="5"/>
  <c r="R505" i="5"/>
  <c r="R1694" i="5"/>
  <c r="R120" i="5"/>
  <c r="R1246" i="5"/>
  <c r="R701" i="5"/>
  <c r="R1554" i="5"/>
  <c r="R879" i="5"/>
  <c r="R788" i="5"/>
  <c r="R1417" i="5"/>
  <c r="R8" i="5"/>
  <c r="R583" i="5"/>
  <c r="R348" i="5"/>
  <c r="R1364" i="5"/>
  <c r="R154" i="5"/>
  <c r="R810" i="5"/>
  <c r="R1198" i="5"/>
  <c r="R254" i="5"/>
  <c r="R928" i="5"/>
  <c r="R446" i="5"/>
  <c r="R740" i="5"/>
  <c r="R1441" i="5"/>
  <c r="R787" i="5"/>
  <c r="R1409" i="5"/>
  <c r="R1250" i="5"/>
  <c r="R1108" i="5"/>
  <c r="R974" i="5"/>
  <c r="R448" i="5"/>
  <c r="R618" i="5"/>
  <c r="R278" i="5"/>
  <c r="R360" i="5"/>
  <c r="R680" i="5"/>
  <c r="R418" i="5"/>
  <c r="R858" i="5"/>
  <c r="R1071" i="5"/>
  <c r="R155" i="5"/>
  <c r="R919" i="5"/>
  <c r="R9" i="5"/>
  <c r="R1737" i="5"/>
  <c r="R765" i="5"/>
  <c r="R750" i="5"/>
  <c r="R710" i="5"/>
  <c r="R1858" i="5"/>
  <c r="R306" i="5"/>
  <c r="R754" i="5"/>
  <c r="R240" i="5"/>
  <c r="R1179" i="5"/>
  <c r="R907" i="5"/>
  <c r="R863" i="5"/>
  <c r="R1623" i="5"/>
  <c r="R801" i="5"/>
  <c r="R628" i="5"/>
  <c r="R838" i="5"/>
  <c r="R585" i="5"/>
  <c r="R301" i="5"/>
  <c r="R1545" i="5"/>
  <c r="R458" i="5"/>
  <c r="R977" i="5"/>
  <c r="R1875" i="5"/>
  <c r="R777" i="5"/>
  <c r="R596" i="5"/>
  <c r="R1472" i="5"/>
  <c r="R1517" i="5"/>
  <c r="R1048" i="5"/>
  <c r="R1820" i="5"/>
  <c r="R1411" i="5"/>
  <c r="R1624" i="5"/>
  <c r="R668" i="5"/>
  <c r="R1009" i="5"/>
  <c r="R681" i="5"/>
  <c r="R761" i="5"/>
  <c r="R895" i="5"/>
  <c r="R367" i="5"/>
  <c r="R1705" i="5"/>
  <c r="R1371" i="5"/>
  <c r="R126" i="5"/>
  <c r="R1723" i="5"/>
  <c r="R258" i="5"/>
  <c r="R375" i="5"/>
  <c r="R1191" i="5"/>
  <c r="R1876" i="5"/>
  <c r="R850" i="5"/>
  <c r="R901" i="5"/>
  <c r="R1533" i="5"/>
  <c r="R406" i="5"/>
  <c r="R156" i="5"/>
  <c r="R1159" i="5"/>
  <c r="R452" i="5"/>
  <c r="R1684" i="5"/>
  <c r="R477" i="5"/>
  <c r="R1487" i="5"/>
  <c r="R329" i="5"/>
  <c r="R157" i="5"/>
  <c r="R1255" i="5"/>
  <c r="R1877" i="5"/>
  <c r="R677" i="5"/>
  <c r="R10" i="5"/>
  <c r="R1222" i="5"/>
  <c r="R1077" i="5"/>
  <c r="R1362" i="5"/>
  <c r="R1460" i="5"/>
  <c r="R398" i="5"/>
  <c r="R280" i="5"/>
  <c r="R230" i="5"/>
  <c r="R1651" i="5"/>
  <c r="R1352" i="5"/>
  <c r="R1784" i="5"/>
  <c r="R1283" i="5"/>
  <c r="R380" i="5"/>
  <c r="R616" i="5"/>
  <c r="R1709" i="5"/>
  <c r="R566" i="5"/>
  <c r="R1459" i="5"/>
  <c r="R1103" i="5"/>
  <c r="R1013" i="5"/>
  <c r="R1878" i="5"/>
  <c r="R816" i="5"/>
  <c r="R1579" i="5"/>
  <c r="R1864" i="5"/>
  <c r="R527" i="5"/>
  <c r="R1482" i="5"/>
  <c r="R506" i="5"/>
  <c r="R1679" i="5"/>
  <c r="R1258" i="5"/>
  <c r="R1800" i="5"/>
  <c r="R929" i="5"/>
  <c r="R808" i="5"/>
  <c r="R755" i="5"/>
  <c r="R1879" i="5"/>
  <c r="R602" i="5"/>
  <c r="R785" i="5"/>
  <c r="R778" i="5"/>
  <c r="R646" i="5"/>
  <c r="R1087" i="5"/>
  <c r="R571" i="5"/>
  <c r="R1491" i="5"/>
  <c r="R1602" i="5"/>
  <c r="R1585" i="5"/>
  <c r="R1880" i="5"/>
  <c r="R655" i="5"/>
  <c r="R1199" i="5"/>
  <c r="R403" i="5"/>
  <c r="R1035" i="5"/>
  <c r="R1727" i="5"/>
  <c r="R1245" i="5"/>
  <c r="R393" i="5"/>
  <c r="R874" i="5"/>
  <c r="R1374" i="5"/>
  <c r="R1543" i="5"/>
  <c r="R1238" i="5"/>
  <c r="R1326" i="5"/>
  <c r="R434" i="5"/>
  <c r="R1055" i="5"/>
  <c r="R252" i="5"/>
  <c r="R1514" i="5"/>
  <c r="R1516" i="5"/>
  <c r="R1418" i="5"/>
  <c r="R1074" i="5"/>
  <c r="R1404" i="5"/>
  <c r="R412" i="5"/>
  <c r="R540" i="5"/>
  <c r="R679" i="5"/>
  <c r="R256" i="5"/>
  <c r="R674" i="5"/>
  <c r="R1766" i="5"/>
  <c r="R1303" i="5"/>
  <c r="R795" i="5"/>
  <c r="R1421" i="5"/>
  <c r="R456" i="5"/>
  <c r="R1219" i="5"/>
  <c r="R625" i="5"/>
  <c r="R1056" i="5"/>
  <c r="R1489" i="5"/>
  <c r="R1433" i="5"/>
  <c r="R1309" i="5"/>
  <c r="R1296" i="5"/>
  <c r="R1318" i="5"/>
  <c r="R683" i="5"/>
  <c r="R1512" i="5"/>
  <c r="R641" i="5"/>
  <c r="R852" i="5"/>
  <c r="R1069" i="5"/>
  <c r="R110" i="5"/>
  <c r="R1372" i="5"/>
  <c r="R236" i="5"/>
  <c r="R143" i="5"/>
  <c r="R1834" i="5"/>
  <c r="R257" i="5"/>
  <c r="R334" i="5"/>
  <c r="R321" i="5"/>
  <c r="R597" i="5"/>
  <c r="R1284" i="5"/>
  <c r="R1685" i="5"/>
  <c r="R158" i="5"/>
  <c r="R312" i="5"/>
  <c r="R159" i="5"/>
  <c r="R1532" i="5"/>
  <c r="R160" i="5"/>
  <c r="R1530" i="5"/>
  <c r="R630" i="5"/>
  <c r="R1806" i="5"/>
  <c r="R960" i="5"/>
  <c r="R275" i="5"/>
  <c r="R744" i="5"/>
  <c r="R1729" i="5"/>
  <c r="R1643" i="5"/>
  <c r="R1029" i="5"/>
  <c r="R341" i="5"/>
  <c r="R997" i="5"/>
  <c r="R670" i="5"/>
  <c r="R1837" i="5"/>
  <c r="R844" i="5"/>
  <c r="R376" i="5"/>
  <c r="R1611" i="5"/>
  <c r="R1791" i="5"/>
  <c r="R1881" i="5"/>
  <c r="R1208" i="5"/>
  <c r="R980" i="5"/>
  <c r="R346" i="5"/>
  <c r="R936" i="5"/>
  <c r="R383" i="5"/>
  <c r="R1574" i="5"/>
  <c r="R1127" i="5"/>
  <c r="R875" i="5"/>
  <c r="R1670" i="5"/>
  <c r="R976" i="5"/>
  <c r="R1665" i="5"/>
  <c r="R1275" i="5"/>
  <c r="R1293" i="5"/>
  <c r="R817" i="5"/>
  <c r="R1395" i="5"/>
  <c r="R1306" i="5"/>
  <c r="R1330" i="5"/>
  <c r="R1090" i="5"/>
  <c r="R806" i="5"/>
  <c r="R413" i="5"/>
  <c r="R432" i="5"/>
  <c r="R884" i="5"/>
  <c r="R696" i="5"/>
  <c r="R748" i="5"/>
  <c r="R538" i="5"/>
  <c r="R1150" i="5"/>
  <c r="R1436" i="5"/>
  <c r="R451" i="5"/>
  <c r="R556" i="5"/>
  <c r="R866" i="5"/>
  <c r="R1757" i="5"/>
  <c r="R1882" i="5"/>
  <c r="R1748" i="5"/>
  <c r="R1195" i="5"/>
  <c r="R1676" i="5"/>
  <c r="R1584" i="5"/>
  <c r="R259" i="5"/>
  <c r="R1883" i="5"/>
  <c r="R1145" i="5"/>
  <c r="R822" i="5"/>
  <c r="R1271" i="5"/>
  <c r="R1092" i="5"/>
  <c r="R137" i="5"/>
  <c r="R1652" i="5"/>
  <c r="R1658" i="5"/>
  <c r="R805" i="5"/>
  <c r="R245" i="5"/>
  <c r="R577" i="5"/>
  <c r="R251" i="5"/>
  <c r="R993" i="5"/>
  <c r="R1755" i="5"/>
  <c r="R1378" i="5"/>
  <c r="R984" i="5"/>
  <c r="R161" i="5"/>
  <c r="R1211" i="5"/>
  <c r="R825" i="5"/>
  <c r="R1033" i="5"/>
  <c r="R1785" i="5"/>
  <c r="R11" i="5"/>
  <c r="R384" i="5"/>
  <c r="R562" i="5"/>
  <c r="R1294" i="5"/>
  <c r="R1759" i="5"/>
  <c r="R699" i="5"/>
  <c r="R1494" i="5"/>
  <c r="R1842" i="5"/>
  <c r="R1388" i="5"/>
  <c r="R363" i="5"/>
  <c r="R983" i="5"/>
  <c r="R162" i="5"/>
  <c r="R501" i="5"/>
  <c r="R942" i="5"/>
  <c r="R1592" i="5"/>
  <c r="R1884" i="5"/>
  <c r="R322" i="5"/>
  <c r="R673" i="5"/>
  <c r="R1265" i="5"/>
  <c r="R283" i="5"/>
  <c r="R1434" i="5"/>
  <c r="R1750" i="5"/>
  <c r="R1885" i="5"/>
  <c r="R1131" i="5"/>
  <c r="R497" i="5"/>
  <c r="R1841" i="5"/>
  <c r="R1799" i="5"/>
  <c r="R1264" i="5"/>
  <c r="R720" i="5"/>
  <c r="R913" i="5"/>
  <c r="R237" i="5"/>
  <c r="R1324" i="5"/>
  <c r="R494" i="5"/>
  <c r="R1243" i="5"/>
  <c r="R1608" i="5"/>
  <c r="R1747" i="5"/>
  <c r="R799" i="5"/>
  <c r="R387" i="5"/>
  <c r="R1233" i="5"/>
  <c r="R1634" i="5"/>
  <c r="R848" i="5"/>
  <c r="R435" i="5"/>
  <c r="R163" i="5"/>
  <c r="R164" i="5"/>
  <c r="R1829" i="5"/>
  <c r="R789" i="5"/>
  <c r="R1025" i="5"/>
  <c r="R239" i="5"/>
  <c r="R87" i="5"/>
  <c r="R1798" i="5"/>
  <c r="R165" i="5"/>
  <c r="R1435" i="5"/>
  <c r="R166" i="5"/>
  <c r="R1415" i="5"/>
  <c r="R270" i="5"/>
  <c r="R246" i="5"/>
  <c r="R576" i="5"/>
  <c r="R423" i="5"/>
  <c r="R1044" i="5"/>
  <c r="R1106" i="5"/>
  <c r="R12" i="5"/>
  <c r="R232" i="5"/>
  <c r="R598" i="5"/>
  <c r="R659" i="5"/>
  <c r="R931" i="5"/>
  <c r="R563" i="5"/>
  <c r="R1650" i="5"/>
  <c r="R399" i="5"/>
  <c r="R709" i="5"/>
  <c r="R1390" i="5"/>
  <c r="R1638" i="5"/>
  <c r="R13" i="5"/>
  <c r="R1507" i="5"/>
  <c r="R876" i="5"/>
  <c r="R1662" i="5"/>
  <c r="R1492" i="5"/>
  <c r="R1359" i="5"/>
  <c r="R1476" i="5"/>
  <c r="R1698" i="5"/>
  <c r="R1502" i="5"/>
  <c r="R14" i="5"/>
  <c r="R1594" i="5"/>
  <c r="R1786" i="5"/>
  <c r="R1488" i="5"/>
  <c r="R845" i="5"/>
  <c r="R1823" i="5"/>
  <c r="R1062" i="5"/>
  <c r="R371" i="5"/>
  <c r="R724" i="5"/>
  <c r="R780" i="5"/>
  <c r="R324" i="5"/>
  <c r="R1196" i="5"/>
  <c r="R1542" i="5"/>
  <c r="R284" i="5"/>
  <c r="R1452" i="5"/>
  <c r="R1724" i="5"/>
  <c r="R15" i="5"/>
  <c r="R593" i="5"/>
  <c r="R1278" i="5"/>
  <c r="R261" i="5"/>
  <c r="R664" i="5"/>
  <c r="R513" i="5"/>
  <c r="R1214" i="5"/>
  <c r="R1568" i="5"/>
  <c r="R853" i="5"/>
  <c r="R948" i="5"/>
  <c r="R1801" i="5"/>
  <c r="R753" i="5"/>
  <c r="R953" i="5"/>
  <c r="R1640" i="5"/>
  <c r="R581" i="5"/>
  <c r="R1603" i="5"/>
  <c r="R1174" i="5"/>
  <c r="R327" i="5"/>
  <c r="R730" i="5"/>
  <c r="R1085" i="5"/>
  <c r="R1149" i="5"/>
  <c r="R1172" i="5"/>
  <c r="R946" i="5"/>
  <c r="R287" i="5"/>
  <c r="R377" i="5"/>
  <c r="R1151" i="5"/>
  <c r="R1630" i="5"/>
  <c r="R16" i="5"/>
  <c r="R771" i="5"/>
  <c r="R522" i="5"/>
  <c r="R370" i="5"/>
  <c r="R1605" i="5"/>
  <c r="R503" i="5"/>
  <c r="R1136" i="5"/>
  <c r="R1176" i="5"/>
  <c r="R108" i="5"/>
  <c r="R1744" i="5"/>
  <c r="R762" i="5"/>
  <c r="R938" i="5"/>
  <c r="R229" i="5"/>
  <c r="R167" i="5"/>
  <c r="R1636" i="5"/>
  <c r="R622" i="5"/>
  <c r="R17" i="5"/>
  <c r="R18" i="5"/>
  <c r="R1340" i="5"/>
  <c r="R865" i="5"/>
  <c r="R726" i="5"/>
  <c r="R1125" i="5"/>
  <c r="R1804" i="5"/>
  <c r="R1649" i="5"/>
  <c r="R820" i="5"/>
  <c r="R93" i="5"/>
  <c r="R1027" i="5"/>
  <c r="R691" i="5"/>
  <c r="R19" i="5"/>
  <c r="R542" i="5"/>
  <c r="R1217" i="5"/>
  <c r="R1586" i="5"/>
  <c r="R1140" i="5"/>
  <c r="R1886" i="5"/>
  <c r="R1668" i="5"/>
  <c r="R144" i="5"/>
  <c r="R1200" i="5"/>
  <c r="R537" i="5"/>
  <c r="R1118" i="5"/>
  <c r="R455" i="5"/>
  <c r="R667" i="5"/>
  <c r="R1692" i="5"/>
  <c r="R636" i="5"/>
  <c r="R1797" i="5"/>
  <c r="R1558" i="5"/>
  <c r="R1425" i="5"/>
  <c r="R1320" i="5"/>
  <c r="R1079" i="5"/>
  <c r="R20" i="5"/>
  <c r="R1076" i="5"/>
  <c r="R872" i="5"/>
  <c r="R149" i="5"/>
  <c r="R1165" i="5"/>
  <c r="R891" i="5"/>
  <c r="R940" i="5"/>
  <c r="R1578" i="5"/>
  <c r="R1691" i="5"/>
  <c r="R1733" i="5"/>
  <c r="R102" i="5"/>
  <c r="R937" i="5"/>
  <c r="R1338" i="5"/>
  <c r="R713" i="5"/>
  <c r="R168" i="5"/>
  <c r="R1257" i="5"/>
  <c r="R586" i="5"/>
  <c r="R509" i="5"/>
  <c r="R1582" i="5"/>
  <c r="R1116" i="5"/>
  <c r="R106" i="5"/>
  <c r="R1329" i="5"/>
  <c r="R738" i="5"/>
  <c r="R1043" i="5"/>
  <c r="R943" i="5"/>
  <c r="R1497" i="5"/>
  <c r="R122" i="5"/>
  <c r="R1950" i="5"/>
  <c r="R1868" i="5"/>
  <c r="R1765" i="5"/>
  <c r="R103" i="5"/>
  <c r="R1622" i="5"/>
  <c r="R1272" i="5"/>
  <c r="R807" i="5"/>
  <c r="R1098" i="5"/>
  <c r="R21" i="5"/>
  <c r="R743" i="5"/>
  <c r="R22" i="5"/>
  <c r="R23" i="5"/>
  <c r="R24" i="5"/>
  <c r="R25" i="5"/>
  <c r="R382" i="5"/>
  <c r="R1039" i="5"/>
  <c r="R800" i="5"/>
  <c r="R653" i="5"/>
  <c r="R854" i="5"/>
  <c r="R1710" i="5"/>
  <c r="R409" i="5"/>
  <c r="R121" i="5"/>
  <c r="R910" i="5"/>
  <c r="R1178" i="5"/>
  <c r="R372" i="5"/>
  <c r="R1610" i="5"/>
  <c r="R26" i="5"/>
  <c r="R1392" i="5"/>
  <c r="R1235" i="5"/>
  <c r="R1690" i="5"/>
  <c r="R1609" i="5"/>
  <c r="R1016" i="5"/>
  <c r="R1462" i="5"/>
  <c r="R1368" i="5"/>
  <c r="R989" i="5"/>
  <c r="R887" i="5"/>
  <c r="R233" i="5"/>
  <c r="R1141" i="5"/>
  <c r="R1635" i="5"/>
  <c r="R27" i="5"/>
  <c r="R772" i="5"/>
  <c r="R524" i="5"/>
  <c r="R1034" i="5"/>
  <c r="R836" i="5"/>
  <c r="R623" i="5"/>
  <c r="R1427" i="5"/>
  <c r="R839" i="5"/>
  <c r="R965" i="5"/>
  <c r="R1270" i="5"/>
  <c r="R841" i="5"/>
  <c r="R1282" i="5"/>
  <c r="R672" i="5"/>
  <c r="R1597" i="5"/>
  <c r="R635" i="5"/>
  <c r="R1447" i="5"/>
  <c r="R1144" i="5"/>
  <c r="R565" i="5"/>
  <c r="R592" i="5"/>
  <c r="R405" i="5"/>
  <c r="R1397" i="5"/>
  <c r="R1815" i="5"/>
  <c r="R1093" i="5"/>
  <c r="R274" i="5"/>
  <c r="R1322" i="5"/>
  <c r="R147" i="5"/>
  <c r="R291" i="5"/>
  <c r="R961" i="5"/>
  <c r="R293" i="5"/>
  <c r="R1011" i="5"/>
  <c r="R1657" i="5"/>
  <c r="R499" i="5"/>
  <c r="R843" i="5"/>
  <c r="R1295" i="5"/>
  <c r="R1681" i="5"/>
  <c r="R1247" i="5"/>
  <c r="R1400" i="5"/>
  <c r="R368" i="5"/>
  <c r="R1790" i="5"/>
  <c r="R272" i="5"/>
  <c r="R1887" i="5"/>
  <c r="R533" i="5"/>
  <c r="R1360" i="5"/>
  <c r="R978" i="5"/>
  <c r="R1888" i="5"/>
  <c r="R250" i="5"/>
  <c r="R101" i="5"/>
  <c r="R466" i="5"/>
  <c r="R169" i="5"/>
  <c r="R1097" i="5"/>
  <c r="R904" i="5"/>
  <c r="R170" i="5"/>
  <c r="R308" i="5"/>
  <c r="R530" i="5"/>
  <c r="R734" i="5"/>
  <c r="R171" i="5"/>
  <c r="R523" i="5"/>
  <c r="R985" i="5"/>
  <c r="R172" i="5"/>
  <c r="R512" i="5"/>
  <c r="R1117" i="5"/>
  <c r="R950" i="5"/>
  <c r="R1005" i="5"/>
  <c r="R1376" i="5"/>
  <c r="R1120" i="5"/>
  <c r="R443" i="5"/>
  <c r="R1865" i="5"/>
  <c r="R1853" i="5"/>
  <c r="R1577" i="5"/>
  <c r="R28" i="5"/>
  <c r="R1872" i="5"/>
  <c r="R902" i="5"/>
  <c r="R718" i="5"/>
  <c r="R1607" i="5"/>
  <c r="R411" i="5"/>
  <c r="R289" i="5"/>
  <c r="R1045" i="5"/>
  <c r="R930" i="5"/>
  <c r="R1539" i="5"/>
  <c r="R1353" i="5"/>
  <c r="R1606" i="5"/>
  <c r="R1654" i="5"/>
  <c r="R1889" i="5"/>
  <c r="R1583" i="5"/>
  <c r="R829" i="5"/>
  <c r="R173" i="5"/>
  <c r="R1281" i="5"/>
  <c r="R906" i="5"/>
  <c r="R150" i="5"/>
  <c r="R1674" i="5"/>
  <c r="R1687" i="5"/>
  <c r="R614" i="5"/>
  <c r="R479" i="5"/>
  <c r="R1890" i="5"/>
  <c r="R835" i="5"/>
  <c r="R1263" i="5"/>
  <c r="R1383" i="5"/>
  <c r="R663" i="5"/>
  <c r="R1308" i="5"/>
  <c r="R461" i="5"/>
  <c r="R587" i="5"/>
  <c r="R29" i="5"/>
  <c r="R302" i="5"/>
  <c r="R707" i="5"/>
  <c r="R1317" i="5"/>
  <c r="R1070" i="5"/>
  <c r="R1384" i="5"/>
  <c r="R1438" i="5"/>
  <c r="R1504" i="5"/>
  <c r="R318" i="5"/>
  <c r="R637" i="5"/>
  <c r="R1373" i="5"/>
  <c r="R1655" i="5"/>
  <c r="R521" i="5"/>
  <c r="R1891" i="5"/>
  <c r="R1280" i="5"/>
  <c r="R1547" i="5"/>
  <c r="R473" i="5"/>
  <c r="R924" i="5"/>
  <c r="R573" i="5"/>
  <c r="R574" i="5"/>
  <c r="R840" i="5"/>
  <c r="R1466" i="5"/>
  <c r="R440" i="5"/>
  <c r="R751" i="5"/>
  <c r="R174" i="5"/>
  <c r="R299" i="5"/>
  <c r="R1444" i="5"/>
  <c r="R128" i="5"/>
  <c r="R1128" i="5"/>
  <c r="R792" i="5"/>
  <c r="R1004" i="5"/>
  <c r="R231" i="5"/>
  <c r="R972" i="5"/>
  <c r="R1720" i="5"/>
  <c r="R1065" i="5"/>
  <c r="R286" i="5"/>
  <c r="R449" i="5"/>
  <c r="R255" i="5"/>
  <c r="R532" i="5"/>
  <c r="R1470" i="5"/>
  <c r="R175" i="5"/>
  <c r="R595" i="5"/>
  <c r="R353" i="5"/>
  <c r="R594" i="5"/>
  <c r="R1201" i="5"/>
  <c r="R973" i="5"/>
  <c r="R1734" i="5"/>
  <c r="R1343" i="5"/>
  <c r="R914" i="5"/>
  <c r="R288" i="5"/>
  <c r="R338" i="5"/>
  <c r="R1440" i="5"/>
  <c r="R656" i="5"/>
  <c r="R1142" i="5"/>
  <c r="R649" i="5"/>
  <c r="R1892" i="5"/>
  <c r="R1393" i="5"/>
  <c r="R613" i="5"/>
  <c r="R1671" i="5"/>
  <c r="R176" i="5"/>
  <c r="R690" i="5"/>
  <c r="R1893" i="5"/>
  <c r="R1495" i="5"/>
  <c r="R1021" i="5"/>
  <c r="R1213" i="5"/>
  <c r="R1351" i="5"/>
  <c r="R549" i="5"/>
  <c r="R1028" i="5"/>
  <c r="R1419" i="5"/>
  <c r="R502" i="5"/>
  <c r="R292" i="5"/>
  <c r="R1153" i="5"/>
  <c r="R553" i="5"/>
  <c r="R436" i="5"/>
  <c r="R631" i="5"/>
  <c r="R1286" i="5"/>
  <c r="R1719" i="5"/>
  <c r="R996" i="5"/>
  <c r="R1023" i="5"/>
  <c r="R351" i="5"/>
  <c r="R85" i="5"/>
  <c r="R1026" i="5"/>
  <c r="R1561" i="5"/>
  <c r="R424" i="5"/>
  <c r="R1266" i="5"/>
  <c r="R967" i="5"/>
  <c r="R514" i="5"/>
  <c r="R1328" i="5"/>
  <c r="R1580" i="5"/>
  <c r="R268" i="5"/>
  <c r="R814" i="5"/>
  <c r="R934" i="5"/>
  <c r="R741" i="5"/>
  <c r="R431" i="5"/>
  <c r="R1006" i="5"/>
  <c r="R177" i="5"/>
  <c r="R1682" i="5"/>
  <c r="R441" i="5"/>
  <c r="R1752" i="5"/>
  <c r="R266" i="5"/>
  <c r="R722" i="5"/>
  <c r="R1807" i="5"/>
  <c r="R1424" i="5"/>
  <c r="R535" i="5"/>
  <c r="R345" i="5"/>
  <c r="R30" i="5"/>
  <c r="R991" i="5"/>
  <c r="R178" i="5"/>
  <c r="R1377" i="5"/>
  <c r="R550" i="5"/>
  <c r="R31" i="5"/>
  <c r="R1894" i="5"/>
  <c r="R32" i="5"/>
  <c r="R381" i="5"/>
  <c r="R1134" i="5"/>
  <c r="R912" i="5"/>
  <c r="R1895" i="5"/>
  <c r="R1335" i="5"/>
  <c r="R1068" i="5"/>
  <c r="R33" i="5"/>
  <c r="R847" i="5"/>
  <c r="R1817" i="5"/>
  <c r="R921" i="5"/>
  <c r="R897" i="5"/>
  <c r="R1228" i="5"/>
  <c r="R124" i="5"/>
  <c r="R34" i="5"/>
  <c r="R545" i="5"/>
  <c r="R35" i="5"/>
  <c r="R179" i="5"/>
  <c r="R1014" i="5"/>
  <c r="R1528" i="5"/>
  <c r="R1181" i="5"/>
  <c r="R36" i="5"/>
  <c r="R37" i="5"/>
  <c r="R1715" i="5"/>
  <c r="R615" i="5"/>
  <c r="R180" i="5"/>
  <c r="R1110" i="5"/>
  <c r="R38" i="5"/>
  <c r="R39" i="5"/>
  <c r="R40" i="5"/>
  <c r="R41" i="5"/>
  <c r="R42" i="5"/>
  <c r="R43" i="5"/>
  <c r="R1706" i="5"/>
  <c r="R1745" i="5"/>
  <c r="R386" i="5"/>
  <c r="R1713" i="5"/>
  <c r="R1292" i="5"/>
  <c r="R469" i="5"/>
  <c r="R1399" i="5"/>
  <c r="R392" i="5"/>
  <c r="R1334" i="5"/>
  <c r="R917" i="5"/>
  <c r="R242" i="5"/>
  <c r="R518" i="5"/>
  <c r="R721" i="5"/>
  <c r="R1496" i="5"/>
  <c r="R484" i="5"/>
  <c r="R1160" i="5"/>
  <c r="R181" i="5"/>
  <c r="R1850" i="5"/>
  <c r="R555" i="5"/>
  <c r="R939" i="5"/>
  <c r="R1866" i="5"/>
  <c r="R1236" i="5"/>
  <c r="R249" i="5"/>
  <c r="R1629" i="5"/>
  <c r="R916" i="5"/>
  <c r="R903" i="5"/>
  <c r="R133" i="5"/>
  <c r="R182" i="5"/>
  <c r="R1115" i="5"/>
  <c r="R640" i="5"/>
  <c r="R116" i="5"/>
  <c r="R1041" i="5"/>
  <c r="R944" i="5"/>
  <c r="R731" i="5"/>
  <c r="R1515" i="5"/>
  <c r="R599" i="5"/>
  <c r="R1451" i="5"/>
  <c r="R607" i="5"/>
  <c r="R1896" i="5"/>
  <c r="R922" i="5"/>
  <c r="R439" i="5"/>
  <c r="R803" i="5"/>
  <c r="R642" i="5"/>
  <c r="R995" i="5"/>
  <c r="R44" i="5"/>
  <c r="R1267" i="5"/>
  <c r="R45" i="5"/>
  <c r="R46" i="5"/>
  <c r="R47" i="5"/>
  <c r="R48" i="5"/>
  <c r="R49" i="5"/>
  <c r="R50" i="5"/>
  <c r="R51" i="5"/>
  <c r="R52" i="5"/>
  <c r="R485" i="5"/>
  <c r="R53" i="5"/>
  <c r="R54" i="5"/>
  <c r="R963" i="5"/>
  <c r="R294" i="5"/>
  <c r="R425" i="5"/>
  <c r="R1398" i="5"/>
  <c r="R796" i="5"/>
  <c r="R183" i="5"/>
  <c r="R725" i="5"/>
  <c r="R567" i="5"/>
  <c r="R857" i="5"/>
  <c r="R1728" i="5"/>
  <c r="R1485" i="5"/>
  <c r="R1403" i="5"/>
  <c r="R379" i="5"/>
  <c r="R1262" i="5"/>
  <c r="R309" i="5"/>
  <c r="R1471" i="5"/>
  <c r="R1003" i="5"/>
  <c r="R55" i="5"/>
  <c r="R548" i="5"/>
  <c r="R1808" i="5"/>
  <c r="R1897" i="5"/>
  <c r="R572" i="5"/>
  <c r="R568" i="5"/>
  <c r="R1379" i="5"/>
  <c r="R1274" i="5"/>
  <c r="R1268" i="5"/>
  <c r="R828" i="5"/>
  <c r="R1769" i="5"/>
  <c r="R955" i="5"/>
  <c r="R682" i="5"/>
  <c r="R1439" i="5"/>
  <c r="R969" i="5"/>
  <c r="R184" i="5"/>
  <c r="R277" i="5"/>
  <c r="R1588" i="5"/>
  <c r="R908" i="5"/>
  <c r="R1714" i="5"/>
  <c r="R310" i="5"/>
  <c r="R1057" i="5"/>
  <c r="R1240" i="5"/>
  <c r="R1454" i="5"/>
  <c r="R588" i="5"/>
  <c r="R1852" i="5"/>
  <c r="R794" i="5"/>
  <c r="R1361" i="5"/>
  <c r="R185" i="5"/>
  <c r="R1431" i="5"/>
  <c r="R1604" i="5"/>
  <c r="R56" i="5"/>
  <c r="R402" i="5"/>
  <c r="R186" i="5"/>
  <c r="R1716" i="5"/>
  <c r="R994" i="5"/>
  <c r="R864" i="5"/>
  <c r="R949" i="5"/>
  <c r="R1327" i="5"/>
  <c r="R1132" i="5"/>
  <c r="R1689" i="5"/>
  <c r="R1358" i="5"/>
  <c r="R187" i="5"/>
  <c r="R1291" i="5"/>
  <c r="R1019" i="5"/>
  <c r="R57" i="5"/>
  <c r="R1898" i="5"/>
  <c r="R478" i="5"/>
  <c r="R1899" i="5"/>
  <c r="R188" i="5"/>
  <c r="R1613" i="5"/>
  <c r="R1154" i="5"/>
  <c r="R580" i="5"/>
  <c r="R1844" i="5"/>
  <c r="R1301" i="5"/>
  <c r="R1900" i="5"/>
  <c r="R1192" i="5"/>
  <c r="R285" i="5"/>
  <c r="R1901" i="5"/>
  <c r="R1902" i="5"/>
  <c r="R1903" i="5"/>
  <c r="R920" i="5"/>
  <c r="R1826" i="5"/>
  <c r="R1232" i="5"/>
  <c r="R468" i="5"/>
  <c r="R837" i="5"/>
  <c r="R1663" i="5"/>
  <c r="R1867" i="5"/>
  <c r="R1731" i="5"/>
  <c r="R1904" i="5"/>
  <c r="R1506" i="5"/>
  <c r="R326" i="5"/>
  <c r="R1575" i="5"/>
  <c r="R90" i="5"/>
  <c r="R1787" i="5"/>
  <c r="R1524" i="5"/>
  <c r="R1323" i="5"/>
  <c r="R86" i="5"/>
  <c r="R856" i="5"/>
  <c r="R689" i="5"/>
  <c r="R1621" i="5"/>
  <c r="R832" i="5"/>
  <c r="R968" i="5"/>
  <c r="R769" i="5"/>
  <c r="R1223" i="5"/>
  <c r="R189" i="5"/>
  <c r="R97" i="5"/>
  <c r="R1096" i="5"/>
  <c r="R422" i="5"/>
  <c r="R190" i="5"/>
  <c r="R1314" i="5"/>
  <c r="R870" i="5"/>
  <c r="R1288" i="5"/>
  <c r="R735" i="5"/>
  <c r="R355" i="5"/>
  <c r="R1851" i="5"/>
  <c r="R58" i="5"/>
  <c r="R1194" i="5"/>
  <c r="R547" i="5"/>
  <c r="R971" i="5"/>
  <c r="R235" i="5"/>
  <c r="R1664" i="5"/>
  <c r="R1429" i="5"/>
  <c r="R1905" i="5"/>
  <c r="R1493" i="5"/>
  <c r="R191" i="5"/>
  <c r="R349" i="5"/>
  <c r="R1906" i="5"/>
  <c r="R1802" i="5"/>
  <c r="R579" i="5"/>
  <c r="R1849" i="5"/>
  <c r="R142" i="5"/>
  <c r="R192" i="5"/>
  <c r="R193" i="5"/>
  <c r="R131" i="5"/>
  <c r="R1091" i="5"/>
  <c r="R1616" i="5"/>
  <c r="R194" i="5"/>
  <c r="R657" i="5"/>
  <c r="R1732" i="5"/>
  <c r="R132" i="5"/>
  <c r="R1695" i="5"/>
  <c r="R638" i="5"/>
  <c r="R880" i="5"/>
  <c r="R1406" i="5"/>
  <c r="R539" i="5"/>
  <c r="R1637" i="5"/>
  <c r="R1038" i="5"/>
  <c r="R911" i="5"/>
  <c r="R490" i="5"/>
  <c r="R1456" i="5"/>
  <c r="R1050" i="5"/>
  <c r="R1401" i="5"/>
  <c r="R1859" i="5"/>
  <c r="R59" i="5"/>
  <c r="R1587" i="5"/>
  <c r="R1843" i="5"/>
  <c r="R812" i="5"/>
  <c r="R1066" i="5"/>
  <c r="R1114" i="5"/>
  <c r="R652" i="5"/>
  <c r="R1581" i="5"/>
  <c r="R260" i="5"/>
  <c r="R1803" i="5"/>
  <c r="R1407" i="5"/>
  <c r="R849" i="5"/>
  <c r="R1319" i="5"/>
  <c r="R1677" i="5"/>
  <c r="R747" i="5"/>
  <c r="R265" i="5"/>
  <c r="R1762" i="5"/>
  <c r="R686" i="5"/>
  <c r="R525" i="5"/>
  <c r="R1109" i="5"/>
  <c r="R964" i="5"/>
  <c r="R564" i="5"/>
  <c r="R798" i="5"/>
  <c r="R1783" i="5"/>
  <c r="R979" i="5"/>
  <c r="R1186" i="5"/>
  <c r="R1782" i="5"/>
  <c r="R1631" i="5"/>
  <c r="R1672" i="5"/>
  <c r="R818" i="5"/>
  <c r="R1061" i="5"/>
  <c r="R1907" i="5"/>
  <c r="R510" i="5"/>
  <c r="R1831" i="5"/>
  <c r="R685" i="5"/>
  <c r="R195" i="5"/>
  <c r="R1908" i="5"/>
  <c r="R420" i="5"/>
  <c r="R760" i="5"/>
  <c r="R1510" i="5"/>
  <c r="R759" i="5"/>
  <c r="R1167" i="5"/>
  <c r="R918" i="5"/>
  <c r="R365" i="5"/>
  <c r="R196" i="5"/>
  <c r="R140" i="5"/>
  <c r="R394" i="5"/>
  <c r="R1084" i="5"/>
  <c r="R1596" i="5"/>
  <c r="R1126" i="5"/>
  <c r="R1909" i="5"/>
  <c r="R697" i="5"/>
  <c r="R1948" i="5"/>
  <c r="R1910" i="5"/>
  <c r="R1818" i="5"/>
  <c r="R1810" i="5"/>
  <c r="R1641" i="5"/>
  <c r="R1332" i="5"/>
  <c r="R1498" i="5"/>
  <c r="R1302" i="5"/>
  <c r="R1279" i="5"/>
  <c r="R1666" i="5"/>
  <c r="R1380" i="5"/>
  <c r="R1911" i="5"/>
  <c r="R1773" i="5"/>
  <c r="R941" i="5"/>
  <c r="R1861" i="5"/>
  <c r="R1667" i="5"/>
  <c r="R1121" i="5"/>
  <c r="R956" i="5"/>
  <c r="R698" i="5"/>
  <c r="R1015" i="5"/>
  <c r="R60" i="5"/>
  <c r="R1138" i="5"/>
  <c r="R846" i="5"/>
  <c r="R1112" i="5"/>
  <c r="R197" i="5"/>
  <c r="R1822" i="5"/>
  <c r="R639" i="5"/>
  <c r="R297" i="5"/>
  <c r="R770" i="5"/>
  <c r="R1725" i="5"/>
  <c r="R1620" i="5"/>
  <c r="R1774" i="5"/>
  <c r="R1544" i="5"/>
  <c r="R804" i="5"/>
  <c r="R1341" i="5"/>
  <c r="R340" i="5"/>
  <c r="R1912" i="5"/>
  <c r="R61" i="5"/>
  <c r="R138" i="5"/>
  <c r="R1420" i="5"/>
  <c r="R1644" i="5"/>
  <c r="R626" i="5"/>
  <c r="R1811" i="5"/>
  <c r="R578" i="5"/>
  <c r="R1356" i="5"/>
  <c r="R331" i="5"/>
  <c r="R419" i="5"/>
  <c r="R1122" i="5"/>
  <c r="R605" i="5"/>
  <c r="R198" i="5"/>
  <c r="R199" i="5"/>
  <c r="R552" i="5"/>
  <c r="R1139" i="5"/>
  <c r="R1304" i="5"/>
  <c r="R1913" i="5"/>
  <c r="R905" i="5"/>
  <c r="R407" i="5"/>
  <c r="R369" i="5"/>
  <c r="R1855" i="5"/>
  <c r="R1845" i="5"/>
  <c r="R127" i="5"/>
  <c r="R1914" i="5"/>
  <c r="R125" i="5"/>
  <c r="R262" i="5"/>
  <c r="R99" i="5"/>
  <c r="R1475" i="5"/>
  <c r="R695" i="5"/>
  <c r="R752" i="5"/>
  <c r="R1215" i="5"/>
  <c r="R890" i="5"/>
  <c r="R757" i="5"/>
  <c r="R1345" i="5"/>
  <c r="R982" i="5"/>
  <c r="R970" i="5"/>
  <c r="R1699" i="5"/>
  <c r="R981" i="5"/>
  <c r="R311" i="5"/>
  <c r="R1915" i="5"/>
  <c r="R1163" i="5"/>
  <c r="R1465" i="5"/>
  <c r="R475" i="5"/>
  <c r="R1315" i="5"/>
  <c r="R1289" i="5"/>
  <c r="R113" i="5"/>
  <c r="R500" i="5"/>
  <c r="R1170" i="5"/>
  <c r="R483" i="5"/>
  <c r="R1297" i="5"/>
  <c r="R267" i="5"/>
  <c r="R1202" i="5"/>
  <c r="R1299" i="5"/>
  <c r="R862" i="5"/>
  <c r="R975" i="5"/>
  <c r="R1156" i="5"/>
  <c r="R200" i="5"/>
  <c r="R1100" i="5"/>
  <c r="R619" i="5"/>
  <c r="R669" i="5"/>
  <c r="R201" i="5"/>
  <c r="R1788" i="5"/>
  <c r="R467" i="5"/>
  <c r="R1457" i="5"/>
  <c r="R107" i="5"/>
  <c r="R1763" i="5"/>
  <c r="R774" i="5"/>
  <c r="R1711" i="5"/>
  <c r="R1947" i="5"/>
  <c r="R139" i="5"/>
  <c r="R767" i="5"/>
  <c r="R1557" i="5"/>
  <c r="R354" i="5"/>
  <c r="R1550" i="5"/>
  <c r="R781" i="5"/>
  <c r="R1307" i="5"/>
  <c r="R621" i="5"/>
  <c r="R809" i="5"/>
  <c r="R430" i="5"/>
  <c r="R1739" i="5"/>
  <c r="R1916" i="5"/>
  <c r="R1828" i="5"/>
  <c r="R202" i="5"/>
  <c r="R415" i="5"/>
  <c r="R1522" i="5"/>
  <c r="R1809" i="5"/>
  <c r="R1175" i="5"/>
  <c r="R1244" i="5"/>
  <c r="R1088" i="5"/>
  <c r="R1565" i="5"/>
  <c r="R1468" i="5"/>
  <c r="R1161" i="5"/>
  <c r="R1754" i="5"/>
  <c r="R1546" i="5"/>
  <c r="R1164" i="5"/>
  <c r="R1370" i="5"/>
  <c r="R391" i="5"/>
  <c r="R62" i="5"/>
  <c r="R362" i="5"/>
  <c r="R203" i="5"/>
  <c r="R1479" i="5"/>
  <c r="R819" i="5"/>
  <c r="R303" i="5"/>
  <c r="R1741" i="5"/>
  <c r="R1772" i="5"/>
  <c r="R1082" i="5"/>
  <c r="R923" i="5"/>
  <c r="R1780" i="5"/>
  <c r="R1551" i="5"/>
  <c r="R1416" i="5"/>
  <c r="R1000" i="5"/>
  <c r="R204" i="5"/>
  <c r="R1707" i="5"/>
  <c r="R716" i="5"/>
  <c r="R1917" i="5"/>
  <c r="R1256" i="5"/>
  <c r="R531" i="5"/>
  <c r="R827" i="5"/>
  <c r="R447" i="5"/>
  <c r="R883" i="5"/>
  <c r="R1505" i="5"/>
  <c r="R749" i="5"/>
  <c r="R1008" i="5"/>
  <c r="R264" i="5"/>
  <c r="R1067" i="5"/>
  <c r="R830" i="5"/>
  <c r="R1678" i="5"/>
  <c r="R1224" i="5"/>
  <c r="R766" i="5"/>
  <c r="R534" i="5"/>
  <c r="R1793" i="5"/>
  <c r="R465" i="5"/>
  <c r="R205" i="5"/>
  <c r="R1305" i="5"/>
  <c r="R100" i="5"/>
  <c r="R877" i="5"/>
  <c r="R786" i="5"/>
  <c r="R1531" i="5"/>
  <c r="R1518" i="5"/>
  <c r="R797" i="5"/>
  <c r="R1653" i="5"/>
  <c r="R279" i="5"/>
  <c r="R1827" i="5"/>
  <c r="R1918" i="5"/>
  <c r="R141" i="5"/>
  <c r="R491" i="5"/>
  <c r="R516" i="5"/>
  <c r="R1367" i="5"/>
  <c r="R1614" i="5"/>
  <c r="R1824" i="5"/>
  <c r="R1129" i="5"/>
  <c r="R1742" i="5"/>
  <c r="R1919" i="5"/>
  <c r="R401" i="5"/>
  <c r="R790" i="5"/>
  <c r="R1854" i="5"/>
  <c r="R344" i="5"/>
  <c r="R330" i="5"/>
  <c r="R1060" i="5"/>
  <c r="R92" i="5"/>
  <c r="R1521" i="5"/>
  <c r="R1086" i="5"/>
  <c r="R1203" i="5"/>
  <c r="R1158" i="5"/>
  <c r="R1230" i="5"/>
  <c r="R243" i="5"/>
  <c r="R91" i="5"/>
  <c r="R117" i="5"/>
  <c r="R889" i="5"/>
  <c r="R1796" i="5"/>
  <c r="R63" i="5"/>
  <c r="R1210" i="5"/>
  <c r="R337" i="5"/>
  <c r="R1740" i="5"/>
  <c r="R1173" i="5"/>
  <c r="R347" i="5"/>
  <c r="R453" i="5"/>
  <c r="R64" i="5"/>
  <c r="R739" i="5"/>
  <c r="R1204" i="5"/>
  <c r="R1102" i="5"/>
  <c r="R1513" i="5"/>
  <c r="R319" i="5"/>
  <c r="R1253" i="5"/>
  <c r="R1218" i="5"/>
  <c r="R464" i="5"/>
  <c r="R1661" i="5"/>
  <c r="R429" i="5"/>
  <c r="R1639" i="5"/>
  <c r="R1511" i="5"/>
  <c r="R947" i="5"/>
  <c r="R426" i="5"/>
  <c r="R488" i="5"/>
  <c r="R111" i="5"/>
  <c r="R482" i="5"/>
  <c r="R742" i="5"/>
  <c r="R1053" i="5"/>
  <c r="R1205" i="5"/>
  <c r="R1394" i="5"/>
  <c r="R1189" i="5"/>
  <c r="R1229" i="5"/>
  <c r="R1337" i="5"/>
  <c r="R88" i="5"/>
  <c r="R1562" i="5"/>
  <c r="R1260" i="5"/>
  <c r="R130" i="5"/>
  <c r="R1751" i="5"/>
  <c r="R1566" i="5"/>
  <c r="R1830" i="5"/>
  <c r="R554" i="5"/>
  <c r="R694" i="5"/>
  <c r="R601" i="5"/>
  <c r="R851" i="5"/>
  <c r="R495" i="5"/>
  <c r="R1193" i="5"/>
  <c r="R410" i="5"/>
  <c r="R561" i="5"/>
  <c r="R1952" i="5"/>
  <c r="R1821" i="5"/>
  <c r="R486" i="5"/>
  <c r="R206" i="5"/>
  <c r="R988" i="5"/>
  <c r="R957" i="5"/>
  <c r="R1920" i="5"/>
  <c r="R627" i="5"/>
  <c r="R1946" i="5"/>
  <c r="R705" i="5"/>
  <c r="R958" i="5"/>
  <c r="R1618" i="5"/>
  <c r="R1331" i="5"/>
  <c r="R352" i="5"/>
  <c r="R123" i="5"/>
  <c r="R480" i="5"/>
  <c r="R671" i="5"/>
  <c r="R732" i="5"/>
  <c r="R776" i="5"/>
  <c r="R1166" i="5"/>
  <c r="R1702" i="5"/>
  <c r="R271" i="5"/>
  <c r="R551" i="5"/>
  <c r="R1375" i="5"/>
  <c r="R1708" i="5"/>
  <c r="R1825" i="5"/>
  <c r="R745" i="5"/>
  <c r="R1453" i="5"/>
  <c r="R662" i="5"/>
  <c r="R65" i="5"/>
  <c r="R1921" i="5"/>
  <c r="R1601" i="5"/>
  <c r="R1080" i="5"/>
  <c r="R1251" i="5"/>
  <c r="R1646" i="5"/>
  <c r="R591" i="5"/>
  <c r="R706" i="5"/>
  <c r="R813" i="5"/>
  <c r="R1556" i="5"/>
  <c r="R569" i="5"/>
  <c r="R207" i="5"/>
  <c r="R208" i="5"/>
  <c r="R1701" i="5"/>
  <c r="R1089" i="5"/>
  <c r="R300" i="5"/>
  <c r="R899" i="5"/>
  <c r="R1402" i="5"/>
  <c r="R867" i="5"/>
  <c r="R896" i="5"/>
  <c r="R1673" i="5"/>
  <c r="R736" i="5"/>
  <c r="R1018" i="5"/>
  <c r="R1182" i="5"/>
  <c r="R1187" i="5"/>
  <c r="R507" i="5"/>
  <c r="R1645" i="5"/>
  <c r="R645" i="5"/>
  <c r="R1794" i="5"/>
  <c r="R1659" i="5"/>
  <c r="R723" i="5"/>
  <c r="R350" i="5"/>
  <c r="R1221" i="5"/>
  <c r="R1945" i="5"/>
  <c r="R926" i="5"/>
  <c r="R570" i="5"/>
  <c r="R617" i="5"/>
  <c r="R1595" i="5"/>
  <c r="R1838" i="5"/>
  <c r="R687" i="5"/>
  <c r="R869" i="5"/>
  <c r="R1147" i="5"/>
  <c r="R728" i="5"/>
  <c r="R295" i="5"/>
  <c r="R115" i="5"/>
  <c r="R417" i="5"/>
  <c r="R1412" i="5"/>
  <c r="R1430" i="5"/>
  <c r="R471" i="5"/>
  <c r="R1778" i="5"/>
  <c r="R675" i="5"/>
  <c r="R660" i="5"/>
  <c r="R715" i="5"/>
  <c r="R129" i="5"/>
  <c r="R504" i="5"/>
  <c r="R693" i="5"/>
  <c r="R1813" i="5"/>
  <c r="R1812" i="5"/>
  <c r="R1225" i="5"/>
  <c r="R1633" i="5"/>
  <c r="R962" i="5"/>
  <c r="R66" i="5"/>
  <c r="R1227" i="5"/>
  <c r="R987" i="5"/>
  <c r="R1951" i="5"/>
  <c r="R1922" i="5"/>
  <c r="R1501" i="5"/>
  <c r="R1923" i="5"/>
  <c r="R1483" i="5"/>
  <c r="R358" i="5"/>
  <c r="R1735" i="5"/>
  <c r="R1814" i="5"/>
  <c r="R1346" i="5"/>
  <c r="R1075" i="5"/>
  <c r="R624" i="5"/>
  <c r="R1770" i="5"/>
  <c r="R397" i="5"/>
  <c r="R782" i="5"/>
  <c r="R1428" i="5"/>
  <c r="R1365" i="5"/>
  <c r="R1148" i="5"/>
  <c r="R834" i="5"/>
  <c r="R1924" i="5"/>
  <c r="R433" i="5"/>
  <c r="R1064" i="5"/>
  <c r="R1405" i="5"/>
  <c r="R600" i="5"/>
  <c r="R620" i="5"/>
  <c r="R604" i="5"/>
  <c r="R1526" i="5"/>
  <c r="R1396" i="5"/>
  <c r="R1683" i="5"/>
  <c r="R610" i="5"/>
  <c r="R209" i="5"/>
  <c r="R67" i="5"/>
  <c r="R210" i="5"/>
  <c r="R529" i="5"/>
  <c r="R1925" i="5"/>
  <c r="R253" i="5"/>
  <c r="R1503" i="5"/>
  <c r="R1248" i="5"/>
  <c r="R335" i="5"/>
  <c r="R1926" i="5"/>
  <c r="R1541" i="5"/>
  <c r="R714" i="5"/>
  <c r="R1688" i="5"/>
  <c r="R775" i="5"/>
  <c r="R211" i="5"/>
  <c r="R114" i="5"/>
  <c r="R212" i="5"/>
  <c r="R1537" i="5"/>
  <c r="R1549" i="5"/>
  <c r="R1313" i="5"/>
  <c r="R307" i="5"/>
  <c r="R68" i="5"/>
  <c r="R925" i="5"/>
  <c r="R1458" i="5"/>
  <c r="R94" i="5"/>
  <c r="R69" i="5"/>
  <c r="R1220" i="5"/>
  <c r="R70" i="5"/>
  <c r="R1083" i="5"/>
  <c r="R1560" i="5"/>
  <c r="R463" i="5"/>
  <c r="R1927" i="5"/>
  <c r="R1819" i="5"/>
  <c r="R1366" i="5"/>
  <c r="R1290" i="5"/>
  <c r="R1680" i="5"/>
  <c r="R1870" i="5"/>
  <c r="R421" i="5"/>
  <c r="R933" i="5"/>
  <c r="R1133" i="5"/>
  <c r="R1123" i="5"/>
  <c r="R427" i="5"/>
  <c r="R1776" i="5"/>
  <c r="R1350" i="5"/>
  <c r="R389" i="5"/>
  <c r="R1273" i="5"/>
  <c r="R1177" i="5"/>
  <c r="R339" i="5"/>
  <c r="R1625" i="5"/>
  <c r="R213" i="5"/>
  <c r="R241" i="5"/>
  <c r="R1310" i="5"/>
  <c r="R1746" i="5"/>
  <c r="R1162" i="5"/>
  <c r="R986" i="5"/>
  <c r="R1846" i="5"/>
  <c r="R1598" i="5"/>
  <c r="R959" i="5"/>
  <c r="R238" i="5"/>
  <c r="R526" i="5"/>
  <c r="R1363" i="5"/>
  <c r="R1357" i="5"/>
  <c r="R1099" i="5"/>
  <c r="R1190" i="5"/>
  <c r="R305" i="5"/>
  <c r="R1442" i="5"/>
  <c r="R1862" i="5"/>
  <c r="R1054" i="5"/>
  <c r="R1718" i="5"/>
  <c r="R1188" i="5"/>
  <c r="R729" i="5"/>
  <c r="R629" i="5"/>
  <c r="R1119" i="5"/>
  <c r="R378" i="5"/>
  <c r="R654" i="5"/>
  <c r="R214" i="5"/>
  <c r="R450" i="5"/>
  <c r="R71" i="5"/>
  <c r="R273" i="5"/>
  <c r="R1422" i="5"/>
  <c r="R215" i="5"/>
  <c r="R783" i="5"/>
  <c r="R105" i="5"/>
  <c r="R1180" i="5"/>
  <c r="R1389" i="5"/>
  <c r="R1269" i="5"/>
  <c r="R1722" i="5"/>
  <c r="R951" i="5"/>
  <c r="R1381" i="5"/>
  <c r="R1426" i="5"/>
  <c r="R1104" i="5"/>
  <c r="R269" i="5"/>
  <c r="R688" i="5"/>
  <c r="R1486" i="5"/>
  <c r="R1143" i="5"/>
  <c r="R898" i="5"/>
  <c r="R1012" i="5"/>
  <c r="R1287" i="5"/>
  <c r="R1477" i="5"/>
  <c r="R1660" i="5"/>
  <c r="R1155" i="5"/>
  <c r="R737" i="5"/>
  <c r="R148" i="5"/>
  <c r="R1408" i="5"/>
  <c r="R216" i="5"/>
  <c r="R1072" i="5"/>
  <c r="R1001" i="5"/>
  <c r="R1552" i="5"/>
  <c r="R1871" i="5"/>
  <c r="R821" i="5"/>
  <c r="R1768" i="5"/>
  <c r="R1209" i="5"/>
  <c r="R608" i="5"/>
  <c r="R1481" i="5"/>
  <c r="R1730" i="5"/>
  <c r="R1675" i="5"/>
  <c r="R1856" i="5"/>
  <c r="R1628" i="5"/>
  <c r="R1749" i="5"/>
  <c r="R758" i="5"/>
  <c r="R1928" i="5"/>
  <c r="R1593" i="5"/>
  <c r="R833" i="5"/>
  <c r="R1949" i="5"/>
  <c r="R1761" i="5"/>
  <c r="R1656" i="5"/>
  <c r="R508" i="5"/>
  <c r="R1354" i="5"/>
  <c r="R217" i="5"/>
  <c r="R1863" i="5"/>
  <c r="R768" i="5"/>
  <c r="R385" i="5"/>
  <c r="R1839" i="5"/>
  <c r="R104" i="5"/>
  <c r="R1369" i="5"/>
  <c r="R560" i="5"/>
  <c r="R373" i="5"/>
  <c r="R228" i="5"/>
  <c r="R1929" i="5"/>
  <c r="R999" i="5"/>
  <c r="R1094" i="5"/>
  <c r="R1183" i="5"/>
  <c r="R1696" i="5"/>
  <c r="R1206" i="5"/>
  <c r="R1446" i="5"/>
  <c r="R315" i="5"/>
  <c r="R1717" i="5"/>
  <c r="R1414" i="5"/>
  <c r="R390" i="5"/>
  <c r="R1508" i="5"/>
  <c r="R72" i="5"/>
  <c r="R1478" i="5"/>
  <c r="R704" i="5"/>
  <c r="R1046" i="5"/>
  <c r="R1146" i="5"/>
  <c r="R493" i="5"/>
  <c r="R1738" i="5"/>
  <c r="R1840" i="5"/>
  <c r="R400" i="5"/>
  <c r="R428" i="5"/>
  <c r="R1529" i="5"/>
  <c r="R496" i="5"/>
  <c r="R1835" i="5"/>
  <c r="R145" i="5"/>
  <c r="R703" i="5"/>
  <c r="R73" i="5"/>
  <c r="R650" i="5"/>
  <c r="R557" i="5"/>
  <c r="R1930" i="5"/>
  <c r="R74" i="5"/>
  <c r="R336" i="5"/>
  <c r="R408" i="5"/>
  <c r="R1642" i="5"/>
  <c r="R1137" i="5"/>
  <c r="R112" i="5"/>
  <c r="R1509" i="5"/>
  <c r="R515" i="5"/>
  <c r="R932" i="5"/>
  <c r="R459" i="5"/>
  <c r="R1569" i="5"/>
  <c r="R1779" i="5"/>
  <c r="R1527" i="5"/>
  <c r="R733" i="5"/>
  <c r="R1047" i="5"/>
  <c r="R1931" i="5"/>
  <c r="R1449" i="5"/>
  <c r="R361" i="5"/>
  <c r="R445" i="5"/>
  <c r="R320" i="5"/>
  <c r="R1239" i="5"/>
  <c r="R824" i="5"/>
  <c r="R1553" i="5"/>
  <c r="R1387" i="5"/>
  <c r="R1570" i="5"/>
  <c r="R1242" i="5"/>
  <c r="R643" i="5"/>
  <c r="R366" i="5"/>
  <c r="R868" i="5"/>
  <c r="R1525" i="5"/>
  <c r="R1480" i="5"/>
  <c r="R1572" i="5"/>
  <c r="R1860" i="5"/>
  <c r="R647" i="5"/>
  <c r="R658" i="5"/>
  <c r="R544" i="5"/>
  <c r="R1612" i="5"/>
  <c r="R661" i="5"/>
  <c r="R644" i="5"/>
  <c r="R1474" i="5"/>
  <c r="R218" i="5"/>
  <c r="R700" i="5"/>
  <c r="R1599" i="5"/>
  <c r="R219" i="5"/>
  <c r="R678" i="5"/>
  <c r="R1101" i="5"/>
  <c r="R1591" i="5"/>
  <c r="R589" i="5"/>
  <c r="R470" i="5"/>
  <c r="R1168" i="5"/>
  <c r="R220" i="5"/>
  <c r="R1932" i="5"/>
  <c r="R1523" i="5"/>
  <c r="R109" i="5"/>
  <c r="R221" i="5"/>
  <c r="R1848" i="5"/>
  <c r="R1285" i="5"/>
  <c r="R1325" i="5"/>
  <c r="R927" i="5"/>
  <c r="R1619" i="5"/>
  <c r="R1300" i="5"/>
  <c r="R1298" i="5"/>
  <c r="R1536" i="5"/>
  <c r="R1042" i="5"/>
  <c r="R611" i="5"/>
  <c r="R1261" i="5"/>
  <c r="R222" i="5"/>
  <c r="R1030" i="5"/>
  <c r="R1499" i="5"/>
  <c r="R1703" i="5"/>
  <c r="R1007" i="5"/>
  <c r="R717" i="5"/>
  <c r="R536" i="5"/>
  <c r="R1212" i="5"/>
  <c r="R1490" i="5"/>
  <c r="R1540" i="5"/>
  <c r="R1933" i="5"/>
  <c r="R317" i="5"/>
  <c r="R517" i="5"/>
  <c r="R1081" i="5"/>
  <c r="R528" i="5"/>
  <c r="R543" i="5"/>
  <c r="R1249" i="5"/>
  <c r="R648" i="5"/>
  <c r="R885" i="5"/>
  <c r="R1934" i="5"/>
  <c r="R1726" i="5"/>
  <c r="R472" i="5"/>
  <c r="R1185" i="5"/>
  <c r="R952" i="5"/>
  <c r="R606" i="5"/>
  <c r="R1647" i="5"/>
  <c r="R1184" i="5"/>
  <c r="R75" i="5"/>
  <c r="R1777" i="5"/>
  <c r="R727" i="5"/>
  <c r="R1935" i="5"/>
  <c r="R492" i="5"/>
  <c r="R1936" i="5"/>
  <c r="R1576" i="5"/>
  <c r="R323" i="5"/>
  <c r="R1032" i="5"/>
  <c r="R1207" i="5"/>
  <c r="R1615" i="5"/>
  <c r="R1450" i="5"/>
  <c r="R462" i="5"/>
  <c r="R666" i="5"/>
  <c r="R1022" i="5"/>
  <c r="R1589" i="5"/>
  <c r="R1700" i="5"/>
  <c r="R76" i="5"/>
  <c r="R1382" i="5"/>
  <c r="R1712" i="5"/>
  <c r="R1040" i="5"/>
  <c r="R263" i="5"/>
  <c r="R998" i="5"/>
  <c r="R1010" i="5"/>
  <c r="R791" i="5"/>
  <c r="R763" i="5"/>
  <c r="R136" i="5"/>
  <c r="R1277" i="5"/>
  <c r="R223" i="5"/>
  <c r="R1626" i="5"/>
  <c r="R224" i="5"/>
  <c r="R77" i="5"/>
  <c r="R1216" i="5"/>
  <c r="R1473" i="5"/>
  <c r="R1789" i="5"/>
  <c r="R78" i="5"/>
  <c r="R1432" i="5"/>
  <c r="R316" i="5"/>
  <c r="R746" i="5"/>
  <c r="R1519" i="5"/>
  <c r="R1020" i="5"/>
  <c r="R1339" i="5"/>
  <c r="R1467" i="5"/>
  <c r="R1937" i="5"/>
  <c r="R1017" i="5"/>
  <c r="R945" i="5"/>
  <c r="R793" i="5"/>
  <c r="R1231" i="5"/>
  <c r="R388" i="5"/>
  <c r="R1938" i="5"/>
  <c r="R1169" i="5"/>
  <c r="R1939" i="5"/>
  <c r="R1073" i="5"/>
  <c r="R1059" i="5"/>
  <c r="R634" i="5"/>
  <c r="R1627" i="5"/>
  <c r="R1423" i="5"/>
  <c r="R1049" i="5"/>
  <c r="R1349" i="5"/>
  <c r="R332" i="5"/>
  <c r="R1857" i="5"/>
  <c r="R96" i="5"/>
  <c r="R1152" i="5"/>
  <c r="R476" i="5"/>
  <c r="R1535" i="5"/>
  <c r="R632" i="5"/>
  <c r="R1736" i="5"/>
  <c r="R719" i="5"/>
  <c r="R225" i="5"/>
  <c r="R296" i="5"/>
  <c r="R1756" i="5"/>
  <c r="R871" i="5"/>
  <c r="R831" i="5"/>
  <c r="R1697" i="5"/>
  <c r="R1500" i="5"/>
  <c r="R1241" i="5"/>
  <c r="R773" i="5"/>
  <c r="R1037" i="5"/>
  <c r="R1767" i="5"/>
  <c r="R1753" i="5"/>
  <c r="R1171" i="5"/>
  <c r="R990" i="5"/>
  <c r="R1031" i="5"/>
  <c r="R1078" i="5"/>
  <c r="R1792" i="5"/>
  <c r="R343" i="5"/>
  <c r="R1157" i="5"/>
  <c r="R1567" i="5"/>
  <c r="R1124" i="5"/>
  <c r="R1940" i="5"/>
  <c r="R1445" i="5"/>
  <c r="R498" i="5"/>
  <c r="R226" i="5"/>
  <c r="R1002" i="5"/>
  <c r="R1135" i="5"/>
  <c r="R888" i="5"/>
  <c r="R1410" i="5"/>
  <c r="R438" i="5"/>
  <c r="R855" i="5"/>
  <c r="R1836" i="5"/>
  <c r="R227" i="5"/>
  <c r="R1816" i="5"/>
  <c r="R79" i="5"/>
  <c r="R966" i="5"/>
  <c r="R1721" i="5"/>
  <c r="R80" i="5"/>
  <c r="R81" i="5"/>
  <c r="R82" i="5"/>
  <c r="R83" i="5"/>
  <c r="R98" i="5"/>
  <c r="R84" i="5"/>
  <c r="R1693" i="5"/>
  <c r="R811" i="5"/>
  <c r="R404" i="5"/>
  <c r="R676" i="5"/>
  <c r="R1704" i="5"/>
  <c r="R1413" i="5"/>
  <c r="R395" i="5"/>
  <c r="R590" i="5"/>
  <c r="R248" i="5"/>
  <c r="R1386" i="5"/>
  <c r="R1941" i="5"/>
  <c r="R1942" i="5"/>
  <c r="R1943" i="5"/>
  <c r="R1686" i="5"/>
  <c r="R712" i="5"/>
  <c r="R244" i="5"/>
  <c r="R1833" i="5"/>
  <c r="R1944" i="5"/>
  <c r="R860" i="5"/>
  <c r="R1448" i="5"/>
  <c r="R1355" i="5"/>
  <c r="R1563" i="5"/>
  <c r="R247" i="5"/>
  <c r="R665" i="5"/>
  <c r="R1463" i="5"/>
  <c r="R414" i="5"/>
  <c r="R1254" i="5"/>
  <c r="R134" i="5"/>
  <c r="R541" i="5"/>
  <c r="R764" i="5"/>
  <c r="R1311" i="5"/>
  <c r="S892" i="5"/>
  <c r="S1869" i="5"/>
  <c r="S95" i="5"/>
  <c r="S325" i="5"/>
  <c r="S1805" i="5"/>
  <c r="S1252" i="5"/>
  <c r="S1333" i="5"/>
  <c r="S1590" i="5"/>
  <c r="S878" i="5"/>
  <c r="S1385" i="5"/>
  <c r="S1873" i="5"/>
  <c r="S374" i="5"/>
  <c r="S1347" i="5"/>
  <c r="S1534" i="5"/>
  <c r="S1316" i="5"/>
  <c r="S489" i="5"/>
  <c r="S1443" i="5"/>
  <c r="S1559" i="5"/>
  <c r="S481" i="5"/>
  <c r="S313" i="5"/>
  <c r="S1775" i="5"/>
  <c r="S460" i="5"/>
  <c r="S900" i="5"/>
  <c r="S1548" i="5"/>
  <c r="S873" i="5"/>
  <c r="S575" i="5"/>
  <c r="S935" i="5"/>
  <c r="S861" i="5"/>
  <c r="S1564" i="5"/>
  <c r="S282" i="5"/>
  <c r="S5" i="5"/>
  <c r="S684" i="5"/>
  <c r="S1095" i="5"/>
  <c r="S784" i="5"/>
  <c r="S1484" i="5"/>
  <c r="S89" i="5"/>
  <c r="S612" i="5"/>
  <c r="S815" i="5"/>
  <c r="S118" i="5"/>
  <c r="S6" i="5"/>
  <c r="S992" i="5"/>
  <c r="S1832" i="5"/>
  <c r="S1632" i="5"/>
  <c r="S290" i="5"/>
  <c r="S1259" i="5"/>
  <c r="S1036" i="5"/>
  <c r="S1063" i="5"/>
  <c r="S1276" i="5"/>
  <c r="S1058" i="5"/>
  <c r="S1234" i="5"/>
  <c r="S823" i="5"/>
  <c r="S1758" i="5"/>
  <c r="S603" i="5"/>
  <c r="S7" i="5"/>
  <c r="S281" i="5"/>
  <c r="S298" i="5"/>
  <c r="S1617" i="5"/>
  <c r="S756" i="5"/>
  <c r="S1336" i="5"/>
  <c r="S1600" i="5"/>
  <c r="S416" i="5"/>
  <c r="S364" i="5"/>
  <c r="S1344" i="5"/>
  <c r="S1197" i="5"/>
  <c r="S437" i="5"/>
  <c r="S519" i="5"/>
  <c r="S702" i="5"/>
  <c r="S359" i="5"/>
  <c r="S894" i="5"/>
  <c r="S314" i="5"/>
  <c r="S1111" i="5"/>
  <c r="S151" i="5"/>
  <c r="S1051" i="5"/>
  <c r="S584" i="5"/>
  <c r="S826" i="5"/>
  <c r="S457" i="5"/>
  <c r="S842" i="5"/>
  <c r="S915" i="5"/>
  <c r="S119" i="5"/>
  <c r="S711" i="5"/>
  <c r="S356" i="5"/>
  <c r="S276" i="5"/>
  <c r="S152" i="5"/>
  <c r="S609" i="5"/>
  <c r="S1771" i="5"/>
  <c r="S442" i="5"/>
  <c r="S1571" i="5"/>
  <c r="S559" i="5"/>
  <c r="S708" i="5"/>
  <c r="S357" i="5"/>
  <c r="S1107" i="5"/>
  <c r="S1321" i="5"/>
  <c r="S1874" i="5"/>
  <c r="S1538" i="5"/>
  <c r="S304" i="5"/>
  <c r="S1437" i="5"/>
  <c r="S1573" i="5"/>
  <c r="S886" i="5"/>
  <c r="S1520" i="5"/>
  <c r="S1348" i="5"/>
  <c r="S1113" i="5"/>
  <c r="S1024" i="5"/>
  <c r="S444" i="5"/>
  <c r="S1781" i="5"/>
  <c r="S1669" i="5"/>
  <c r="S558" i="5"/>
  <c r="S511" i="5"/>
  <c r="S1743" i="5"/>
  <c r="S1312" i="5"/>
  <c r="S1237" i="5"/>
  <c r="S546" i="5"/>
  <c r="S146" i="5"/>
  <c r="S1464" i="5"/>
  <c r="S454" i="5"/>
  <c r="S881" i="5"/>
  <c r="S882" i="5"/>
  <c r="S779" i="5"/>
  <c r="S1764" i="5"/>
  <c r="S1469" i="5"/>
  <c r="S802" i="5"/>
  <c r="S692" i="5"/>
  <c r="S1342" i="5"/>
  <c r="S909" i="5"/>
  <c r="S633" i="5"/>
  <c r="S520" i="5"/>
  <c r="S234" i="5"/>
  <c r="S153" i="5"/>
  <c r="S859" i="5"/>
  <c r="S487" i="5"/>
  <c r="S1555" i="5"/>
  <c r="S1847" i="5"/>
  <c r="S1760" i="5"/>
  <c r="S651" i="5"/>
  <c r="S1795" i="5"/>
  <c r="S954" i="5"/>
  <c r="S893" i="5"/>
  <c r="S328" i="5"/>
  <c r="S474" i="5"/>
  <c r="S342" i="5"/>
  <c r="S1226" i="5"/>
  <c r="S135" i="5"/>
  <c r="S1648" i="5"/>
  <c r="S582" i="5"/>
  <c r="S1461" i="5"/>
  <c r="S333" i="5"/>
  <c r="S1105" i="5"/>
  <c r="S1455" i="5"/>
  <c r="S1052" i="5"/>
  <c r="S396" i="5"/>
  <c r="S1130" i="5"/>
  <c r="S1391" i="5"/>
  <c r="S505" i="5"/>
  <c r="S1694" i="5"/>
  <c r="S120" i="5"/>
  <c r="S1246" i="5"/>
  <c r="S701" i="5"/>
  <c r="S1554" i="5"/>
  <c r="S879" i="5"/>
  <c r="S788" i="5"/>
  <c r="S1417" i="5"/>
  <c r="S8" i="5"/>
  <c r="S583" i="5"/>
  <c r="S348" i="5"/>
  <c r="S1364" i="5"/>
  <c r="S154" i="5"/>
  <c r="S810" i="5"/>
  <c r="S1198" i="5"/>
  <c r="S254" i="5"/>
  <c r="S928" i="5"/>
  <c r="S446" i="5"/>
  <c r="S740" i="5"/>
  <c r="S1441" i="5"/>
  <c r="S787" i="5"/>
  <c r="S1409" i="5"/>
  <c r="S1250" i="5"/>
  <c r="S1108" i="5"/>
  <c r="S974" i="5"/>
  <c r="S448" i="5"/>
  <c r="S618" i="5"/>
  <c r="S278" i="5"/>
  <c r="S360" i="5"/>
  <c r="S680" i="5"/>
  <c r="S418" i="5"/>
  <c r="S858" i="5"/>
  <c r="S1071" i="5"/>
  <c r="S155" i="5"/>
  <c r="S919" i="5"/>
  <c r="S9" i="5"/>
  <c r="S1737" i="5"/>
  <c r="S765" i="5"/>
  <c r="S750" i="5"/>
  <c r="S710" i="5"/>
  <c r="S1858" i="5"/>
  <c r="S306" i="5"/>
  <c r="S754" i="5"/>
  <c r="S240" i="5"/>
  <c r="S1179" i="5"/>
  <c r="S907" i="5"/>
  <c r="S863" i="5"/>
  <c r="S1623" i="5"/>
  <c r="S801" i="5"/>
  <c r="S628" i="5"/>
  <c r="S838" i="5"/>
  <c r="S585" i="5"/>
  <c r="S301" i="5"/>
  <c r="S1545" i="5"/>
  <c r="S458" i="5"/>
  <c r="S977" i="5"/>
  <c r="S1875" i="5"/>
  <c r="S777" i="5"/>
  <c r="S596" i="5"/>
  <c r="S1472" i="5"/>
  <c r="S1517" i="5"/>
  <c r="S1048" i="5"/>
  <c r="S1820" i="5"/>
  <c r="S1411" i="5"/>
  <c r="S1624" i="5"/>
  <c r="S668" i="5"/>
  <c r="S1009" i="5"/>
  <c r="S681" i="5"/>
  <c r="S761" i="5"/>
  <c r="S895" i="5"/>
  <c r="S367" i="5"/>
  <c r="S1705" i="5"/>
  <c r="S1371" i="5"/>
  <c r="S126" i="5"/>
  <c r="S1723" i="5"/>
  <c r="S258" i="5"/>
  <c r="S375" i="5"/>
  <c r="S1191" i="5"/>
  <c r="S1876" i="5"/>
  <c r="S850" i="5"/>
  <c r="S901" i="5"/>
  <c r="S1533" i="5"/>
  <c r="S406" i="5"/>
  <c r="S156" i="5"/>
  <c r="S1159" i="5"/>
  <c r="S452" i="5"/>
  <c r="S1684" i="5"/>
  <c r="S477" i="5"/>
  <c r="S1487" i="5"/>
  <c r="S329" i="5"/>
  <c r="S157" i="5"/>
  <c r="S1255" i="5"/>
  <c r="S1877" i="5"/>
  <c r="S677" i="5"/>
  <c r="S10" i="5"/>
  <c r="S1222" i="5"/>
  <c r="S1077" i="5"/>
  <c r="S1362" i="5"/>
  <c r="S1460" i="5"/>
  <c r="S398" i="5"/>
  <c r="S280" i="5"/>
  <c r="S230" i="5"/>
  <c r="S1651" i="5"/>
  <c r="S1352" i="5"/>
  <c r="S1784" i="5"/>
  <c r="S1283" i="5"/>
  <c r="S380" i="5"/>
  <c r="S616" i="5"/>
  <c r="S1709" i="5"/>
  <c r="S566" i="5"/>
  <c r="S1459" i="5"/>
  <c r="S1103" i="5"/>
  <c r="S1013" i="5"/>
  <c r="S1878" i="5"/>
  <c r="S816" i="5"/>
  <c r="S1579" i="5"/>
  <c r="S1864" i="5"/>
  <c r="S527" i="5"/>
  <c r="S1482" i="5"/>
  <c r="S506" i="5"/>
  <c r="S1679" i="5"/>
  <c r="S1258" i="5"/>
  <c r="S1800" i="5"/>
  <c r="S929" i="5"/>
  <c r="S808" i="5"/>
  <c r="S755" i="5"/>
  <c r="S1879" i="5"/>
  <c r="S602" i="5"/>
  <c r="S785" i="5"/>
  <c r="S778" i="5"/>
  <c r="S646" i="5"/>
  <c r="S1087" i="5"/>
  <c r="S571" i="5"/>
  <c r="S1491" i="5"/>
  <c r="S1602" i="5"/>
  <c r="S1585" i="5"/>
  <c r="S1880" i="5"/>
  <c r="S655" i="5"/>
  <c r="S1199" i="5"/>
  <c r="S403" i="5"/>
  <c r="S1035" i="5"/>
  <c r="S1727" i="5"/>
  <c r="S1245" i="5"/>
  <c r="S393" i="5"/>
  <c r="S874" i="5"/>
  <c r="S1374" i="5"/>
  <c r="S1543" i="5"/>
  <c r="S1238" i="5"/>
  <c r="S1326" i="5"/>
  <c r="S434" i="5"/>
  <c r="S1055" i="5"/>
  <c r="S252" i="5"/>
  <c r="S1514" i="5"/>
  <c r="S1516" i="5"/>
  <c r="S1418" i="5"/>
  <c r="S1074" i="5"/>
  <c r="S1404" i="5"/>
  <c r="S412" i="5"/>
  <c r="S540" i="5"/>
  <c r="S679" i="5"/>
  <c r="S256" i="5"/>
  <c r="S674" i="5"/>
  <c r="S1766" i="5"/>
  <c r="S1303" i="5"/>
  <c r="S795" i="5"/>
  <c r="S1421" i="5"/>
  <c r="S456" i="5"/>
  <c r="S1219" i="5"/>
  <c r="S625" i="5"/>
  <c r="S1056" i="5"/>
  <c r="S1489" i="5"/>
  <c r="S1433" i="5"/>
  <c r="S1309" i="5"/>
  <c r="S1296" i="5"/>
  <c r="S1318" i="5"/>
  <c r="S683" i="5"/>
  <c r="S1512" i="5"/>
  <c r="S641" i="5"/>
  <c r="S852" i="5"/>
  <c r="S1069" i="5"/>
  <c r="S110" i="5"/>
  <c r="S1372" i="5"/>
  <c r="S236" i="5"/>
  <c r="S143" i="5"/>
  <c r="S1834" i="5"/>
  <c r="S257" i="5"/>
  <c r="S334" i="5"/>
  <c r="S321" i="5"/>
  <c r="S597" i="5"/>
  <c r="S1284" i="5"/>
  <c r="S1685" i="5"/>
  <c r="S158" i="5"/>
  <c r="S312" i="5"/>
  <c r="S159" i="5"/>
  <c r="S1532" i="5"/>
  <c r="S160" i="5"/>
  <c r="S1530" i="5"/>
  <c r="S630" i="5"/>
  <c r="S1806" i="5"/>
  <c r="S960" i="5"/>
  <c r="S275" i="5"/>
  <c r="S744" i="5"/>
  <c r="S1729" i="5"/>
  <c r="S1643" i="5"/>
  <c r="S1029" i="5"/>
  <c r="S341" i="5"/>
  <c r="S997" i="5"/>
  <c r="S670" i="5"/>
  <c r="S1837" i="5"/>
  <c r="S844" i="5"/>
  <c r="S376" i="5"/>
  <c r="S1611" i="5"/>
  <c r="S1791" i="5"/>
  <c r="S1881" i="5"/>
  <c r="S1208" i="5"/>
  <c r="S980" i="5"/>
  <c r="S346" i="5"/>
  <c r="S936" i="5"/>
  <c r="S383" i="5"/>
  <c r="S1574" i="5"/>
  <c r="S1127" i="5"/>
  <c r="S875" i="5"/>
  <c r="S1670" i="5"/>
  <c r="S976" i="5"/>
  <c r="S1665" i="5"/>
  <c r="S1275" i="5"/>
  <c r="S1293" i="5"/>
  <c r="S817" i="5"/>
  <c r="S1395" i="5"/>
  <c r="S1306" i="5"/>
  <c r="S1330" i="5"/>
  <c r="S1090" i="5"/>
  <c r="S806" i="5"/>
  <c r="S413" i="5"/>
  <c r="S432" i="5"/>
  <c r="S884" i="5"/>
  <c r="S696" i="5"/>
  <c r="S748" i="5"/>
  <c r="S538" i="5"/>
  <c r="S1150" i="5"/>
  <c r="S1436" i="5"/>
  <c r="S451" i="5"/>
  <c r="S556" i="5"/>
  <c r="S866" i="5"/>
  <c r="S1757" i="5"/>
  <c r="S1882" i="5"/>
  <c r="S1748" i="5"/>
  <c r="S1195" i="5"/>
  <c r="S1676" i="5"/>
  <c r="S1584" i="5"/>
  <c r="S259" i="5"/>
  <c r="S1883" i="5"/>
  <c r="S1145" i="5"/>
  <c r="S822" i="5"/>
  <c r="S1271" i="5"/>
  <c r="S1092" i="5"/>
  <c r="S137" i="5"/>
  <c r="S1652" i="5"/>
  <c r="S1658" i="5"/>
  <c r="S805" i="5"/>
  <c r="S245" i="5"/>
  <c r="S577" i="5"/>
  <c r="S251" i="5"/>
  <c r="S993" i="5"/>
  <c r="S1755" i="5"/>
  <c r="S1378" i="5"/>
  <c r="S984" i="5"/>
  <c r="S161" i="5"/>
  <c r="S1211" i="5"/>
  <c r="S825" i="5"/>
  <c r="S1033" i="5"/>
  <c r="S1785" i="5"/>
  <c r="S11" i="5"/>
  <c r="S384" i="5"/>
  <c r="S562" i="5"/>
  <c r="S1294" i="5"/>
  <c r="S1759" i="5"/>
  <c r="S699" i="5"/>
  <c r="S1494" i="5"/>
  <c r="S1842" i="5"/>
  <c r="S1388" i="5"/>
  <c r="S363" i="5"/>
  <c r="S983" i="5"/>
  <c r="S162" i="5"/>
  <c r="S501" i="5"/>
  <c r="S942" i="5"/>
  <c r="S1592" i="5"/>
  <c r="S1884" i="5"/>
  <c r="S322" i="5"/>
  <c r="S673" i="5"/>
  <c r="S1265" i="5"/>
  <c r="S283" i="5"/>
  <c r="S1434" i="5"/>
  <c r="S1750" i="5"/>
  <c r="S1885" i="5"/>
  <c r="S1131" i="5"/>
  <c r="S497" i="5"/>
  <c r="S1841" i="5"/>
  <c r="S1799" i="5"/>
  <c r="S1264" i="5"/>
  <c r="S720" i="5"/>
  <c r="S913" i="5"/>
  <c r="S237" i="5"/>
  <c r="S1324" i="5"/>
  <c r="S494" i="5"/>
  <c r="S1243" i="5"/>
  <c r="S1608" i="5"/>
  <c r="S1747" i="5"/>
  <c r="S799" i="5"/>
  <c r="S387" i="5"/>
  <c r="S1233" i="5"/>
  <c r="S1634" i="5"/>
  <c r="S848" i="5"/>
  <c r="S435" i="5"/>
  <c r="S163" i="5"/>
  <c r="S164" i="5"/>
  <c r="S1829" i="5"/>
  <c r="S789" i="5"/>
  <c r="S1025" i="5"/>
  <c r="S239" i="5"/>
  <c r="S87" i="5"/>
  <c r="S1798" i="5"/>
  <c r="S165" i="5"/>
  <c r="S1435" i="5"/>
  <c r="S166" i="5"/>
  <c r="S1415" i="5"/>
  <c r="S270" i="5"/>
  <c r="S246" i="5"/>
  <c r="S576" i="5"/>
  <c r="S423" i="5"/>
  <c r="S1044" i="5"/>
  <c r="S1106" i="5"/>
  <c r="S12" i="5"/>
  <c r="S232" i="5"/>
  <c r="S598" i="5"/>
  <c r="S659" i="5"/>
  <c r="S931" i="5"/>
  <c r="S563" i="5"/>
  <c r="S1650" i="5"/>
  <c r="S399" i="5"/>
  <c r="S709" i="5"/>
  <c r="S1390" i="5"/>
  <c r="S1638" i="5"/>
  <c r="S13" i="5"/>
  <c r="S1507" i="5"/>
  <c r="S876" i="5"/>
  <c r="S1662" i="5"/>
  <c r="S1492" i="5"/>
  <c r="S1359" i="5"/>
  <c r="S1476" i="5"/>
  <c r="S1698" i="5"/>
  <c r="S1502" i="5"/>
  <c r="S14" i="5"/>
  <c r="S1594" i="5"/>
  <c r="S1786" i="5"/>
  <c r="S1488" i="5"/>
  <c r="S845" i="5"/>
  <c r="S1823" i="5"/>
  <c r="S1062" i="5"/>
  <c r="S371" i="5"/>
  <c r="S724" i="5"/>
  <c r="S780" i="5"/>
  <c r="S324" i="5"/>
  <c r="S1196" i="5"/>
  <c r="S1542" i="5"/>
  <c r="S284" i="5"/>
  <c r="S1452" i="5"/>
  <c r="S1724" i="5"/>
  <c r="S15" i="5"/>
  <c r="S593" i="5"/>
  <c r="S1278" i="5"/>
  <c r="S261" i="5"/>
  <c r="S664" i="5"/>
  <c r="S513" i="5"/>
  <c r="S1214" i="5"/>
  <c r="S1568" i="5"/>
  <c r="S853" i="5"/>
  <c r="S948" i="5"/>
  <c r="S1801" i="5"/>
  <c r="S753" i="5"/>
  <c r="S953" i="5"/>
  <c r="S1640" i="5"/>
  <c r="S581" i="5"/>
  <c r="S1603" i="5"/>
  <c r="S1174" i="5"/>
  <c r="S327" i="5"/>
  <c r="S730" i="5"/>
  <c r="S1085" i="5"/>
  <c r="S1149" i="5"/>
  <c r="S1172" i="5"/>
  <c r="S946" i="5"/>
  <c r="S287" i="5"/>
  <c r="S377" i="5"/>
  <c r="S1151" i="5"/>
  <c r="S1630" i="5"/>
  <c r="S16" i="5"/>
  <c r="S771" i="5"/>
  <c r="S522" i="5"/>
  <c r="S370" i="5"/>
  <c r="S1605" i="5"/>
  <c r="S503" i="5"/>
  <c r="S1136" i="5"/>
  <c r="S1176" i="5"/>
  <c r="S108" i="5"/>
  <c r="S1744" i="5"/>
  <c r="S762" i="5"/>
  <c r="S938" i="5"/>
  <c r="S229" i="5"/>
  <c r="S167" i="5"/>
  <c r="S1636" i="5"/>
  <c r="S622" i="5"/>
  <c r="S17" i="5"/>
  <c r="S18" i="5"/>
  <c r="S1340" i="5"/>
  <c r="S865" i="5"/>
  <c r="S726" i="5"/>
  <c r="S1125" i="5"/>
  <c r="S1804" i="5"/>
  <c r="S1649" i="5"/>
  <c r="S820" i="5"/>
  <c r="S93" i="5"/>
  <c r="S1027" i="5"/>
  <c r="S691" i="5"/>
  <c r="S19" i="5"/>
  <c r="S542" i="5"/>
  <c r="S1217" i="5"/>
  <c r="S1586" i="5"/>
  <c r="S1140" i="5"/>
  <c r="S1886" i="5"/>
  <c r="S1668" i="5"/>
  <c r="S144" i="5"/>
  <c r="S1200" i="5"/>
  <c r="S537" i="5"/>
  <c r="S1118" i="5"/>
  <c r="S455" i="5"/>
  <c r="S667" i="5"/>
  <c r="S1692" i="5"/>
  <c r="S636" i="5"/>
  <c r="S1797" i="5"/>
  <c r="S1558" i="5"/>
  <c r="S1425" i="5"/>
  <c r="S1320" i="5"/>
  <c r="S1079" i="5"/>
  <c r="S20" i="5"/>
  <c r="S1076" i="5"/>
  <c r="S872" i="5"/>
  <c r="S149" i="5"/>
  <c r="S1165" i="5"/>
  <c r="S891" i="5"/>
  <c r="S940" i="5"/>
  <c r="S1578" i="5"/>
  <c r="S1691" i="5"/>
  <c r="S1733" i="5"/>
  <c r="S102" i="5"/>
  <c r="S937" i="5"/>
  <c r="S1338" i="5"/>
  <c r="S713" i="5"/>
  <c r="S168" i="5"/>
  <c r="S1257" i="5"/>
  <c r="S586" i="5"/>
  <c r="S509" i="5"/>
  <c r="S1582" i="5"/>
  <c r="S1116" i="5"/>
  <c r="S106" i="5"/>
  <c r="S1329" i="5"/>
  <c r="S738" i="5"/>
  <c r="S1043" i="5"/>
  <c r="S943" i="5"/>
  <c r="S1497" i="5"/>
  <c r="S122" i="5"/>
  <c r="S1950" i="5"/>
  <c r="S1868" i="5"/>
  <c r="S1765" i="5"/>
  <c r="S103" i="5"/>
  <c r="S1622" i="5"/>
  <c r="S1272" i="5"/>
  <c r="S807" i="5"/>
  <c r="S1098" i="5"/>
  <c r="S21" i="5"/>
  <c r="S743" i="5"/>
  <c r="S22" i="5"/>
  <c r="S23" i="5"/>
  <c r="S24" i="5"/>
  <c r="S25" i="5"/>
  <c r="S382" i="5"/>
  <c r="S1039" i="5"/>
  <c r="S800" i="5"/>
  <c r="S653" i="5"/>
  <c r="S854" i="5"/>
  <c r="S1710" i="5"/>
  <c r="S409" i="5"/>
  <c r="S121" i="5"/>
  <c r="S910" i="5"/>
  <c r="S1178" i="5"/>
  <c r="S372" i="5"/>
  <c r="S1610" i="5"/>
  <c r="S26" i="5"/>
  <c r="S1392" i="5"/>
  <c r="S1235" i="5"/>
  <c r="S1690" i="5"/>
  <c r="S1609" i="5"/>
  <c r="S1016" i="5"/>
  <c r="S1462" i="5"/>
  <c r="S1368" i="5"/>
  <c r="S989" i="5"/>
  <c r="S887" i="5"/>
  <c r="S233" i="5"/>
  <c r="S1141" i="5"/>
  <c r="S1635" i="5"/>
  <c r="S27" i="5"/>
  <c r="S772" i="5"/>
  <c r="S524" i="5"/>
  <c r="S1034" i="5"/>
  <c r="S836" i="5"/>
  <c r="S623" i="5"/>
  <c r="S1427" i="5"/>
  <c r="S839" i="5"/>
  <c r="S965" i="5"/>
  <c r="S1270" i="5"/>
  <c r="S841" i="5"/>
  <c r="S1282" i="5"/>
  <c r="S672" i="5"/>
  <c r="S1597" i="5"/>
  <c r="S635" i="5"/>
  <c r="S1447" i="5"/>
  <c r="S1144" i="5"/>
  <c r="S565" i="5"/>
  <c r="S592" i="5"/>
  <c r="S405" i="5"/>
  <c r="S1397" i="5"/>
  <c r="S1815" i="5"/>
  <c r="S1093" i="5"/>
  <c r="S274" i="5"/>
  <c r="S1322" i="5"/>
  <c r="S147" i="5"/>
  <c r="S291" i="5"/>
  <c r="S961" i="5"/>
  <c r="S293" i="5"/>
  <c r="S1011" i="5"/>
  <c r="S1657" i="5"/>
  <c r="S499" i="5"/>
  <c r="S843" i="5"/>
  <c r="S1295" i="5"/>
  <c r="S1681" i="5"/>
  <c r="S1247" i="5"/>
  <c r="S1400" i="5"/>
  <c r="S368" i="5"/>
  <c r="S1790" i="5"/>
  <c r="S272" i="5"/>
  <c r="S1887" i="5"/>
  <c r="S533" i="5"/>
  <c r="S1360" i="5"/>
  <c r="S978" i="5"/>
  <c r="S1888" i="5"/>
  <c r="S250" i="5"/>
  <c r="S101" i="5"/>
  <c r="S466" i="5"/>
  <c r="S169" i="5"/>
  <c r="S1097" i="5"/>
  <c r="S904" i="5"/>
  <c r="S170" i="5"/>
  <c r="S308" i="5"/>
  <c r="S530" i="5"/>
  <c r="S734" i="5"/>
  <c r="S171" i="5"/>
  <c r="S523" i="5"/>
  <c r="S985" i="5"/>
  <c r="S172" i="5"/>
  <c r="S512" i="5"/>
  <c r="S1117" i="5"/>
  <c r="S950" i="5"/>
  <c r="S1005" i="5"/>
  <c r="S1376" i="5"/>
  <c r="S1120" i="5"/>
  <c r="S443" i="5"/>
  <c r="S1865" i="5"/>
  <c r="S1853" i="5"/>
  <c r="S1577" i="5"/>
  <c r="S28" i="5"/>
  <c r="S1872" i="5"/>
  <c r="S902" i="5"/>
  <c r="S718" i="5"/>
  <c r="S1607" i="5"/>
  <c r="S411" i="5"/>
  <c r="S289" i="5"/>
  <c r="S1045" i="5"/>
  <c r="S930" i="5"/>
  <c r="S1539" i="5"/>
  <c r="S1353" i="5"/>
  <c r="S1606" i="5"/>
  <c r="S1654" i="5"/>
  <c r="S1889" i="5"/>
  <c r="S1583" i="5"/>
  <c r="S829" i="5"/>
  <c r="S173" i="5"/>
  <c r="S1281" i="5"/>
  <c r="S906" i="5"/>
  <c r="S150" i="5"/>
  <c r="S1674" i="5"/>
  <c r="S1687" i="5"/>
  <c r="S614" i="5"/>
  <c r="S479" i="5"/>
  <c r="S1890" i="5"/>
  <c r="S835" i="5"/>
  <c r="S1263" i="5"/>
  <c r="S1383" i="5"/>
  <c r="S663" i="5"/>
  <c r="S1308" i="5"/>
  <c r="S461" i="5"/>
  <c r="S587" i="5"/>
  <c r="S29" i="5"/>
  <c r="S302" i="5"/>
  <c r="S707" i="5"/>
  <c r="S1317" i="5"/>
  <c r="S1070" i="5"/>
  <c r="S1384" i="5"/>
  <c r="S1438" i="5"/>
  <c r="S1504" i="5"/>
  <c r="S318" i="5"/>
  <c r="S637" i="5"/>
  <c r="S1373" i="5"/>
  <c r="S1655" i="5"/>
  <c r="S521" i="5"/>
  <c r="S1891" i="5"/>
  <c r="S1280" i="5"/>
  <c r="S1547" i="5"/>
  <c r="S473" i="5"/>
  <c r="S924" i="5"/>
  <c r="S573" i="5"/>
  <c r="S574" i="5"/>
  <c r="S840" i="5"/>
  <c r="S1466" i="5"/>
  <c r="S440" i="5"/>
  <c r="S751" i="5"/>
  <c r="S174" i="5"/>
  <c r="S299" i="5"/>
  <c r="S1444" i="5"/>
  <c r="S128" i="5"/>
  <c r="S1128" i="5"/>
  <c r="S792" i="5"/>
  <c r="S1004" i="5"/>
  <c r="S231" i="5"/>
  <c r="S972" i="5"/>
  <c r="S1720" i="5"/>
  <c r="S1065" i="5"/>
  <c r="S286" i="5"/>
  <c r="S449" i="5"/>
  <c r="S255" i="5"/>
  <c r="S532" i="5"/>
  <c r="S1470" i="5"/>
  <c r="S175" i="5"/>
  <c r="S595" i="5"/>
  <c r="S353" i="5"/>
  <c r="S594" i="5"/>
  <c r="S1201" i="5"/>
  <c r="S973" i="5"/>
  <c r="S1734" i="5"/>
  <c r="S1343" i="5"/>
  <c r="S914" i="5"/>
  <c r="S288" i="5"/>
  <c r="S338" i="5"/>
  <c r="S1440" i="5"/>
  <c r="S656" i="5"/>
  <c r="S1142" i="5"/>
  <c r="S649" i="5"/>
  <c r="S1892" i="5"/>
  <c r="S1393" i="5"/>
  <c r="S613" i="5"/>
  <c r="S1671" i="5"/>
  <c r="S176" i="5"/>
  <c r="S690" i="5"/>
  <c r="S1893" i="5"/>
  <c r="S1495" i="5"/>
  <c r="S1021" i="5"/>
  <c r="S1213" i="5"/>
  <c r="S1351" i="5"/>
  <c r="S549" i="5"/>
  <c r="S1028" i="5"/>
  <c r="S1419" i="5"/>
  <c r="S502" i="5"/>
  <c r="S292" i="5"/>
  <c r="S1153" i="5"/>
  <c r="S553" i="5"/>
  <c r="S436" i="5"/>
  <c r="S631" i="5"/>
  <c r="S1286" i="5"/>
  <c r="S1719" i="5"/>
  <c r="S996" i="5"/>
  <c r="S1023" i="5"/>
  <c r="S351" i="5"/>
  <c r="S85" i="5"/>
  <c r="S1026" i="5"/>
  <c r="S1561" i="5"/>
  <c r="S424" i="5"/>
  <c r="S1266" i="5"/>
  <c r="S967" i="5"/>
  <c r="S514" i="5"/>
  <c r="S1328" i="5"/>
  <c r="S1580" i="5"/>
  <c r="S268" i="5"/>
  <c r="S814" i="5"/>
  <c r="S934" i="5"/>
  <c r="S741" i="5"/>
  <c r="S431" i="5"/>
  <c r="S1006" i="5"/>
  <c r="S177" i="5"/>
  <c r="S1682" i="5"/>
  <c r="S441" i="5"/>
  <c r="S1752" i="5"/>
  <c r="S266" i="5"/>
  <c r="S722" i="5"/>
  <c r="S1807" i="5"/>
  <c r="S1424" i="5"/>
  <c r="S535" i="5"/>
  <c r="S345" i="5"/>
  <c r="S30" i="5"/>
  <c r="S991" i="5"/>
  <c r="S178" i="5"/>
  <c r="S1377" i="5"/>
  <c r="S550" i="5"/>
  <c r="S31" i="5"/>
  <c r="S1894" i="5"/>
  <c r="S32" i="5"/>
  <c r="S381" i="5"/>
  <c r="S1134" i="5"/>
  <c r="S912" i="5"/>
  <c r="S1895" i="5"/>
  <c r="S1335" i="5"/>
  <c r="S1068" i="5"/>
  <c r="S33" i="5"/>
  <c r="S847" i="5"/>
  <c r="S1817" i="5"/>
  <c r="S921" i="5"/>
  <c r="S897" i="5"/>
  <c r="S1228" i="5"/>
  <c r="S124" i="5"/>
  <c r="S34" i="5"/>
  <c r="S545" i="5"/>
  <c r="S35" i="5"/>
  <c r="S179" i="5"/>
  <c r="S1014" i="5"/>
  <c r="S1528" i="5"/>
  <c r="S1181" i="5"/>
  <c r="S36" i="5"/>
  <c r="S37" i="5"/>
  <c r="S1715" i="5"/>
  <c r="S615" i="5"/>
  <c r="S180" i="5"/>
  <c r="S1110" i="5"/>
  <c r="S38" i="5"/>
  <c r="S39" i="5"/>
  <c r="S40" i="5"/>
  <c r="S41" i="5"/>
  <c r="S42" i="5"/>
  <c r="S43" i="5"/>
  <c r="S1706" i="5"/>
  <c r="S1745" i="5"/>
  <c r="S386" i="5"/>
  <c r="S1713" i="5"/>
  <c r="S1292" i="5"/>
  <c r="S469" i="5"/>
  <c r="S1399" i="5"/>
  <c r="S392" i="5"/>
  <c r="S1334" i="5"/>
  <c r="S917" i="5"/>
  <c r="S242" i="5"/>
  <c r="S518" i="5"/>
  <c r="S721" i="5"/>
  <c r="S1496" i="5"/>
  <c r="S484" i="5"/>
  <c r="S1160" i="5"/>
  <c r="S181" i="5"/>
  <c r="S1850" i="5"/>
  <c r="S555" i="5"/>
  <c r="S939" i="5"/>
  <c r="S1866" i="5"/>
  <c r="S1236" i="5"/>
  <c r="S249" i="5"/>
  <c r="S1629" i="5"/>
  <c r="S916" i="5"/>
  <c r="S903" i="5"/>
  <c r="S133" i="5"/>
  <c r="S182" i="5"/>
  <c r="S1115" i="5"/>
  <c r="S640" i="5"/>
  <c r="S116" i="5"/>
  <c r="S1041" i="5"/>
  <c r="S944" i="5"/>
  <c r="S731" i="5"/>
  <c r="S1515" i="5"/>
  <c r="S599" i="5"/>
  <c r="S1451" i="5"/>
  <c r="S607" i="5"/>
  <c r="S1896" i="5"/>
  <c r="S922" i="5"/>
  <c r="S439" i="5"/>
  <c r="S803" i="5"/>
  <c r="S642" i="5"/>
  <c r="S995" i="5"/>
  <c r="S44" i="5"/>
  <c r="S1267" i="5"/>
  <c r="S45" i="5"/>
  <c r="S46" i="5"/>
  <c r="S47" i="5"/>
  <c r="S48" i="5"/>
  <c r="S49" i="5"/>
  <c r="S50" i="5"/>
  <c r="S51" i="5"/>
  <c r="S52" i="5"/>
  <c r="S485" i="5"/>
  <c r="S53" i="5"/>
  <c r="S54" i="5"/>
  <c r="S963" i="5"/>
  <c r="S294" i="5"/>
  <c r="S425" i="5"/>
  <c r="S1398" i="5"/>
  <c r="S796" i="5"/>
  <c r="S183" i="5"/>
  <c r="S725" i="5"/>
  <c r="S567" i="5"/>
  <c r="S857" i="5"/>
  <c r="S1728" i="5"/>
  <c r="S1485" i="5"/>
  <c r="S1403" i="5"/>
  <c r="S379" i="5"/>
  <c r="S1262" i="5"/>
  <c r="S309" i="5"/>
  <c r="S1471" i="5"/>
  <c r="S1003" i="5"/>
  <c r="S55" i="5"/>
  <c r="S548" i="5"/>
  <c r="S1808" i="5"/>
  <c r="S1897" i="5"/>
  <c r="S572" i="5"/>
  <c r="S568" i="5"/>
  <c r="S1379" i="5"/>
  <c r="S1274" i="5"/>
  <c r="S1268" i="5"/>
  <c r="S828" i="5"/>
  <c r="S1769" i="5"/>
  <c r="S955" i="5"/>
  <c r="S682" i="5"/>
  <c r="S1439" i="5"/>
  <c r="S969" i="5"/>
  <c r="S184" i="5"/>
  <c r="S277" i="5"/>
  <c r="S1588" i="5"/>
  <c r="S908" i="5"/>
  <c r="S1714" i="5"/>
  <c r="S310" i="5"/>
  <c r="S1057" i="5"/>
  <c r="S1240" i="5"/>
  <c r="S1454" i="5"/>
  <c r="S588" i="5"/>
  <c r="S1852" i="5"/>
  <c r="S794" i="5"/>
  <c r="S1361" i="5"/>
  <c r="S185" i="5"/>
  <c r="S1431" i="5"/>
  <c r="S1604" i="5"/>
  <c r="S56" i="5"/>
  <c r="S402" i="5"/>
  <c r="S186" i="5"/>
  <c r="S1716" i="5"/>
  <c r="S994" i="5"/>
  <c r="S864" i="5"/>
  <c r="S949" i="5"/>
  <c r="S1327" i="5"/>
  <c r="S1132" i="5"/>
  <c r="S1689" i="5"/>
  <c r="S1358" i="5"/>
  <c r="S187" i="5"/>
  <c r="S1291" i="5"/>
  <c r="S1019" i="5"/>
  <c r="S57" i="5"/>
  <c r="S1898" i="5"/>
  <c r="S478" i="5"/>
  <c r="S1899" i="5"/>
  <c r="S188" i="5"/>
  <c r="S1613" i="5"/>
  <c r="S1154" i="5"/>
  <c r="S580" i="5"/>
  <c r="S1844" i="5"/>
  <c r="S1301" i="5"/>
  <c r="S1900" i="5"/>
  <c r="S1192" i="5"/>
  <c r="S285" i="5"/>
  <c r="S1901" i="5"/>
  <c r="S1902" i="5"/>
  <c r="S1903" i="5"/>
  <c r="S920" i="5"/>
  <c r="S1826" i="5"/>
  <c r="S1232" i="5"/>
  <c r="S468" i="5"/>
  <c r="S837" i="5"/>
  <c r="S1663" i="5"/>
  <c r="S1867" i="5"/>
  <c r="S1731" i="5"/>
  <c r="S1904" i="5"/>
  <c r="S1506" i="5"/>
  <c r="S326" i="5"/>
  <c r="S1575" i="5"/>
  <c r="S90" i="5"/>
  <c r="S1787" i="5"/>
  <c r="S1524" i="5"/>
  <c r="S1323" i="5"/>
  <c r="S86" i="5"/>
  <c r="S856" i="5"/>
  <c r="S689" i="5"/>
  <c r="S1621" i="5"/>
  <c r="S832" i="5"/>
  <c r="S968" i="5"/>
  <c r="S769" i="5"/>
  <c r="S1223" i="5"/>
  <c r="S189" i="5"/>
  <c r="S97" i="5"/>
  <c r="S1096" i="5"/>
  <c r="S422" i="5"/>
  <c r="S190" i="5"/>
  <c r="S1314" i="5"/>
  <c r="S870" i="5"/>
  <c r="S1288" i="5"/>
  <c r="S735" i="5"/>
  <c r="S355" i="5"/>
  <c r="S1851" i="5"/>
  <c r="S58" i="5"/>
  <c r="S1194" i="5"/>
  <c r="S547" i="5"/>
  <c r="S971" i="5"/>
  <c r="S235" i="5"/>
  <c r="S1664" i="5"/>
  <c r="S1429" i="5"/>
  <c r="S1905" i="5"/>
  <c r="S1493" i="5"/>
  <c r="S191" i="5"/>
  <c r="S349" i="5"/>
  <c r="S1906" i="5"/>
  <c r="S1802" i="5"/>
  <c r="S579" i="5"/>
  <c r="S1849" i="5"/>
  <c r="S142" i="5"/>
  <c r="S192" i="5"/>
  <c r="S193" i="5"/>
  <c r="S131" i="5"/>
  <c r="S1091" i="5"/>
  <c r="S1616" i="5"/>
  <c r="S194" i="5"/>
  <c r="S657" i="5"/>
  <c r="S1732" i="5"/>
  <c r="S132" i="5"/>
  <c r="S1695" i="5"/>
  <c r="S638" i="5"/>
  <c r="S880" i="5"/>
  <c r="S1406" i="5"/>
  <c r="S539" i="5"/>
  <c r="S1637" i="5"/>
  <c r="S1038" i="5"/>
  <c r="S911" i="5"/>
  <c r="S490" i="5"/>
  <c r="S1456" i="5"/>
  <c r="S1050" i="5"/>
  <c r="S1401" i="5"/>
  <c r="S1859" i="5"/>
  <c r="S59" i="5"/>
  <c r="S1587" i="5"/>
  <c r="S1843" i="5"/>
  <c r="S812" i="5"/>
  <c r="S1066" i="5"/>
  <c r="S1114" i="5"/>
  <c r="S652" i="5"/>
  <c r="S1581" i="5"/>
  <c r="S260" i="5"/>
  <c r="S1803" i="5"/>
  <c r="S1407" i="5"/>
  <c r="S849" i="5"/>
  <c r="S1319" i="5"/>
  <c r="S1677" i="5"/>
  <c r="S747" i="5"/>
  <c r="S265" i="5"/>
  <c r="S1762" i="5"/>
  <c r="S686" i="5"/>
  <c r="S525" i="5"/>
  <c r="S1109" i="5"/>
  <c r="S964" i="5"/>
  <c r="S564" i="5"/>
  <c r="S798" i="5"/>
  <c r="S1783" i="5"/>
  <c r="S979" i="5"/>
  <c r="S1186" i="5"/>
  <c r="S1782" i="5"/>
  <c r="S1631" i="5"/>
  <c r="S1672" i="5"/>
  <c r="S818" i="5"/>
  <c r="S1061" i="5"/>
  <c r="S1907" i="5"/>
  <c r="S510" i="5"/>
  <c r="S1831" i="5"/>
  <c r="S685" i="5"/>
  <c r="S195" i="5"/>
  <c r="S1908" i="5"/>
  <c r="S420" i="5"/>
  <c r="S760" i="5"/>
  <c r="S1510" i="5"/>
  <c r="S759" i="5"/>
  <c r="S1167" i="5"/>
  <c r="S918" i="5"/>
  <c r="S365" i="5"/>
  <c r="S196" i="5"/>
  <c r="S140" i="5"/>
  <c r="S394" i="5"/>
  <c r="S1084" i="5"/>
  <c r="S1596" i="5"/>
  <c r="S1126" i="5"/>
  <c r="S1909" i="5"/>
  <c r="S697" i="5"/>
  <c r="S1948" i="5"/>
  <c r="S1910" i="5"/>
  <c r="S1818" i="5"/>
  <c r="S1810" i="5"/>
  <c r="S1641" i="5"/>
  <c r="S1332" i="5"/>
  <c r="S1498" i="5"/>
  <c r="S1302" i="5"/>
  <c r="S1279" i="5"/>
  <c r="S1666" i="5"/>
  <c r="S1380" i="5"/>
  <c r="S1911" i="5"/>
  <c r="S1773" i="5"/>
  <c r="S941" i="5"/>
  <c r="S1861" i="5"/>
  <c r="S1667" i="5"/>
  <c r="S1121" i="5"/>
  <c r="S956" i="5"/>
  <c r="S698" i="5"/>
  <c r="S1015" i="5"/>
  <c r="S60" i="5"/>
  <c r="S1138" i="5"/>
  <c r="S846" i="5"/>
  <c r="S1112" i="5"/>
  <c r="S197" i="5"/>
  <c r="S1822" i="5"/>
  <c r="S639" i="5"/>
  <c r="S297" i="5"/>
  <c r="S770" i="5"/>
  <c r="S1725" i="5"/>
  <c r="S1620" i="5"/>
  <c r="S1774" i="5"/>
  <c r="S1544" i="5"/>
  <c r="S804" i="5"/>
  <c r="S1341" i="5"/>
  <c r="S340" i="5"/>
  <c r="S1912" i="5"/>
  <c r="S61" i="5"/>
  <c r="S138" i="5"/>
  <c r="S1420" i="5"/>
  <c r="S1644" i="5"/>
  <c r="S626" i="5"/>
  <c r="S1811" i="5"/>
  <c r="S578" i="5"/>
  <c r="S1356" i="5"/>
  <c r="S331" i="5"/>
  <c r="S419" i="5"/>
  <c r="S1122" i="5"/>
  <c r="S605" i="5"/>
  <c r="S198" i="5"/>
  <c r="S199" i="5"/>
  <c r="S552" i="5"/>
  <c r="S1139" i="5"/>
  <c r="S1304" i="5"/>
  <c r="S1913" i="5"/>
  <c r="S905" i="5"/>
  <c r="S407" i="5"/>
  <c r="S369" i="5"/>
  <c r="S1855" i="5"/>
  <c r="S1845" i="5"/>
  <c r="S127" i="5"/>
  <c r="S1914" i="5"/>
  <c r="S125" i="5"/>
  <c r="S262" i="5"/>
  <c r="S99" i="5"/>
  <c r="S1475" i="5"/>
  <c r="S695" i="5"/>
  <c r="S752" i="5"/>
  <c r="S1215" i="5"/>
  <c r="S890" i="5"/>
  <c r="S757" i="5"/>
  <c r="S1345" i="5"/>
  <c r="S982" i="5"/>
  <c r="S970" i="5"/>
  <c r="S1699" i="5"/>
  <c r="S981" i="5"/>
  <c r="S311" i="5"/>
  <c r="S1915" i="5"/>
  <c r="S1163" i="5"/>
  <c r="S1465" i="5"/>
  <c r="S475" i="5"/>
  <c r="S1315" i="5"/>
  <c r="S1289" i="5"/>
  <c r="S113" i="5"/>
  <c r="S500" i="5"/>
  <c r="S1170" i="5"/>
  <c r="S483" i="5"/>
  <c r="S1297" i="5"/>
  <c r="S267" i="5"/>
  <c r="S1202" i="5"/>
  <c r="S1299" i="5"/>
  <c r="S862" i="5"/>
  <c r="S975" i="5"/>
  <c r="S1156" i="5"/>
  <c r="S200" i="5"/>
  <c r="S1100" i="5"/>
  <c r="S619" i="5"/>
  <c r="S669" i="5"/>
  <c r="S201" i="5"/>
  <c r="S1788" i="5"/>
  <c r="S467" i="5"/>
  <c r="S1457" i="5"/>
  <c r="S107" i="5"/>
  <c r="S1763" i="5"/>
  <c r="S774" i="5"/>
  <c r="S1711" i="5"/>
  <c r="S1947" i="5"/>
  <c r="S139" i="5"/>
  <c r="S767" i="5"/>
  <c r="S1557" i="5"/>
  <c r="S354" i="5"/>
  <c r="S1550" i="5"/>
  <c r="S781" i="5"/>
  <c r="S1307" i="5"/>
  <c r="S621" i="5"/>
  <c r="S809" i="5"/>
  <c r="S430" i="5"/>
  <c r="S1739" i="5"/>
  <c r="S1916" i="5"/>
  <c r="S1828" i="5"/>
  <c r="S202" i="5"/>
  <c r="S415" i="5"/>
  <c r="S1522" i="5"/>
  <c r="S1809" i="5"/>
  <c r="S1175" i="5"/>
  <c r="S1244" i="5"/>
  <c r="S1088" i="5"/>
  <c r="S1565" i="5"/>
  <c r="S1468" i="5"/>
  <c r="S1161" i="5"/>
  <c r="S1754" i="5"/>
  <c r="S1546" i="5"/>
  <c r="S1164" i="5"/>
  <c r="S1370" i="5"/>
  <c r="S391" i="5"/>
  <c r="S62" i="5"/>
  <c r="S362" i="5"/>
  <c r="S203" i="5"/>
  <c r="S1479" i="5"/>
  <c r="S819" i="5"/>
  <c r="S303" i="5"/>
  <c r="S1741" i="5"/>
  <c r="S1772" i="5"/>
  <c r="S1082" i="5"/>
  <c r="S923" i="5"/>
  <c r="S1780" i="5"/>
  <c r="S1551" i="5"/>
  <c r="S1416" i="5"/>
  <c r="S1000" i="5"/>
  <c r="S204" i="5"/>
  <c r="S1707" i="5"/>
  <c r="S716" i="5"/>
  <c r="S1917" i="5"/>
  <c r="S1256" i="5"/>
  <c r="S531" i="5"/>
  <c r="S827" i="5"/>
  <c r="S447" i="5"/>
  <c r="S883" i="5"/>
  <c r="S1505" i="5"/>
  <c r="S749" i="5"/>
  <c r="S1008" i="5"/>
  <c r="S264" i="5"/>
  <c r="S1067" i="5"/>
  <c r="S830" i="5"/>
  <c r="S1678" i="5"/>
  <c r="S1224" i="5"/>
  <c r="S766" i="5"/>
  <c r="S534" i="5"/>
  <c r="S1793" i="5"/>
  <c r="S465" i="5"/>
  <c r="S205" i="5"/>
  <c r="S1305" i="5"/>
  <c r="S100" i="5"/>
  <c r="S877" i="5"/>
  <c r="S786" i="5"/>
  <c r="S1531" i="5"/>
  <c r="S1518" i="5"/>
  <c r="S797" i="5"/>
  <c r="S1653" i="5"/>
  <c r="S279" i="5"/>
  <c r="S1827" i="5"/>
  <c r="S1918" i="5"/>
  <c r="S141" i="5"/>
  <c r="S491" i="5"/>
  <c r="S516" i="5"/>
  <c r="S1367" i="5"/>
  <c r="S1614" i="5"/>
  <c r="S1824" i="5"/>
  <c r="S1129" i="5"/>
  <c r="S1742" i="5"/>
  <c r="S1919" i="5"/>
  <c r="S401" i="5"/>
  <c r="S790" i="5"/>
  <c r="S1854" i="5"/>
  <c r="S344" i="5"/>
  <c r="S330" i="5"/>
  <c r="S1060" i="5"/>
  <c r="S92" i="5"/>
  <c r="S1521" i="5"/>
  <c r="S1086" i="5"/>
  <c r="S1203" i="5"/>
  <c r="S1158" i="5"/>
  <c r="S1230" i="5"/>
  <c r="S243" i="5"/>
  <c r="S91" i="5"/>
  <c r="S117" i="5"/>
  <c r="S889" i="5"/>
  <c r="S1796" i="5"/>
  <c r="S63" i="5"/>
  <c r="S1210" i="5"/>
  <c r="S337" i="5"/>
  <c r="S1740" i="5"/>
  <c r="S1173" i="5"/>
  <c r="S347" i="5"/>
  <c r="S453" i="5"/>
  <c r="S64" i="5"/>
  <c r="S739" i="5"/>
  <c r="S1204" i="5"/>
  <c r="S1102" i="5"/>
  <c r="S1513" i="5"/>
  <c r="S319" i="5"/>
  <c r="S1253" i="5"/>
  <c r="S1218" i="5"/>
  <c r="S464" i="5"/>
  <c r="S1661" i="5"/>
  <c r="S429" i="5"/>
  <c r="S1639" i="5"/>
  <c r="S1511" i="5"/>
  <c r="S947" i="5"/>
  <c r="S426" i="5"/>
  <c r="S488" i="5"/>
  <c r="S111" i="5"/>
  <c r="S482" i="5"/>
  <c r="S742" i="5"/>
  <c r="S1053" i="5"/>
  <c r="S1205" i="5"/>
  <c r="S1394" i="5"/>
  <c r="S1189" i="5"/>
  <c r="S1229" i="5"/>
  <c r="S1337" i="5"/>
  <c r="S88" i="5"/>
  <c r="S1562" i="5"/>
  <c r="S1260" i="5"/>
  <c r="S130" i="5"/>
  <c r="S1751" i="5"/>
  <c r="S1566" i="5"/>
  <c r="S1830" i="5"/>
  <c r="S554" i="5"/>
  <c r="S694" i="5"/>
  <c r="S601" i="5"/>
  <c r="S851" i="5"/>
  <c r="S495" i="5"/>
  <c r="S1193" i="5"/>
  <c r="S410" i="5"/>
  <c r="S561" i="5"/>
  <c r="S1952" i="5"/>
  <c r="S1821" i="5"/>
  <c r="S486" i="5"/>
  <c r="S206" i="5"/>
  <c r="S988" i="5"/>
  <c r="S957" i="5"/>
  <c r="S1920" i="5"/>
  <c r="S627" i="5"/>
  <c r="S1946" i="5"/>
  <c r="S705" i="5"/>
  <c r="S958" i="5"/>
  <c r="S1618" i="5"/>
  <c r="S1331" i="5"/>
  <c r="S352" i="5"/>
  <c r="S123" i="5"/>
  <c r="S480" i="5"/>
  <c r="S671" i="5"/>
  <c r="S732" i="5"/>
  <c r="S776" i="5"/>
  <c r="S1166" i="5"/>
  <c r="S1702" i="5"/>
  <c r="S271" i="5"/>
  <c r="S551" i="5"/>
  <c r="S1375" i="5"/>
  <c r="S1708" i="5"/>
  <c r="S1825" i="5"/>
  <c r="S745" i="5"/>
  <c r="S1453" i="5"/>
  <c r="S662" i="5"/>
  <c r="S65" i="5"/>
  <c r="S1921" i="5"/>
  <c r="S1601" i="5"/>
  <c r="S1080" i="5"/>
  <c r="S1251" i="5"/>
  <c r="S1646" i="5"/>
  <c r="S591" i="5"/>
  <c r="S706" i="5"/>
  <c r="S813" i="5"/>
  <c r="S1556" i="5"/>
  <c r="S569" i="5"/>
  <c r="S207" i="5"/>
  <c r="S208" i="5"/>
  <c r="S1701" i="5"/>
  <c r="S1089" i="5"/>
  <c r="S300" i="5"/>
  <c r="S899" i="5"/>
  <c r="S1402" i="5"/>
  <c r="S867" i="5"/>
  <c r="S896" i="5"/>
  <c r="S1673" i="5"/>
  <c r="S736" i="5"/>
  <c r="S1018" i="5"/>
  <c r="S1182" i="5"/>
  <c r="S1187" i="5"/>
  <c r="S507" i="5"/>
  <c r="S1645" i="5"/>
  <c r="S645" i="5"/>
  <c r="S1794" i="5"/>
  <c r="S1659" i="5"/>
  <c r="S723" i="5"/>
  <c r="S350" i="5"/>
  <c r="S1221" i="5"/>
  <c r="S1945" i="5"/>
  <c r="S926" i="5"/>
  <c r="S570" i="5"/>
  <c r="S617" i="5"/>
  <c r="S1595" i="5"/>
  <c r="S1838" i="5"/>
  <c r="S687" i="5"/>
  <c r="S869" i="5"/>
  <c r="S1147" i="5"/>
  <c r="S728" i="5"/>
  <c r="S295" i="5"/>
  <c r="S115" i="5"/>
  <c r="S417" i="5"/>
  <c r="S1412" i="5"/>
  <c r="S1430" i="5"/>
  <c r="S471" i="5"/>
  <c r="S1778" i="5"/>
  <c r="S675" i="5"/>
  <c r="S660" i="5"/>
  <c r="S715" i="5"/>
  <c r="S129" i="5"/>
  <c r="S504" i="5"/>
  <c r="S693" i="5"/>
  <c r="S1813" i="5"/>
  <c r="S1812" i="5"/>
  <c r="S1225" i="5"/>
  <c r="S1633" i="5"/>
  <c r="S962" i="5"/>
  <c r="S66" i="5"/>
  <c r="S1227" i="5"/>
  <c r="S987" i="5"/>
  <c r="S1951" i="5"/>
  <c r="S1922" i="5"/>
  <c r="S1501" i="5"/>
  <c r="S1923" i="5"/>
  <c r="S1483" i="5"/>
  <c r="S358" i="5"/>
  <c r="S1735" i="5"/>
  <c r="S1814" i="5"/>
  <c r="S1346" i="5"/>
  <c r="S1075" i="5"/>
  <c r="S624" i="5"/>
  <c r="S1770" i="5"/>
  <c r="S397" i="5"/>
  <c r="S782" i="5"/>
  <c r="S1428" i="5"/>
  <c r="S1365" i="5"/>
  <c r="S1148" i="5"/>
  <c r="S834" i="5"/>
  <c r="S1924" i="5"/>
  <c r="S433" i="5"/>
  <c r="S1064" i="5"/>
  <c r="S1405" i="5"/>
  <c r="S600" i="5"/>
  <c r="S620" i="5"/>
  <c r="S604" i="5"/>
  <c r="S1526" i="5"/>
  <c r="S1396" i="5"/>
  <c r="S1683" i="5"/>
  <c r="S610" i="5"/>
  <c r="S209" i="5"/>
  <c r="S67" i="5"/>
  <c r="S210" i="5"/>
  <c r="S529" i="5"/>
  <c r="S1925" i="5"/>
  <c r="S253" i="5"/>
  <c r="S1503" i="5"/>
  <c r="S1248" i="5"/>
  <c r="S335" i="5"/>
  <c r="S1926" i="5"/>
  <c r="S1541" i="5"/>
  <c r="S714" i="5"/>
  <c r="S1688" i="5"/>
  <c r="S775" i="5"/>
  <c r="S211" i="5"/>
  <c r="S114" i="5"/>
  <c r="S212" i="5"/>
  <c r="S1537" i="5"/>
  <c r="S1549" i="5"/>
  <c r="S1313" i="5"/>
  <c r="S307" i="5"/>
  <c r="S68" i="5"/>
  <c r="S925" i="5"/>
  <c r="S1458" i="5"/>
  <c r="S94" i="5"/>
  <c r="S69" i="5"/>
  <c r="S1220" i="5"/>
  <c r="S70" i="5"/>
  <c r="S1083" i="5"/>
  <c r="S1560" i="5"/>
  <c r="S463" i="5"/>
  <c r="S1927" i="5"/>
  <c r="S1819" i="5"/>
  <c r="S1366" i="5"/>
  <c r="S1290" i="5"/>
  <c r="S1680" i="5"/>
  <c r="S1870" i="5"/>
  <c r="S421" i="5"/>
  <c r="S933" i="5"/>
  <c r="S1133" i="5"/>
  <c r="S1123" i="5"/>
  <c r="S427" i="5"/>
  <c r="S1776" i="5"/>
  <c r="S1350" i="5"/>
  <c r="S389" i="5"/>
  <c r="S1273" i="5"/>
  <c r="S1177" i="5"/>
  <c r="S339" i="5"/>
  <c r="S1625" i="5"/>
  <c r="S213" i="5"/>
  <c r="S241" i="5"/>
  <c r="S1310" i="5"/>
  <c r="S1746" i="5"/>
  <c r="S1162" i="5"/>
  <c r="S986" i="5"/>
  <c r="S1846" i="5"/>
  <c r="S1598" i="5"/>
  <c r="S959" i="5"/>
  <c r="S238" i="5"/>
  <c r="S526" i="5"/>
  <c r="S1363" i="5"/>
  <c r="S1357" i="5"/>
  <c r="S1099" i="5"/>
  <c r="S1190" i="5"/>
  <c r="S305" i="5"/>
  <c r="S1442" i="5"/>
  <c r="S1862" i="5"/>
  <c r="S1054" i="5"/>
  <c r="S1718" i="5"/>
  <c r="S1188" i="5"/>
  <c r="S729" i="5"/>
  <c r="S629" i="5"/>
  <c r="S1119" i="5"/>
  <c r="S378" i="5"/>
  <c r="S654" i="5"/>
  <c r="S214" i="5"/>
  <c r="S450" i="5"/>
  <c r="S71" i="5"/>
  <c r="S273" i="5"/>
  <c r="S1422" i="5"/>
  <c r="S215" i="5"/>
  <c r="S783" i="5"/>
  <c r="S105" i="5"/>
  <c r="S1180" i="5"/>
  <c r="S1389" i="5"/>
  <c r="S1269" i="5"/>
  <c r="S1722" i="5"/>
  <c r="S951" i="5"/>
  <c r="S1381" i="5"/>
  <c r="S1426" i="5"/>
  <c r="S1104" i="5"/>
  <c r="S269" i="5"/>
  <c r="S688" i="5"/>
  <c r="S1486" i="5"/>
  <c r="S1143" i="5"/>
  <c r="S898" i="5"/>
  <c r="S1012" i="5"/>
  <c r="S1287" i="5"/>
  <c r="S1477" i="5"/>
  <c r="S1660" i="5"/>
  <c r="S1155" i="5"/>
  <c r="S737" i="5"/>
  <c r="S148" i="5"/>
  <c r="S1408" i="5"/>
  <c r="S216" i="5"/>
  <c r="S1072" i="5"/>
  <c r="S1001" i="5"/>
  <c r="S1552" i="5"/>
  <c r="S1871" i="5"/>
  <c r="S821" i="5"/>
  <c r="S1768" i="5"/>
  <c r="S1209" i="5"/>
  <c r="S608" i="5"/>
  <c r="S1481" i="5"/>
  <c r="S1730" i="5"/>
  <c r="S1675" i="5"/>
  <c r="S1856" i="5"/>
  <c r="S1628" i="5"/>
  <c r="S1749" i="5"/>
  <c r="S758" i="5"/>
  <c r="S1928" i="5"/>
  <c r="S1593" i="5"/>
  <c r="S833" i="5"/>
  <c r="S1949" i="5"/>
  <c r="S1761" i="5"/>
  <c r="S1656" i="5"/>
  <c r="S508" i="5"/>
  <c r="S1354" i="5"/>
  <c r="S217" i="5"/>
  <c r="S1863" i="5"/>
  <c r="S768" i="5"/>
  <c r="S385" i="5"/>
  <c r="S1839" i="5"/>
  <c r="S104" i="5"/>
  <c r="S1369" i="5"/>
  <c r="S560" i="5"/>
  <c r="S373" i="5"/>
  <c r="S228" i="5"/>
  <c r="S1929" i="5"/>
  <c r="S999" i="5"/>
  <c r="S1094" i="5"/>
  <c r="S1183" i="5"/>
  <c r="S1696" i="5"/>
  <c r="S1206" i="5"/>
  <c r="S1446" i="5"/>
  <c r="S315" i="5"/>
  <c r="S1717" i="5"/>
  <c r="S1414" i="5"/>
  <c r="S390" i="5"/>
  <c r="S1508" i="5"/>
  <c r="S72" i="5"/>
  <c r="S1478" i="5"/>
  <c r="S704" i="5"/>
  <c r="S1046" i="5"/>
  <c r="S1146" i="5"/>
  <c r="S493" i="5"/>
  <c r="S1738" i="5"/>
  <c r="S1840" i="5"/>
  <c r="S400" i="5"/>
  <c r="S428" i="5"/>
  <c r="S1529" i="5"/>
  <c r="S496" i="5"/>
  <c r="S1835" i="5"/>
  <c r="S145" i="5"/>
  <c r="S703" i="5"/>
  <c r="S73" i="5"/>
  <c r="S650" i="5"/>
  <c r="S557" i="5"/>
  <c r="S1930" i="5"/>
  <c r="S74" i="5"/>
  <c r="S336" i="5"/>
  <c r="S408" i="5"/>
  <c r="S1642" i="5"/>
  <c r="S1137" i="5"/>
  <c r="S112" i="5"/>
  <c r="S1509" i="5"/>
  <c r="S515" i="5"/>
  <c r="S932" i="5"/>
  <c r="S459" i="5"/>
  <c r="S1569" i="5"/>
  <c r="S1779" i="5"/>
  <c r="S1527" i="5"/>
  <c r="S733" i="5"/>
  <c r="S1047" i="5"/>
  <c r="S1931" i="5"/>
  <c r="S1449" i="5"/>
  <c r="S361" i="5"/>
  <c r="S445" i="5"/>
  <c r="S320" i="5"/>
  <c r="S1239" i="5"/>
  <c r="S824" i="5"/>
  <c r="S1553" i="5"/>
  <c r="S1387" i="5"/>
  <c r="S1570" i="5"/>
  <c r="S1242" i="5"/>
  <c r="S643" i="5"/>
  <c r="S366" i="5"/>
  <c r="S868" i="5"/>
  <c r="S1525" i="5"/>
  <c r="S1480" i="5"/>
  <c r="S1572" i="5"/>
  <c r="S1860" i="5"/>
  <c r="S647" i="5"/>
  <c r="S658" i="5"/>
  <c r="S544" i="5"/>
  <c r="S1612" i="5"/>
  <c r="S661" i="5"/>
  <c r="S644" i="5"/>
  <c r="S1474" i="5"/>
  <c r="S218" i="5"/>
  <c r="S700" i="5"/>
  <c r="S1599" i="5"/>
  <c r="S219" i="5"/>
  <c r="S678" i="5"/>
  <c r="S1101" i="5"/>
  <c r="S1591" i="5"/>
  <c r="S589" i="5"/>
  <c r="S470" i="5"/>
  <c r="S1168" i="5"/>
  <c r="S220" i="5"/>
  <c r="S1932" i="5"/>
  <c r="S1523" i="5"/>
  <c r="S109" i="5"/>
  <c r="S221" i="5"/>
  <c r="S1848" i="5"/>
  <c r="S1285" i="5"/>
  <c r="S1325" i="5"/>
  <c r="S927" i="5"/>
  <c r="S1619" i="5"/>
  <c r="S1300" i="5"/>
  <c r="S1298" i="5"/>
  <c r="S1536" i="5"/>
  <c r="S1042" i="5"/>
  <c r="S611" i="5"/>
  <c r="S1261" i="5"/>
  <c r="S222" i="5"/>
  <c r="S1030" i="5"/>
  <c r="S1499" i="5"/>
  <c r="S1703" i="5"/>
  <c r="S1007" i="5"/>
  <c r="S717" i="5"/>
  <c r="S536" i="5"/>
  <c r="S1212" i="5"/>
  <c r="S1490" i="5"/>
  <c r="S1540" i="5"/>
  <c r="S1933" i="5"/>
  <c r="S317" i="5"/>
  <c r="S517" i="5"/>
  <c r="S1081" i="5"/>
  <c r="S528" i="5"/>
  <c r="S543" i="5"/>
  <c r="S1249" i="5"/>
  <c r="S648" i="5"/>
  <c r="S885" i="5"/>
  <c r="S1934" i="5"/>
  <c r="S1726" i="5"/>
  <c r="S472" i="5"/>
  <c r="S1185" i="5"/>
  <c r="S952" i="5"/>
  <c r="S606" i="5"/>
  <c r="S1647" i="5"/>
  <c r="S1184" i="5"/>
  <c r="S75" i="5"/>
  <c r="S1777" i="5"/>
  <c r="S727" i="5"/>
  <c r="S1935" i="5"/>
  <c r="S492" i="5"/>
  <c r="S1936" i="5"/>
  <c r="S1576" i="5"/>
  <c r="S323" i="5"/>
  <c r="S1032" i="5"/>
  <c r="S1207" i="5"/>
  <c r="S1615" i="5"/>
  <c r="S1450" i="5"/>
  <c r="S462" i="5"/>
  <c r="S666" i="5"/>
  <c r="S1022" i="5"/>
  <c r="S1589" i="5"/>
  <c r="S1700" i="5"/>
  <c r="S76" i="5"/>
  <c r="S1382" i="5"/>
  <c r="S1712" i="5"/>
  <c r="S1040" i="5"/>
  <c r="S263" i="5"/>
  <c r="S998" i="5"/>
  <c r="S1010" i="5"/>
  <c r="S791" i="5"/>
  <c r="S763" i="5"/>
  <c r="S136" i="5"/>
  <c r="S1277" i="5"/>
  <c r="S223" i="5"/>
  <c r="S1626" i="5"/>
  <c r="S224" i="5"/>
  <c r="S77" i="5"/>
  <c r="S1216" i="5"/>
  <c r="S1473" i="5"/>
  <c r="S1789" i="5"/>
  <c r="S78" i="5"/>
  <c r="S1432" i="5"/>
  <c r="S316" i="5"/>
  <c r="S746" i="5"/>
  <c r="S1519" i="5"/>
  <c r="S1020" i="5"/>
  <c r="S1339" i="5"/>
  <c r="S1467" i="5"/>
  <c r="S1937" i="5"/>
  <c r="S1017" i="5"/>
  <c r="S945" i="5"/>
  <c r="S793" i="5"/>
  <c r="S1231" i="5"/>
  <c r="S388" i="5"/>
  <c r="S1938" i="5"/>
  <c r="S1169" i="5"/>
  <c r="S1939" i="5"/>
  <c r="S1073" i="5"/>
  <c r="S1059" i="5"/>
  <c r="S634" i="5"/>
  <c r="S1627" i="5"/>
  <c r="S1423" i="5"/>
  <c r="S1049" i="5"/>
  <c r="S1349" i="5"/>
  <c r="S332" i="5"/>
  <c r="S1857" i="5"/>
  <c r="S96" i="5"/>
  <c r="S1152" i="5"/>
  <c r="S476" i="5"/>
  <c r="S1535" i="5"/>
  <c r="S632" i="5"/>
  <c r="S1736" i="5"/>
  <c r="S719" i="5"/>
  <c r="S225" i="5"/>
  <c r="S296" i="5"/>
  <c r="S1756" i="5"/>
  <c r="S871" i="5"/>
  <c r="S831" i="5"/>
  <c r="S1697" i="5"/>
  <c r="S1500" i="5"/>
  <c r="S1241" i="5"/>
  <c r="S773" i="5"/>
  <c r="S1037" i="5"/>
  <c r="S1767" i="5"/>
  <c r="S1753" i="5"/>
  <c r="S1171" i="5"/>
  <c r="S990" i="5"/>
  <c r="S1031" i="5"/>
  <c r="S1078" i="5"/>
  <c r="S1792" i="5"/>
  <c r="S343" i="5"/>
  <c r="S1157" i="5"/>
  <c r="S1567" i="5"/>
  <c r="S1124" i="5"/>
  <c r="S1940" i="5"/>
  <c r="S1445" i="5"/>
  <c r="S498" i="5"/>
  <c r="S226" i="5"/>
  <c r="S1002" i="5"/>
  <c r="S1135" i="5"/>
  <c r="S888" i="5"/>
  <c r="S1410" i="5"/>
  <c r="S438" i="5"/>
  <c r="S855" i="5"/>
  <c r="S1836" i="5"/>
  <c r="S227" i="5"/>
  <c r="S1816" i="5"/>
  <c r="S79" i="5"/>
  <c r="S966" i="5"/>
  <c r="S1721" i="5"/>
  <c r="S80" i="5"/>
  <c r="S81" i="5"/>
  <c r="S82" i="5"/>
  <c r="S83" i="5"/>
  <c r="S98" i="5"/>
  <c r="S84" i="5"/>
  <c r="S1693" i="5"/>
  <c r="S811" i="5"/>
  <c r="S404" i="5"/>
  <c r="S676" i="5"/>
  <c r="S1704" i="5"/>
  <c r="S1413" i="5"/>
  <c r="S395" i="5"/>
  <c r="S590" i="5"/>
  <c r="S248" i="5"/>
  <c r="S1386" i="5"/>
  <c r="S1941" i="5"/>
  <c r="S1942" i="5"/>
  <c r="S1943" i="5"/>
  <c r="S1686" i="5"/>
  <c r="S712" i="5"/>
  <c r="S244" i="5"/>
  <c r="S1833" i="5"/>
  <c r="S1944" i="5"/>
  <c r="S860" i="5"/>
  <c r="S1448" i="5"/>
  <c r="S1355" i="5"/>
  <c r="S1563" i="5"/>
  <c r="S247" i="5"/>
  <c r="S665" i="5"/>
  <c r="S1463" i="5"/>
  <c r="S414" i="5"/>
  <c r="S1254" i="5"/>
  <c r="S134" i="5"/>
  <c r="S541" i="5"/>
  <c r="S764" i="5"/>
  <c r="S1311" i="5"/>
  <c r="T892" i="5"/>
  <c r="T1869" i="5"/>
  <c r="T95" i="5"/>
  <c r="T325" i="5"/>
  <c r="T1805" i="5"/>
  <c r="T1252" i="5"/>
  <c r="T1333" i="5"/>
  <c r="T1590" i="5"/>
  <c r="T878" i="5"/>
  <c r="T1385" i="5"/>
  <c r="T1873" i="5"/>
  <c r="T374" i="5"/>
  <c r="T1347" i="5"/>
  <c r="T1534" i="5"/>
  <c r="T1316" i="5"/>
  <c r="T489" i="5"/>
  <c r="T1443" i="5"/>
  <c r="T1559" i="5"/>
  <c r="T481" i="5"/>
  <c r="T313" i="5"/>
  <c r="T1775" i="5"/>
  <c r="T460" i="5"/>
  <c r="T900" i="5"/>
  <c r="T1548" i="5"/>
  <c r="T873" i="5"/>
  <c r="T575" i="5"/>
  <c r="T935" i="5"/>
  <c r="T861" i="5"/>
  <c r="T1564" i="5"/>
  <c r="T282" i="5"/>
  <c r="T5" i="5"/>
  <c r="T684" i="5"/>
  <c r="T1095" i="5"/>
  <c r="T784" i="5"/>
  <c r="T1484" i="5"/>
  <c r="T89" i="5"/>
  <c r="T612" i="5"/>
  <c r="T815" i="5"/>
  <c r="T118" i="5"/>
  <c r="T6" i="5"/>
  <c r="T992" i="5"/>
  <c r="T1832" i="5"/>
  <c r="T1632" i="5"/>
  <c r="T290" i="5"/>
  <c r="T1259" i="5"/>
  <c r="T1036" i="5"/>
  <c r="T1063" i="5"/>
  <c r="T1276" i="5"/>
  <c r="T1058" i="5"/>
  <c r="T1234" i="5"/>
  <c r="T823" i="5"/>
  <c r="T1758" i="5"/>
  <c r="T603" i="5"/>
  <c r="T7" i="5"/>
  <c r="T281" i="5"/>
  <c r="T298" i="5"/>
  <c r="T1617" i="5"/>
  <c r="T756" i="5"/>
  <c r="T1336" i="5"/>
  <c r="T1600" i="5"/>
  <c r="T416" i="5"/>
  <c r="T364" i="5"/>
  <c r="T1344" i="5"/>
  <c r="T1197" i="5"/>
  <c r="T437" i="5"/>
  <c r="T519" i="5"/>
  <c r="T702" i="5"/>
  <c r="T359" i="5"/>
  <c r="T894" i="5"/>
  <c r="T314" i="5"/>
  <c r="T1111" i="5"/>
  <c r="T151" i="5"/>
  <c r="T1051" i="5"/>
  <c r="T584" i="5"/>
  <c r="T826" i="5"/>
  <c r="T457" i="5"/>
  <c r="T842" i="5"/>
  <c r="T915" i="5"/>
  <c r="T119" i="5"/>
  <c r="T711" i="5"/>
  <c r="T356" i="5"/>
  <c r="T276" i="5"/>
  <c r="T152" i="5"/>
  <c r="T609" i="5"/>
  <c r="T1771" i="5"/>
  <c r="T442" i="5"/>
  <c r="T1571" i="5"/>
  <c r="T559" i="5"/>
  <c r="T708" i="5"/>
  <c r="T357" i="5"/>
  <c r="T1107" i="5"/>
  <c r="T1321" i="5"/>
  <c r="T1874" i="5"/>
  <c r="T1538" i="5"/>
  <c r="T304" i="5"/>
  <c r="T1437" i="5"/>
  <c r="T1573" i="5"/>
  <c r="T886" i="5"/>
  <c r="T1520" i="5"/>
  <c r="T1348" i="5"/>
  <c r="T1113" i="5"/>
  <c r="T1024" i="5"/>
  <c r="T444" i="5"/>
  <c r="T1781" i="5"/>
  <c r="T1669" i="5"/>
  <c r="T558" i="5"/>
  <c r="T511" i="5"/>
  <c r="T1743" i="5"/>
  <c r="T1312" i="5"/>
  <c r="T1237" i="5"/>
  <c r="T546" i="5"/>
  <c r="T146" i="5"/>
  <c r="T1464" i="5"/>
  <c r="T454" i="5"/>
  <c r="T881" i="5"/>
  <c r="T882" i="5"/>
  <c r="T779" i="5"/>
  <c r="T1764" i="5"/>
  <c r="T1469" i="5"/>
  <c r="T802" i="5"/>
  <c r="T692" i="5"/>
  <c r="T1342" i="5"/>
  <c r="T909" i="5"/>
  <c r="T633" i="5"/>
  <c r="T520" i="5"/>
  <c r="T234" i="5"/>
  <c r="T153" i="5"/>
  <c r="T859" i="5"/>
  <c r="T487" i="5"/>
  <c r="T1555" i="5"/>
  <c r="T1847" i="5"/>
  <c r="T1760" i="5"/>
  <c r="T651" i="5"/>
  <c r="T1795" i="5"/>
  <c r="T954" i="5"/>
  <c r="T893" i="5"/>
  <c r="T328" i="5"/>
  <c r="T474" i="5"/>
  <c r="T342" i="5"/>
  <c r="T1226" i="5"/>
  <c r="T135" i="5"/>
  <c r="T1648" i="5"/>
  <c r="T582" i="5"/>
  <c r="T1461" i="5"/>
  <c r="T333" i="5"/>
  <c r="T1105" i="5"/>
  <c r="T1455" i="5"/>
  <c r="T1052" i="5"/>
  <c r="T396" i="5"/>
  <c r="T1130" i="5"/>
  <c r="T1391" i="5"/>
  <c r="T505" i="5"/>
  <c r="T1694" i="5"/>
  <c r="T120" i="5"/>
  <c r="T1246" i="5"/>
  <c r="T701" i="5"/>
  <c r="T1554" i="5"/>
  <c r="T879" i="5"/>
  <c r="T788" i="5"/>
  <c r="T1417" i="5"/>
  <c r="T8" i="5"/>
  <c r="T583" i="5"/>
  <c r="T348" i="5"/>
  <c r="T1364" i="5"/>
  <c r="T154" i="5"/>
  <c r="T810" i="5"/>
  <c r="T1198" i="5"/>
  <c r="T254" i="5"/>
  <c r="T928" i="5"/>
  <c r="T446" i="5"/>
  <c r="T740" i="5"/>
  <c r="T1441" i="5"/>
  <c r="T787" i="5"/>
  <c r="T1409" i="5"/>
  <c r="T1250" i="5"/>
  <c r="T1108" i="5"/>
  <c r="T974" i="5"/>
  <c r="T448" i="5"/>
  <c r="T618" i="5"/>
  <c r="T278" i="5"/>
  <c r="T360" i="5"/>
  <c r="T680" i="5"/>
  <c r="T418" i="5"/>
  <c r="T858" i="5"/>
  <c r="T1071" i="5"/>
  <c r="T155" i="5"/>
  <c r="T919" i="5"/>
  <c r="T9" i="5"/>
  <c r="T1737" i="5"/>
  <c r="T765" i="5"/>
  <c r="T750" i="5"/>
  <c r="T710" i="5"/>
  <c r="T1858" i="5"/>
  <c r="T306" i="5"/>
  <c r="T754" i="5"/>
  <c r="T240" i="5"/>
  <c r="T1179" i="5"/>
  <c r="T907" i="5"/>
  <c r="T863" i="5"/>
  <c r="T1623" i="5"/>
  <c r="T801" i="5"/>
  <c r="T628" i="5"/>
  <c r="T838" i="5"/>
  <c r="T585" i="5"/>
  <c r="T301" i="5"/>
  <c r="T1545" i="5"/>
  <c r="T458" i="5"/>
  <c r="T977" i="5"/>
  <c r="T1875" i="5"/>
  <c r="T777" i="5"/>
  <c r="T596" i="5"/>
  <c r="T1472" i="5"/>
  <c r="T1517" i="5"/>
  <c r="T1048" i="5"/>
  <c r="T1820" i="5"/>
  <c r="T1411" i="5"/>
  <c r="T1624" i="5"/>
  <c r="T668" i="5"/>
  <c r="T1009" i="5"/>
  <c r="T681" i="5"/>
  <c r="T761" i="5"/>
  <c r="T895" i="5"/>
  <c r="T367" i="5"/>
  <c r="T1705" i="5"/>
  <c r="T1371" i="5"/>
  <c r="T126" i="5"/>
  <c r="T1723" i="5"/>
  <c r="T258" i="5"/>
  <c r="T375" i="5"/>
  <c r="T1191" i="5"/>
  <c r="T1876" i="5"/>
  <c r="T850" i="5"/>
  <c r="T901" i="5"/>
  <c r="T1533" i="5"/>
  <c r="T406" i="5"/>
  <c r="T156" i="5"/>
  <c r="T1159" i="5"/>
  <c r="T452" i="5"/>
  <c r="T1684" i="5"/>
  <c r="T477" i="5"/>
  <c r="T1487" i="5"/>
  <c r="T329" i="5"/>
  <c r="T157" i="5"/>
  <c r="T1255" i="5"/>
  <c r="T1877" i="5"/>
  <c r="T677" i="5"/>
  <c r="T10" i="5"/>
  <c r="T1222" i="5"/>
  <c r="T1077" i="5"/>
  <c r="T1362" i="5"/>
  <c r="T1460" i="5"/>
  <c r="T398" i="5"/>
  <c r="T280" i="5"/>
  <c r="T230" i="5"/>
  <c r="T1651" i="5"/>
  <c r="T1352" i="5"/>
  <c r="T1784" i="5"/>
  <c r="T1283" i="5"/>
  <c r="T380" i="5"/>
  <c r="T616" i="5"/>
  <c r="T1709" i="5"/>
  <c r="T566" i="5"/>
  <c r="T1459" i="5"/>
  <c r="T1103" i="5"/>
  <c r="T1013" i="5"/>
  <c r="T1878" i="5"/>
  <c r="T816" i="5"/>
  <c r="T1579" i="5"/>
  <c r="T1864" i="5"/>
  <c r="T527" i="5"/>
  <c r="T1482" i="5"/>
  <c r="T506" i="5"/>
  <c r="T1679" i="5"/>
  <c r="T1258" i="5"/>
  <c r="T1800" i="5"/>
  <c r="T929" i="5"/>
  <c r="T808" i="5"/>
  <c r="T755" i="5"/>
  <c r="T1879" i="5"/>
  <c r="T602" i="5"/>
  <c r="T785" i="5"/>
  <c r="T778" i="5"/>
  <c r="T646" i="5"/>
  <c r="T1087" i="5"/>
  <c r="T571" i="5"/>
  <c r="T1491" i="5"/>
  <c r="T1602" i="5"/>
  <c r="T1585" i="5"/>
  <c r="T1880" i="5"/>
  <c r="T655" i="5"/>
  <c r="T1199" i="5"/>
  <c r="T403" i="5"/>
  <c r="T1035" i="5"/>
  <c r="T1727" i="5"/>
  <c r="T1245" i="5"/>
  <c r="T393" i="5"/>
  <c r="T874" i="5"/>
  <c r="T1374" i="5"/>
  <c r="T1543" i="5"/>
  <c r="T1238" i="5"/>
  <c r="T1326" i="5"/>
  <c r="T434" i="5"/>
  <c r="T1055" i="5"/>
  <c r="T252" i="5"/>
  <c r="T1514" i="5"/>
  <c r="T1516" i="5"/>
  <c r="T1418" i="5"/>
  <c r="T1074" i="5"/>
  <c r="T1404" i="5"/>
  <c r="T412" i="5"/>
  <c r="T540" i="5"/>
  <c r="T679" i="5"/>
  <c r="T256" i="5"/>
  <c r="T674" i="5"/>
  <c r="T1766" i="5"/>
  <c r="T1303" i="5"/>
  <c r="T795" i="5"/>
  <c r="T1421" i="5"/>
  <c r="T456" i="5"/>
  <c r="T1219" i="5"/>
  <c r="T625" i="5"/>
  <c r="T1056" i="5"/>
  <c r="T1489" i="5"/>
  <c r="T1433" i="5"/>
  <c r="T1309" i="5"/>
  <c r="T1296" i="5"/>
  <c r="T1318" i="5"/>
  <c r="T683" i="5"/>
  <c r="T1512" i="5"/>
  <c r="T641" i="5"/>
  <c r="T852" i="5"/>
  <c r="T1069" i="5"/>
  <c r="T110" i="5"/>
  <c r="T1372" i="5"/>
  <c r="T236" i="5"/>
  <c r="T143" i="5"/>
  <c r="T1834" i="5"/>
  <c r="T257" i="5"/>
  <c r="T334" i="5"/>
  <c r="T321" i="5"/>
  <c r="T597" i="5"/>
  <c r="T1284" i="5"/>
  <c r="T1685" i="5"/>
  <c r="T158" i="5"/>
  <c r="T312" i="5"/>
  <c r="T159" i="5"/>
  <c r="T1532" i="5"/>
  <c r="T160" i="5"/>
  <c r="T1530" i="5"/>
  <c r="T630" i="5"/>
  <c r="T1806" i="5"/>
  <c r="T960" i="5"/>
  <c r="T275" i="5"/>
  <c r="T744" i="5"/>
  <c r="T1729" i="5"/>
  <c r="T1643" i="5"/>
  <c r="T1029" i="5"/>
  <c r="T341" i="5"/>
  <c r="T997" i="5"/>
  <c r="T670" i="5"/>
  <c r="T1837" i="5"/>
  <c r="T844" i="5"/>
  <c r="T376" i="5"/>
  <c r="T1611" i="5"/>
  <c r="T1791" i="5"/>
  <c r="T1881" i="5"/>
  <c r="T1208" i="5"/>
  <c r="T980" i="5"/>
  <c r="T346" i="5"/>
  <c r="T936" i="5"/>
  <c r="T383" i="5"/>
  <c r="T1574" i="5"/>
  <c r="T1127" i="5"/>
  <c r="T875" i="5"/>
  <c r="T1670" i="5"/>
  <c r="T976" i="5"/>
  <c r="T1665" i="5"/>
  <c r="T1275" i="5"/>
  <c r="T1293" i="5"/>
  <c r="T817" i="5"/>
  <c r="T1395" i="5"/>
  <c r="T1306" i="5"/>
  <c r="T1330" i="5"/>
  <c r="T1090" i="5"/>
  <c r="T806" i="5"/>
  <c r="T413" i="5"/>
  <c r="T432" i="5"/>
  <c r="T884" i="5"/>
  <c r="T696" i="5"/>
  <c r="T748" i="5"/>
  <c r="T538" i="5"/>
  <c r="T1150" i="5"/>
  <c r="T1436" i="5"/>
  <c r="T451" i="5"/>
  <c r="T556" i="5"/>
  <c r="T866" i="5"/>
  <c r="T1757" i="5"/>
  <c r="T1882" i="5"/>
  <c r="T1748" i="5"/>
  <c r="T1195" i="5"/>
  <c r="T1676" i="5"/>
  <c r="T1584" i="5"/>
  <c r="T259" i="5"/>
  <c r="T1883" i="5"/>
  <c r="T1145" i="5"/>
  <c r="T822" i="5"/>
  <c r="T1271" i="5"/>
  <c r="T1092" i="5"/>
  <c r="T137" i="5"/>
  <c r="T1652" i="5"/>
  <c r="T1658" i="5"/>
  <c r="T805" i="5"/>
  <c r="T245" i="5"/>
  <c r="T577" i="5"/>
  <c r="T251" i="5"/>
  <c r="T993" i="5"/>
  <c r="T1755" i="5"/>
  <c r="T1378" i="5"/>
  <c r="T984" i="5"/>
  <c r="T161" i="5"/>
  <c r="T1211" i="5"/>
  <c r="T825" i="5"/>
  <c r="T1033" i="5"/>
  <c r="T1785" i="5"/>
  <c r="T11" i="5"/>
  <c r="T384" i="5"/>
  <c r="T562" i="5"/>
  <c r="T1294" i="5"/>
  <c r="T1759" i="5"/>
  <c r="T699" i="5"/>
  <c r="T1494" i="5"/>
  <c r="T1842" i="5"/>
  <c r="T1388" i="5"/>
  <c r="T363" i="5"/>
  <c r="T983" i="5"/>
  <c r="T162" i="5"/>
  <c r="T501" i="5"/>
  <c r="T942" i="5"/>
  <c r="T1592" i="5"/>
  <c r="T1884" i="5"/>
  <c r="T322" i="5"/>
  <c r="T673" i="5"/>
  <c r="T1265" i="5"/>
  <c r="T283" i="5"/>
  <c r="T1434" i="5"/>
  <c r="T1750" i="5"/>
  <c r="T1885" i="5"/>
  <c r="T1131" i="5"/>
  <c r="T497" i="5"/>
  <c r="T1841" i="5"/>
  <c r="T1799" i="5"/>
  <c r="T1264" i="5"/>
  <c r="T720" i="5"/>
  <c r="T913" i="5"/>
  <c r="T237" i="5"/>
  <c r="T1324" i="5"/>
  <c r="T494" i="5"/>
  <c r="T1243" i="5"/>
  <c r="T1608" i="5"/>
  <c r="T1747" i="5"/>
  <c r="T799" i="5"/>
  <c r="T387" i="5"/>
  <c r="T1233" i="5"/>
  <c r="T1634" i="5"/>
  <c r="T848" i="5"/>
  <c r="T435" i="5"/>
  <c r="T163" i="5"/>
  <c r="T164" i="5"/>
  <c r="T1829" i="5"/>
  <c r="T789" i="5"/>
  <c r="T1025" i="5"/>
  <c r="T239" i="5"/>
  <c r="T87" i="5"/>
  <c r="T1798" i="5"/>
  <c r="T165" i="5"/>
  <c r="T1435" i="5"/>
  <c r="T166" i="5"/>
  <c r="T1415" i="5"/>
  <c r="T270" i="5"/>
  <c r="T246" i="5"/>
  <c r="T576" i="5"/>
  <c r="T423" i="5"/>
  <c r="T1044" i="5"/>
  <c r="T1106" i="5"/>
  <c r="T12" i="5"/>
  <c r="T232" i="5"/>
  <c r="T598" i="5"/>
  <c r="T659" i="5"/>
  <c r="T931" i="5"/>
  <c r="T563" i="5"/>
  <c r="T1650" i="5"/>
  <c r="T399" i="5"/>
  <c r="T709" i="5"/>
  <c r="T1390" i="5"/>
  <c r="T1638" i="5"/>
  <c r="T13" i="5"/>
  <c r="T1507" i="5"/>
  <c r="T876" i="5"/>
  <c r="T1662" i="5"/>
  <c r="T1492" i="5"/>
  <c r="T1359" i="5"/>
  <c r="T1476" i="5"/>
  <c r="T1698" i="5"/>
  <c r="T1502" i="5"/>
  <c r="T14" i="5"/>
  <c r="T1594" i="5"/>
  <c r="T1786" i="5"/>
  <c r="T1488" i="5"/>
  <c r="T845" i="5"/>
  <c r="T1823" i="5"/>
  <c r="T1062" i="5"/>
  <c r="T371" i="5"/>
  <c r="T724" i="5"/>
  <c r="T780" i="5"/>
  <c r="T324" i="5"/>
  <c r="T1196" i="5"/>
  <c r="T1542" i="5"/>
  <c r="T284" i="5"/>
  <c r="T1452" i="5"/>
  <c r="T1724" i="5"/>
  <c r="T15" i="5"/>
  <c r="T593" i="5"/>
  <c r="T1278" i="5"/>
  <c r="T261" i="5"/>
  <c r="T664" i="5"/>
  <c r="T513" i="5"/>
  <c r="T1214" i="5"/>
  <c r="T1568" i="5"/>
  <c r="T853" i="5"/>
  <c r="T948" i="5"/>
  <c r="T1801" i="5"/>
  <c r="T753" i="5"/>
  <c r="T953" i="5"/>
  <c r="T1640" i="5"/>
  <c r="T581" i="5"/>
  <c r="T1603" i="5"/>
  <c r="T1174" i="5"/>
  <c r="T327" i="5"/>
  <c r="T730" i="5"/>
  <c r="T1085" i="5"/>
  <c r="T1149" i="5"/>
  <c r="T1172" i="5"/>
  <c r="T946" i="5"/>
  <c r="T287" i="5"/>
  <c r="T377" i="5"/>
  <c r="T1151" i="5"/>
  <c r="T1630" i="5"/>
  <c r="T16" i="5"/>
  <c r="T771" i="5"/>
  <c r="T522" i="5"/>
  <c r="T370" i="5"/>
  <c r="T1605" i="5"/>
  <c r="T503" i="5"/>
  <c r="T1136" i="5"/>
  <c r="T1176" i="5"/>
  <c r="T108" i="5"/>
  <c r="T1744" i="5"/>
  <c r="T762" i="5"/>
  <c r="T938" i="5"/>
  <c r="T229" i="5"/>
  <c r="T167" i="5"/>
  <c r="T1636" i="5"/>
  <c r="T622" i="5"/>
  <c r="T17" i="5"/>
  <c r="T18" i="5"/>
  <c r="T1340" i="5"/>
  <c r="T865" i="5"/>
  <c r="T726" i="5"/>
  <c r="T1125" i="5"/>
  <c r="T1804" i="5"/>
  <c r="T1649" i="5"/>
  <c r="T820" i="5"/>
  <c r="T93" i="5"/>
  <c r="T1027" i="5"/>
  <c r="T691" i="5"/>
  <c r="T19" i="5"/>
  <c r="T542" i="5"/>
  <c r="T1217" i="5"/>
  <c r="T1586" i="5"/>
  <c r="T1140" i="5"/>
  <c r="T1886" i="5"/>
  <c r="T1668" i="5"/>
  <c r="T144" i="5"/>
  <c r="T1200" i="5"/>
  <c r="T537" i="5"/>
  <c r="T1118" i="5"/>
  <c r="T455" i="5"/>
  <c r="T667" i="5"/>
  <c r="T1692" i="5"/>
  <c r="T636" i="5"/>
  <c r="T1797" i="5"/>
  <c r="T1558" i="5"/>
  <c r="T1425" i="5"/>
  <c r="T1320" i="5"/>
  <c r="T1079" i="5"/>
  <c r="T20" i="5"/>
  <c r="T1076" i="5"/>
  <c r="T872" i="5"/>
  <c r="T149" i="5"/>
  <c r="T1165" i="5"/>
  <c r="T891" i="5"/>
  <c r="T940" i="5"/>
  <c r="T1578" i="5"/>
  <c r="T1691" i="5"/>
  <c r="T1733" i="5"/>
  <c r="T102" i="5"/>
  <c r="T937" i="5"/>
  <c r="T1338" i="5"/>
  <c r="T713" i="5"/>
  <c r="T168" i="5"/>
  <c r="T1257" i="5"/>
  <c r="T586" i="5"/>
  <c r="T509" i="5"/>
  <c r="T1582" i="5"/>
  <c r="T1116" i="5"/>
  <c r="T106" i="5"/>
  <c r="T1329" i="5"/>
  <c r="T738" i="5"/>
  <c r="T1043" i="5"/>
  <c r="T943" i="5"/>
  <c r="T1497" i="5"/>
  <c r="T122" i="5"/>
  <c r="T1950" i="5"/>
  <c r="T1868" i="5"/>
  <c r="T1765" i="5"/>
  <c r="T103" i="5"/>
  <c r="T1622" i="5"/>
  <c r="T1272" i="5"/>
  <c r="T807" i="5"/>
  <c r="T1098" i="5"/>
  <c r="T21" i="5"/>
  <c r="T743" i="5"/>
  <c r="T22" i="5"/>
  <c r="T23" i="5"/>
  <c r="T24" i="5"/>
  <c r="T25" i="5"/>
  <c r="T382" i="5"/>
  <c r="T1039" i="5"/>
  <c r="T800" i="5"/>
  <c r="T653" i="5"/>
  <c r="T854" i="5"/>
  <c r="T1710" i="5"/>
  <c r="T409" i="5"/>
  <c r="T121" i="5"/>
  <c r="T910" i="5"/>
  <c r="T1178" i="5"/>
  <c r="T372" i="5"/>
  <c r="T1610" i="5"/>
  <c r="T26" i="5"/>
  <c r="T1392" i="5"/>
  <c r="T1235" i="5"/>
  <c r="T1690" i="5"/>
  <c r="T1609" i="5"/>
  <c r="T1016" i="5"/>
  <c r="T1462" i="5"/>
  <c r="T1368" i="5"/>
  <c r="T989" i="5"/>
  <c r="T887" i="5"/>
  <c r="T233" i="5"/>
  <c r="T1141" i="5"/>
  <c r="T1635" i="5"/>
  <c r="T27" i="5"/>
  <c r="T772" i="5"/>
  <c r="T524" i="5"/>
  <c r="T1034" i="5"/>
  <c r="T836" i="5"/>
  <c r="T623" i="5"/>
  <c r="T1427" i="5"/>
  <c r="T839" i="5"/>
  <c r="T965" i="5"/>
  <c r="T1270" i="5"/>
  <c r="T841" i="5"/>
  <c r="T1282" i="5"/>
  <c r="T672" i="5"/>
  <c r="T1597" i="5"/>
  <c r="T635" i="5"/>
  <c r="T1447" i="5"/>
  <c r="T1144" i="5"/>
  <c r="T565" i="5"/>
  <c r="T592" i="5"/>
  <c r="T405" i="5"/>
  <c r="T1397" i="5"/>
  <c r="T1815" i="5"/>
  <c r="T1093" i="5"/>
  <c r="T274" i="5"/>
  <c r="T1322" i="5"/>
  <c r="T147" i="5"/>
  <c r="T291" i="5"/>
  <c r="T961" i="5"/>
  <c r="T293" i="5"/>
  <c r="T1011" i="5"/>
  <c r="T1657" i="5"/>
  <c r="T499" i="5"/>
  <c r="T843" i="5"/>
  <c r="T1295" i="5"/>
  <c r="T1681" i="5"/>
  <c r="T1247" i="5"/>
  <c r="T1400" i="5"/>
  <c r="T368" i="5"/>
  <c r="T1790" i="5"/>
  <c r="T272" i="5"/>
  <c r="T1887" i="5"/>
  <c r="T533" i="5"/>
  <c r="T1360" i="5"/>
  <c r="T978" i="5"/>
  <c r="T1888" i="5"/>
  <c r="T250" i="5"/>
  <c r="T101" i="5"/>
  <c r="T466" i="5"/>
  <c r="T169" i="5"/>
  <c r="T1097" i="5"/>
  <c r="T904" i="5"/>
  <c r="T170" i="5"/>
  <c r="T308" i="5"/>
  <c r="T530" i="5"/>
  <c r="T734" i="5"/>
  <c r="T171" i="5"/>
  <c r="T523" i="5"/>
  <c r="T985" i="5"/>
  <c r="T172" i="5"/>
  <c r="T512" i="5"/>
  <c r="T1117" i="5"/>
  <c r="T950" i="5"/>
  <c r="T1005" i="5"/>
  <c r="T1376" i="5"/>
  <c r="T1120" i="5"/>
  <c r="T443" i="5"/>
  <c r="T1865" i="5"/>
  <c r="T1853" i="5"/>
  <c r="T1577" i="5"/>
  <c r="T28" i="5"/>
  <c r="T1872" i="5"/>
  <c r="T902" i="5"/>
  <c r="T718" i="5"/>
  <c r="T1607" i="5"/>
  <c r="T411" i="5"/>
  <c r="T289" i="5"/>
  <c r="T1045" i="5"/>
  <c r="T930" i="5"/>
  <c r="T1539" i="5"/>
  <c r="T1353" i="5"/>
  <c r="T1606" i="5"/>
  <c r="T1654" i="5"/>
  <c r="T1889" i="5"/>
  <c r="T1583" i="5"/>
  <c r="T829" i="5"/>
  <c r="T173" i="5"/>
  <c r="T1281" i="5"/>
  <c r="T906" i="5"/>
  <c r="T150" i="5"/>
  <c r="T1674" i="5"/>
  <c r="T1687" i="5"/>
  <c r="T614" i="5"/>
  <c r="T479" i="5"/>
  <c r="T1890" i="5"/>
  <c r="T835" i="5"/>
  <c r="T1263" i="5"/>
  <c r="T1383" i="5"/>
  <c r="T663" i="5"/>
  <c r="T1308" i="5"/>
  <c r="T461" i="5"/>
  <c r="T587" i="5"/>
  <c r="T29" i="5"/>
  <c r="T302" i="5"/>
  <c r="T707" i="5"/>
  <c r="T1317" i="5"/>
  <c r="T1070" i="5"/>
  <c r="T1384" i="5"/>
  <c r="T1438" i="5"/>
  <c r="T1504" i="5"/>
  <c r="T318" i="5"/>
  <c r="T637" i="5"/>
  <c r="T1373" i="5"/>
  <c r="T1655" i="5"/>
  <c r="T521" i="5"/>
  <c r="T1891" i="5"/>
  <c r="T1280" i="5"/>
  <c r="T1547" i="5"/>
  <c r="T473" i="5"/>
  <c r="T924" i="5"/>
  <c r="T573" i="5"/>
  <c r="T574" i="5"/>
  <c r="T840" i="5"/>
  <c r="T1466" i="5"/>
  <c r="T440" i="5"/>
  <c r="T751" i="5"/>
  <c r="T174" i="5"/>
  <c r="T299" i="5"/>
  <c r="T1444" i="5"/>
  <c r="T128" i="5"/>
  <c r="T1128" i="5"/>
  <c r="T792" i="5"/>
  <c r="T1004" i="5"/>
  <c r="T231" i="5"/>
  <c r="T972" i="5"/>
  <c r="T1720" i="5"/>
  <c r="T1065" i="5"/>
  <c r="T286" i="5"/>
  <c r="T449" i="5"/>
  <c r="T255" i="5"/>
  <c r="T532" i="5"/>
  <c r="T1470" i="5"/>
  <c r="T175" i="5"/>
  <c r="T595" i="5"/>
  <c r="T353" i="5"/>
  <c r="T594" i="5"/>
  <c r="T1201" i="5"/>
  <c r="T973" i="5"/>
  <c r="T1734" i="5"/>
  <c r="T1343" i="5"/>
  <c r="T914" i="5"/>
  <c r="T288" i="5"/>
  <c r="T338" i="5"/>
  <c r="T1440" i="5"/>
  <c r="T656" i="5"/>
  <c r="T1142" i="5"/>
  <c r="T649" i="5"/>
  <c r="T1892" i="5"/>
  <c r="T1393" i="5"/>
  <c r="T613" i="5"/>
  <c r="T1671" i="5"/>
  <c r="T176" i="5"/>
  <c r="T690" i="5"/>
  <c r="T1893" i="5"/>
  <c r="T1495" i="5"/>
  <c r="T1021" i="5"/>
  <c r="T1213" i="5"/>
  <c r="T1351" i="5"/>
  <c r="T549" i="5"/>
  <c r="T1028" i="5"/>
  <c r="T1419" i="5"/>
  <c r="T502" i="5"/>
  <c r="T292" i="5"/>
  <c r="T1153" i="5"/>
  <c r="T553" i="5"/>
  <c r="T436" i="5"/>
  <c r="T631" i="5"/>
  <c r="T1286" i="5"/>
  <c r="T1719" i="5"/>
  <c r="T996" i="5"/>
  <c r="T1023" i="5"/>
  <c r="T351" i="5"/>
  <c r="T85" i="5"/>
  <c r="T1026" i="5"/>
  <c r="T1561" i="5"/>
  <c r="T424" i="5"/>
  <c r="T1266" i="5"/>
  <c r="T967" i="5"/>
  <c r="T514" i="5"/>
  <c r="T1328" i="5"/>
  <c r="T1580" i="5"/>
  <c r="T268" i="5"/>
  <c r="T814" i="5"/>
  <c r="T934" i="5"/>
  <c r="T741" i="5"/>
  <c r="T431" i="5"/>
  <c r="T1006" i="5"/>
  <c r="T177" i="5"/>
  <c r="T1682" i="5"/>
  <c r="T441" i="5"/>
  <c r="T1752" i="5"/>
  <c r="T266" i="5"/>
  <c r="T722" i="5"/>
  <c r="T1807" i="5"/>
  <c r="T1424" i="5"/>
  <c r="T535" i="5"/>
  <c r="T345" i="5"/>
  <c r="T30" i="5"/>
  <c r="T991" i="5"/>
  <c r="T178" i="5"/>
  <c r="T1377" i="5"/>
  <c r="T550" i="5"/>
  <c r="T31" i="5"/>
  <c r="T1894" i="5"/>
  <c r="T32" i="5"/>
  <c r="T381" i="5"/>
  <c r="T1134" i="5"/>
  <c r="T912" i="5"/>
  <c r="T1895" i="5"/>
  <c r="T1335" i="5"/>
  <c r="T1068" i="5"/>
  <c r="T33" i="5"/>
  <c r="T847" i="5"/>
  <c r="T1817" i="5"/>
  <c r="T921" i="5"/>
  <c r="T897" i="5"/>
  <c r="T1228" i="5"/>
  <c r="T124" i="5"/>
  <c r="T34" i="5"/>
  <c r="T545" i="5"/>
  <c r="T35" i="5"/>
  <c r="T179" i="5"/>
  <c r="T1014" i="5"/>
  <c r="T1528" i="5"/>
  <c r="T1181" i="5"/>
  <c r="T36" i="5"/>
  <c r="T37" i="5"/>
  <c r="T1715" i="5"/>
  <c r="T615" i="5"/>
  <c r="T180" i="5"/>
  <c r="T1110" i="5"/>
  <c r="T38" i="5"/>
  <c r="T39" i="5"/>
  <c r="T40" i="5"/>
  <c r="T41" i="5"/>
  <c r="T42" i="5"/>
  <c r="T43" i="5"/>
  <c r="T1706" i="5"/>
  <c r="T1745" i="5"/>
  <c r="T386" i="5"/>
  <c r="T1713" i="5"/>
  <c r="T1292" i="5"/>
  <c r="T469" i="5"/>
  <c r="T1399" i="5"/>
  <c r="T392" i="5"/>
  <c r="T1334" i="5"/>
  <c r="T917" i="5"/>
  <c r="T242" i="5"/>
  <c r="T518" i="5"/>
  <c r="T721" i="5"/>
  <c r="T1496" i="5"/>
  <c r="T484" i="5"/>
  <c r="T1160" i="5"/>
  <c r="T181" i="5"/>
  <c r="T1850" i="5"/>
  <c r="T555" i="5"/>
  <c r="T939" i="5"/>
  <c r="T1866" i="5"/>
  <c r="T1236" i="5"/>
  <c r="T249" i="5"/>
  <c r="T1629" i="5"/>
  <c r="T916" i="5"/>
  <c r="T903" i="5"/>
  <c r="T133" i="5"/>
  <c r="T182" i="5"/>
  <c r="T1115" i="5"/>
  <c r="T640" i="5"/>
  <c r="T116" i="5"/>
  <c r="T1041" i="5"/>
  <c r="T944" i="5"/>
  <c r="T731" i="5"/>
  <c r="T1515" i="5"/>
  <c r="T599" i="5"/>
  <c r="T1451" i="5"/>
  <c r="T607" i="5"/>
  <c r="T1896" i="5"/>
  <c r="T922" i="5"/>
  <c r="T439" i="5"/>
  <c r="T803" i="5"/>
  <c r="T642" i="5"/>
  <c r="T995" i="5"/>
  <c r="T44" i="5"/>
  <c r="T1267" i="5"/>
  <c r="T45" i="5"/>
  <c r="T46" i="5"/>
  <c r="T47" i="5"/>
  <c r="T48" i="5"/>
  <c r="T49" i="5"/>
  <c r="T50" i="5"/>
  <c r="T51" i="5"/>
  <c r="T52" i="5"/>
  <c r="T485" i="5"/>
  <c r="T53" i="5"/>
  <c r="T54" i="5"/>
  <c r="T963" i="5"/>
  <c r="T294" i="5"/>
  <c r="T425" i="5"/>
  <c r="T1398" i="5"/>
  <c r="T796" i="5"/>
  <c r="T183" i="5"/>
  <c r="T725" i="5"/>
  <c r="T567" i="5"/>
  <c r="T857" i="5"/>
  <c r="T1728" i="5"/>
  <c r="T1485" i="5"/>
  <c r="T1403" i="5"/>
  <c r="T379" i="5"/>
  <c r="T1262" i="5"/>
  <c r="T309" i="5"/>
  <c r="T1471" i="5"/>
  <c r="T1003" i="5"/>
  <c r="T55" i="5"/>
  <c r="T548" i="5"/>
  <c r="T1808" i="5"/>
  <c r="T1897" i="5"/>
  <c r="T572" i="5"/>
  <c r="T568" i="5"/>
  <c r="T1379" i="5"/>
  <c r="T1274" i="5"/>
  <c r="T1268" i="5"/>
  <c r="T828" i="5"/>
  <c r="T1769" i="5"/>
  <c r="T955" i="5"/>
  <c r="T682" i="5"/>
  <c r="T1439" i="5"/>
  <c r="T969" i="5"/>
  <c r="T184" i="5"/>
  <c r="T277" i="5"/>
  <c r="T1588" i="5"/>
  <c r="T908" i="5"/>
  <c r="T1714" i="5"/>
  <c r="T310" i="5"/>
  <c r="T1057" i="5"/>
  <c r="T1240" i="5"/>
  <c r="T1454" i="5"/>
  <c r="T588" i="5"/>
  <c r="T1852" i="5"/>
  <c r="T794" i="5"/>
  <c r="T1361" i="5"/>
  <c r="T185" i="5"/>
  <c r="T1431" i="5"/>
  <c r="T1604" i="5"/>
  <c r="T56" i="5"/>
  <c r="T402" i="5"/>
  <c r="T186" i="5"/>
  <c r="T1716" i="5"/>
  <c r="T994" i="5"/>
  <c r="T864" i="5"/>
  <c r="T949" i="5"/>
  <c r="T1327" i="5"/>
  <c r="T1132" i="5"/>
  <c r="T1689" i="5"/>
  <c r="T1358" i="5"/>
  <c r="T187" i="5"/>
  <c r="T1291" i="5"/>
  <c r="T1019" i="5"/>
  <c r="T57" i="5"/>
  <c r="T1898" i="5"/>
  <c r="T478" i="5"/>
  <c r="T1899" i="5"/>
  <c r="T188" i="5"/>
  <c r="T1613" i="5"/>
  <c r="T1154" i="5"/>
  <c r="T580" i="5"/>
  <c r="T1844" i="5"/>
  <c r="T1301" i="5"/>
  <c r="T1900" i="5"/>
  <c r="T1192" i="5"/>
  <c r="T285" i="5"/>
  <c r="T1901" i="5"/>
  <c r="T1902" i="5"/>
  <c r="T1903" i="5"/>
  <c r="T920" i="5"/>
  <c r="T1826" i="5"/>
  <c r="T1232" i="5"/>
  <c r="T468" i="5"/>
  <c r="T837" i="5"/>
  <c r="T1663" i="5"/>
  <c r="T1867" i="5"/>
  <c r="T1731" i="5"/>
  <c r="T1904" i="5"/>
  <c r="T1506" i="5"/>
  <c r="T326" i="5"/>
  <c r="T1575" i="5"/>
  <c r="T90" i="5"/>
  <c r="T1787" i="5"/>
  <c r="T1524" i="5"/>
  <c r="T1323" i="5"/>
  <c r="T86" i="5"/>
  <c r="T856" i="5"/>
  <c r="T689" i="5"/>
  <c r="T1621" i="5"/>
  <c r="T832" i="5"/>
  <c r="T968" i="5"/>
  <c r="T769" i="5"/>
  <c r="T1223" i="5"/>
  <c r="T189" i="5"/>
  <c r="T97" i="5"/>
  <c r="T1096" i="5"/>
  <c r="T422" i="5"/>
  <c r="T190" i="5"/>
  <c r="T1314" i="5"/>
  <c r="T870" i="5"/>
  <c r="T1288" i="5"/>
  <c r="T735" i="5"/>
  <c r="T355" i="5"/>
  <c r="T1851" i="5"/>
  <c r="T58" i="5"/>
  <c r="T1194" i="5"/>
  <c r="T547" i="5"/>
  <c r="T971" i="5"/>
  <c r="T235" i="5"/>
  <c r="T1664" i="5"/>
  <c r="T1429" i="5"/>
  <c r="T1905" i="5"/>
  <c r="T1493" i="5"/>
  <c r="T191" i="5"/>
  <c r="T349" i="5"/>
  <c r="T1906" i="5"/>
  <c r="T1802" i="5"/>
  <c r="T579" i="5"/>
  <c r="T1849" i="5"/>
  <c r="T142" i="5"/>
  <c r="T192" i="5"/>
  <c r="T193" i="5"/>
  <c r="T131" i="5"/>
  <c r="T1091" i="5"/>
  <c r="T1616" i="5"/>
  <c r="T194" i="5"/>
  <c r="T657" i="5"/>
  <c r="T1732" i="5"/>
  <c r="T132" i="5"/>
  <c r="T1695" i="5"/>
  <c r="T638" i="5"/>
  <c r="T880" i="5"/>
  <c r="T1406" i="5"/>
  <c r="T539" i="5"/>
  <c r="T1637" i="5"/>
  <c r="T1038" i="5"/>
  <c r="T911" i="5"/>
  <c r="T490" i="5"/>
  <c r="T1456" i="5"/>
  <c r="T1050" i="5"/>
  <c r="T1401" i="5"/>
  <c r="T1859" i="5"/>
  <c r="T59" i="5"/>
  <c r="T1587" i="5"/>
  <c r="T1843" i="5"/>
  <c r="T812" i="5"/>
  <c r="T1066" i="5"/>
  <c r="T1114" i="5"/>
  <c r="T652" i="5"/>
  <c r="T1581" i="5"/>
  <c r="T260" i="5"/>
  <c r="T1803" i="5"/>
  <c r="T1407" i="5"/>
  <c r="T849" i="5"/>
  <c r="T1319" i="5"/>
  <c r="T1677" i="5"/>
  <c r="T747" i="5"/>
  <c r="T265" i="5"/>
  <c r="T1762" i="5"/>
  <c r="T686" i="5"/>
  <c r="T525" i="5"/>
  <c r="T1109" i="5"/>
  <c r="T964" i="5"/>
  <c r="T564" i="5"/>
  <c r="T798" i="5"/>
  <c r="T1783" i="5"/>
  <c r="T979" i="5"/>
  <c r="T1186" i="5"/>
  <c r="T1782" i="5"/>
  <c r="T1631" i="5"/>
  <c r="T1672" i="5"/>
  <c r="T818" i="5"/>
  <c r="T1061" i="5"/>
  <c r="T1907" i="5"/>
  <c r="T510" i="5"/>
  <c r="T1831" i="5"/>
  <c r="T685" i="5"/>
  <c r="T195" i="5"/>
  <c r="T1908" i="5"/>
  <c r="T420" i="5"/>
  <c r="T760" i="5"/>
  <c r="T1510" i="5"/>
  <c r="T759" i="5"/>
  <c r="T1167" i="5"/>
  <c r="T918" i="5"/>
  <c r="T365" i="5"/>
  <c r="T196" i="5"/>
  <c r="T140" i="5"/>
  <c r="T394" i="5"/>
  <c r="T1084" i="5"/>
  <c r="T1596" i="5"/>
  <c r="T1126" i="5"/>
  <c r="T1909" i="5"/>
  <c r="T697" i="5"/>
  <c r="T1948" i="5"/>
  <c r="T1910" i="5"/>
  <c r="T1818" i="5"/>
  <c r="T1810" i="5"/>
  <c r="T1641" i="5"/>
  <c r="T1332" i="5"/>
  <c r="T1498" i="5"/>
  <c r="T1302" i="5"/>
  <c r="T1279" i="5"/>
  <c r="T1666" i="5"/>
  <c r="T1380" i="5"/>
  <c r="T1911" i="5"/>
  <c r="T1773" i="5"/>
  <c r="T941" i="5"/>
  <c r="T1861" i="5"/>
  <c r="T1667" i="5"/>
  <c r="T1121" i="5"/>
  <c r="T956" i="5"/>
  <c r="T698" i="5"/>
  <c r="T1015" i="5"/>
  <c r="T60" i="5"/>
  <c r="T1138" i="5"/>
  <c r="T846" i="5"/>
  <c r="T1112" i="5"/>
  <c r="T197" i="5"/>
  <c r="T1822" i="5"/>
  <c r="T639" i="5"/>
  <c r="T297" i="5"/>
  <c r="T770" i="5"/>
  <c r="T1725" i="5"/>
  <c r="T1620" i="5"/>
  <c r="T1774" i="5"/>
  <c r="T1544" i="5"/>
  <c r="T804" i="5"/>
  <c r="T1341" i="5"/>
  <c r="T340" i="5"/>
  <c r="T1912" i="5"/>
  <c r="T61" i="5"/>
  <c r="T138" i="5"/>
  <c r="T1420" i="5"/>
  <c r="T1644" i="5"/>
  <c r="T626" i="5"/>
  <c r="T1811" i="5"/>
  <c r="T578" i="5"/>
  <c r="T1356" i="5"/>
  <c r="T331" i="5"/>
  <c r="T419" i="5"/>
  <c r="T1122" i="5"/>
  <c r="T605" i="5"/>
  <c r="T198" i="5"/>
  <c r="T199" i="5"/>
  <c r="T552" i="5"/>
  <c r="T1139" i="5"/>
  <c r="T1304" i="5"/>
  <c r="T1913" i="5"/>
  <c r="T905" i="5"/>
  <c r="T407" i="5"/>
  <c r="T369" i="5"/>
  <c r="T1855" i="5"/>
  <c r="T1845" i="5"/>
  <c r="T127" i="5"/>
  <c r="T1914" i="5"/>
  <c r="T125" i="5"/>
  <c r="T262" i="5"/>
  <c r="T99" i="5"/>
  <c r="T1475" i="5"/>
  <c r="T695" i="5"/>
  <c r="T752" i="5"/>
  <c r="T1215" i="5"/>
  <c r="T890" i="5"/>
  <c r="T757" i="5"/>
  <c r="T1345" i="5"/>
  <c r="T982" i="5"/>
  <c r="T970" i="5"/>
  <c r="T1699" i="5"/>
  <c r="T981" i="5"/>
  <c r="T311" i="5"/>
  <c r="T1915" i="5"/>
  <c r="T1163" i="5"/>
  <c r="T1465" i="5"/>
  <c r="T475" i="5"/>
  <c r="T1315" i="5"/>
  <c r="T1289" i="5"/>
  <c r="T113" i="5"/>
  <c r="T500" i="5"/>
  <c r="T1170" i="5"/>
  <c r="T483" i="5"/>
  <c r="T1297" i="5"/>
  <c r="T267" i="5"/>
  <c r="T1202" i="5"/>
  <c r="T1299" i="5"/>
  <c r="T862" i="5"/>
  <c r="T975" i="5"/>
  <c r="T1156" i="5"/>
  <c r="T200" i="5"/>
  <c r="T1100" i="5"/>
  <c r="T619" i="5"/>
  <c r="T669" i="5"/>
  <c r="T201" i="5"/>
  <c r="T1788" i="5"/>
  <c r="T467" i="5"/>
  <c r="T1457" i="5"/>
  <c r="T107" i="5"/>
  <c r="T1763" i="5"/>
  <c r="T774" i="5"/>
  <c r="T1711" i="5"/>
  <c r="T1947" i="5"/>
  <c r="T139" i="5"/>
  <c r="T767" i="5"/>
  <c r="T1557" i="5"/>
  <c r="T354" i="5"/>
  <c r="T1550" i="5"/>
  <c r="T781" i="5"/>
  <c r="T1307" i="5"/>
  <c r="T621" i="5"/>
  <c r="T809" i="5"/>
  <c r="T430" i="5"/>
  <c r="T1739" i="5"/>
  <c r="T1916" i="5"/>
  <c r="T1828" i="5"/>
  <c r="T202" i="5"/>
  <c r="T415" i="5"/>
  <c r="T1522" i="5"/>
  <c r="T1809" i="5"/>
  <c r="T1175" i="5"/>
  <c r="T1244" i="5"/>
  <c r="T1088" i="5"/>
  <c r="T1565" i="5"/>
  <c r="T1468" i="5"/>
  <c r="T1161" i="5"/>
  <c r="T1754" i="5"/>
  <c r="T1546" i="5"/>
  <c r="T1164" i="5"/>
  <c r="T1370" i="5"/>
  <c r="T391" i="5"/>
  <c r="T62" i="5"/>
  <c r="T362" i="5"/>
  <c r="T203" i="5"/>
  <c r="T1479" i="5"/>
  <c r="T819" i="5"/>
  <c r="T303" i="5"/>
  <c r="T1741" i="5"/>
  <c r="T1772" i="5"/>
  <c r="T1082" i="5"/>
  <c r="T923" i="5"/>
  <c r="T1780" i="5"/>
  <c r="T1551" i="5"/>
  <c r="T1416" i="5"/>
  <c r="T1000" i="5"/>
  <c r="T204" i="5"/>
  <c r="T1707" i="5"/>
  <c r="T716" i="5"/>
  <c r="T1917" i="5"/>
  <c r="T1256" i="5"/>
  <c r="T531" i="5"/>
  <c r="T827" i="5"/>
  <c r="T447" i="5"/>
  <c r="T883" i="5"/>
  <c r="T1505" i="5"/>
  <c r="T749" i="5"/>
  <c r="T1008" i="5"/>
  <c r="T264" i="5"/>
  <c r="T1067" i="5"/>
  <c r="T830" i="5"/>
  <c r="T1678" i="5"/>
  <c r="T1224" i="5"/>
  <c r="T766" i="5"/>
  <c r="T534" i="5"/>
  <c r="T1793" i="5"/>
  <c r="T465" i="5"/>
  <c r="T205" i="5"/>
  <c r="T1305" i="5"/>
  <c r="T100" i="5"/>
  <c r="T877" i="5"/>
  <c r="T786" i="5"/>
  <c r="T1531" i="5"/>
  <c r="T1518" i="5"/>
  <c r="T797" i="5"/>
  <c r="T1653" i="5"/>
  <c r="T279" i="5"/>
  <c r="T1827" i="5"/>
  <c r="T1918" i="5"/>
  <c r="T141" i="5"/>
  <c r="T491" i="5"/>
  <c r="T516" i="5"/>
  <c r="T1367" i="5"/>
  <c r="T1614" i="5"/>
  <c r="T1824" i="5"/>
  <c r="T1129" i="5"/>
  <c r="T1742" i="5"/>
  <c r="T1919" i="5"/>
  <c r="T401" i="5"/>
  <c r="T790" i="5"/>
  <c r="T1854" i="5"/>
  <c r="T344" i="5"/>
  <c r="T330" i="5"/>
  <c r="T1060" i="5"/>
  <c r="T92" i="5"/>
  <c r="T1521" i="5"/>
  <c r="T1086" i="5"/>
  <c r="T1203" i="5"/>
  <c r="T1158" i="5"/>
  <c r="T1230" i="5"/>
  <c r="T243" i="5"/>
  <c r="T91" i="5"/>
  <c r="T117" i="5"/>
  <c r="T889" i="5"/>
  <c r="T1796" i="5"/>
  <c r="T63" i="5"/>
  <c r="T1210" i="5"/>
  <c r="T337" i="5"/>
  <c r="T1740" i="5"/>
  <c r="T1173" i="5"/>
  <c r="T347" i="5"/>
  <c r="T453" i="5"/>
  <c r="T64" i="5"/>
  <c r="T739" i="5"/>
  <c r="T1204" i="5"/>
  <c r="T1102" i="5"/>
  <c r="T1513" i="5"/>
  <c r="T319" i="5"/>
  <c r="T1253" i="5"/>
  <c r="T1218" i="5"/>
  <c r="T464" i="5"/>
  <c r="T1661" i="5"/>
  <c r="T429" i="5"/>
  <c r="T1639" i="5"/>
  <c r="T1511" i="5"/>
  <c r="T947" i="5"/>
  <c r="T426" i="5"/>
  <c r="T488" i="5"/>
  <c r="T111" i="5"/>
  <c r="T482" i="5"/>
  <c r="T742" i="5"/>
  <c r="T1053" i="5"/>
  <c r="T1205" i="5"/>
  <c r="T1394" i="5"/>
  <c r="T1189" i="5"/>
  <c r="T1229" i="5"/>
  <c r="T1337" i="5"/>
  <c r="T88" i="5"/>
  <c r="T1562" i="5"/>
  <c r="T1260" i="5"/>
  <c r="T130" i="5"/>
  <c r="T1751" i="5"/>
  <c r="T1566" i="5"/>
  <c r="T1830" i="5"/>
  <c r="T554" i="5"/>
  <c r="T694" i="5"/>
  <c r="T601" i="5"/>
  <c r="T851" i="5"/>
  <c r="T495" i="5"/>
  <c r="T1193" i="5"/>
  <c r="T410" i="5"/>
  <c r="T561" i="5"/>
  <c r="T1952" i="5"/>
  <c r="T1821" i="5"/>
  <c r="T486" i="5"/>
  <c r="T206" i="5"/>
  <c r="T988" i="5"/>
  <c r="T957" i="5"/>
  <c r="T1920" i="5"/>
  <c r="T627" i="5"/>
  <c r="T1946" i="5"/>
  <c r="T705" i="5"/>
  <c r="T958" i="5"/>
  <c r="T1618" i="5"/>
  <c r="T1331" i="5"/>
  <c r="T352" i="5"/>
  <c r="T123" i="5"/>
  <c r="T480" i="5"/>
  <c r="T671" i="5"/>
  <c r="T732" i="5"/>
  <c r="T776" i="5"/>
  <c r="T1166" i="5"/>
  <c r="T1702" i="5"/>
  <c r="T271" i="5"/>
  <c r="T551" i="5"/>
  <c r="T1375" i="5"/>
  <c r="T1708" i="5"/>
  <c r="T1825" i="5"/>
  <c r="T745" i="5"/>
  <c r="T1453" i="5"/>
  <c r="T662" i="5"/>
  <c r="T65" i="5"/>
  <c r="T1921" i="5"/>
  <c r="T1601" i="5"/>
  <c r="T1080" i="5"/>
  <c r="T1251" i="5"/>
  <c r="T1646" i="5"/>
  <c r="T591" i="5"/>
  <c r="T706" i="5"/>
  <c r="T813" i="5"/>
  <c r="T1556" i="5"/>
  <c r="T569" i="5"/>
  <c r="T207" i="5"/>
  <c r="T208" i="5"/>
  <c r="T1701" i="5"/>
  <c r="T1089" i="5"/>
  <c r="T300" i="5"/>
  <c r="T899" i="5"/>
  <c r="T1402" i="5"/>
  <c r="T867" i="5"/>
  <c r="T896" i="5"/>
  <c r="T1673" i="5"/>
  <c r="T736" i="5"/>
  <c r="T1018" i="5"/>
  <c r="T1182" i="5"/>
  <c r="T1187" i="5"/>
  <c r="T507" i="5"/>
  <c r="T1645" i="5"/>
  <c r="T645" i="5"/>
  <c r="T1794" i="5"/>
  <c r="T1659" i="5"/>
  <c r="T723" i="5"/>
  <c r="T350" i="5"/>
  <c r="T1221" i="5"/>
  <c r="T1945" i="5"/>
  <c r="T926" i="5"/>
  <c r="T570" i="5"/>
  <c r="T617" i="5"/>
  <c r="T1595" i="5"/>
  <c r="T1838" i="5"/>
  <c r="T687" i="5"/>
  <c r="T869" i="5"/>
  <c r="T1147" i="5"/>
  <c r="T728" i="5"/>
  <c r="T295" i="5"/>
  <c r="T115" i="5"/>
  <c r="T417" i="5"/>
  <c r="T1412" i="5"/>
  <c r="T1430" i="5"/>
  <c r="T471" i="5"/>
  <c r="T1778" i="5"/>
  <c r="T675" i="5"/>
  <c r="T660" i="5"/>
  <c r="T715" i="5"/>
  <c r="T129" i="5"/>
  <c r="T504" i="5"/>
  <c r="T693" i="5"/>
  <c r="T1813" i="5"/>
  <c r="T1812" i="5"/>
  <c r="T1225" i="5"/>
  <c r="T1633" i="5"/>
  <c r="T962" i="5"/>
  <c r="T66" i="5"/>
  <c r="T1227" i="5"/>
  <c r="T987" i="5"/>
  <c r="T1951" i="5"/>
  <c r="T1922" i="5"/>
  <c r="T1501" i="5"/>
  <c r="T1923" i="5"/>
  <c r="T1483" i="5"/>
  <c r="T358" i="5"/>
  <c r="T1735" i="5"/>
  <c r="T1814" i="5"/>
  <c r="T1346" i="5"/>
  <c r="T1075" i="5"/>
  <c r="T624" i="5"/>
  <c r="T1770" i="5"/>
  <c r="T397" i="5"/>
  <c r="T782" i="5"/>
  <c r="T1428" i="5"/>
  <c r="T1365" i="5"/>
  <c r="T1148" i="5"/>
  <c r="T834" i="5"/>
  <c r="T1924" i="5"/>
  <c r="T433" i="5"/>
  <c r="T1064" i="5"/>
  <c r="T1405" i="5"/>
  <c r="T600" i="5"/>
  <c r="T620" i="5"/>
  <c r="T604" i="5"/>
  <c r="T1526" i="5"/>
  <c r="T1396" i="5"/>
  <c r="T1683" i="5"/>
  <c r="T610" i="5"/>
  <c r="T209" i="5"/>
  <c r="T67" i="5"/>
  <c r="T210" i="5"/>
  <c r="T529" i="5"/>
  <c r="T1925" i="5"/>
  <c r="T253" i="5"/>
  <c r="T1503" i="5"/>
  <c r="T1248" i="5"/>
  <c r="T335" i="5"/>
  <c r="T1926" i="5"/>
  <c r="T1541" i="5"/>
  <c r="T714" i="5"/>
  <c r="T1688" i="5"/>
  <c r="T775" i="5"/>
  <c r="T211" i="5"/>
  <c r="T114" i="5"/>
  <c r="T212" i="5"/>
  <c r="T1537" i="5"/>
  <c r="T1549" i="5"/>
  <c r="T1313" i="5"/>
  <c r="T307" i="5"/>
  <c r="T68" i="5"/>
  <c r="T925" i="5"/>
  <c r="T1458" i="5"/>
  <c r="T94" i="5"/>
  <c r="T69" i="5"/>
  <c r="T1220" i="5"/>
  <c r="T70" i="5"/>
  <c r="T1083" i="5"/>
  <c r="T1560" i="5"/>
  <c r="T463" i="5"/>
  <c r="T1927" i="5"/>
  <c r="T1819" i="5"/>
  <c r="T1366" i="5"/>
  <c r="T1290" i="5"/>
  <c r="T1680" i="5"/>
  <c r="T1870" i="5"/>
  <c r="T421" i="5"/>
  <c r="T933" i="5"/>
  <c r="T1133" i="5"/>
  <c r="T1123" i="5"/>
  <c r="T427" i="5"/>
  <c r="T1776" i="5"/>
  <c r="T1350" i="5"/>
  <c r="T389" i="5"/>
  <c r="T1273" i="5"/>
  <c r="T1177" i="5"/>
  <c r="T339" i="5"/>
  <c r="T1625" i="5"/>
  <c r="T213" i="5"/>
  <c r="T241" i="5"/>
  <c r="T1310" i="5"/>
  <c r="T1746" i="5"/>
  <c r="T1162" i="5"/>
  <c r="T986" i="5"/>
  <c r="T1846" i="5"/>
  <c r="T1598" i="5"/>
  <c r="T959" i="5"/>
  <c r="T238" i="5"/>
  <c r="T526" i="5"/>
  <c r="T1363" i="5"/>
  <c r="T1357" i="5"/>
  <c r="T1099" i="5"/>
  <c r="T1190" i="5"/>
  <c r="T305" i="5"/>
  <c r="T1442" i="5"/>
  <c r="T1862" i="5"/>
  <c r="T1054" i="5"/>
  <c r="T1718" i="5"/>
  <c r="T1188" i="5"/>
  <c r="T729" i="5"/>
  <c r="T629" i="5"/>
  <c r="T1119" i="5"/>
  <c r="T378" i="5"/>
  <c r="T654" i="5"/>
  <c r="T214" i="5"/>
  <c r="T450" i="5"/>
  <c r="T71" i="5"/>
  <c r="T273" i="5"/>
  <c r="T1422" i="5"/>
  <c r="T215" i="5"/>
  <c r="T783" i="5"/>
  <c r="T105" i="5"/>
  <c r="T1180" i="5"/>
  <c r="T1389" i="5"/>
  <c r="T1269" i="5"/>
  <c r="T1722" i="5"/>
  <c r="T951" i="5"/>
  <c r="T1381" i="5"/>
  <c r="T1426" i="5"/>
  <c r="T1104" i="5"/>
  <c r="T269" i="5"/>
  <c r="T688" i="5"/>
  <c r="T1486" i="5"/>
  <c r="T1143" i="5"/>
  <c r="T898" i="5"/>
  <c r="T1012" i="5"/>
  <c r="T1287" i="5"/>
  <c r="T1477" i="5"/>
  <c r="T1660" i="5"/>
  <c r="T1155" i="5"/>
  <c r="T737" i="5"/>
  <c r="T148" i="5"/>
  <c r="T1408" i="5"/>
  <c r="T216" i="5"/>
  <c r="T1072" i="5"/>
  <c r="T1001" i="5"/>
  <c r="T1552" i="5"/>
  <c r="T1871" i="5"/>
  <c r="T821" i="5"/>
  <c r="T1768" i="5"/>
  <c r="T1209" i="5"/>
  <c r="T608" i="5"/>
  <c r="T1481" i="5"/>
  <c r="T1730" i="5"/>
  <c r="T1675" i="5"/>
  <c r="T1856" i="5"/>
  <c r="T1628" i="5"/>
  <c r="T1749" i="5"/>
  <c r="T758" i="5"/>
  <c r="T1928" i="5"/>
  <c r="T1593" i="5"/>
  <c r="T833" i="5"/>
  <c r="T1949" i="5"/>
  <c r="T1761" i="5"/>
  <c r="T1656" i="5"/>
  <c r="T508" i="5"/>
  <c r="T1354" i="5"/>
  <c r="T217" i="5"/>
  <c r="T1863" i="5"/>
  <c r="T768" i="5"/>
  <c r="T385" i="5"/>
  <c r="T1839" i="5"/>
  <c r="T104" i="5"/>
  <c r="T1369" i="5"/>
  <c r="T560" i="5"/>
  <c r="T373" i="5"/>
  <c r="T228" i="5"/>
  <c r="T1929" i="5"/>
  <c r="T999" i="5"/>
  <c r="T1094" i="5"/>
  <c r="T1183" i="5"/>
  <c r="T1696" i="5"/>
  <c r="T1206" i="5"/>
  <c r="T1446" i="5"/>
  <c r="T315" i="5"/>
  <c r="T1717" i="5"/>
  <c r="T1414" i="5"/>
  <c r="T390" i="5"/>
  <c r="T1508" i="5"/>
  <c r="T72" i="5"/>
  <c r="T1478" i="5"/>
  <c r="T704" i="5"/>
  <c r="T1046" i="5"/>
  <c r="T1146" i="5"/>
  <c r="T493" i="5"/>
  <c r="T1738" i="5"/>
  <c r="T1840" i="5"/>
  <c r="T400" i="5"/>
  <c r="T428" i="5"/>
  <c r="T1529" i="5"/>
  <c r="T496" i="5"/>
  <c r="T1835" i="5"/>
  <c r="T145" i="5"/>
  <c r="T703" i="5"/>
  <c r="T73" i="5"/>
  <c r="T650" i="5"/>
  <c r="T557" i="5"/>
  <c r="T1930" i="5"/>
  <c r="T74" i="5"/>
  <c r="T336" i="5"/>
  <c r="T408" i="5"/>
  <c r="T1642" i="5"/>
  <c r="T1137" i="5"/>
  <c r="T112" i="5"/>
  <c r="T1509" i="5"/>
  <c r="T515" i="5"/>
  <c r="T932" i="5"/>
  <c r="T459" i="5"/>
  <c r="T1569" i="5"/>
  <c r="T1779" i="5"/>
  <c r="T1527" i="5"/>
  <c r="T733" i="5"/>
  <c r="T1047" i="5"/>
  <c r="T1931" i="5"/>
  <c r="T1449" i="5"/>
  <c r="T361" i="5"/>
  <c r="T445" i="5"/>
  <c r="T320" i="5"/>
  <c r="T1239" i="5"/>
  <c r="T824" i="5"/>
  <c r="T1553" i="5"/>
  <c r="T1387" i="5"/>
  <c r="T1570" i="5"/>
  <c r="T1242" i="5"/>
  <c r="T643" i="5"/>
  <c r="T366" i="5"/>
  <c r="T868" i="5"/>
  <c r="T1525" i="5"/>
  <c r="T1480" i="5"/>
  <c r="T1572" i="5"/>
  <c r="T1860" i="5"/>
  <c r="T647" i="5"/>
  <c r="T658" i="5"/>
  <c r="T544" i="5"/>
  <c r="T1612" i="5"/>
  <c r="T661" i="5"/>
  <c r="T644" i="5"/>
  <c r="T1474" i="5"/>
  <c r="T218" i="5"/>
  <c r="T700" i="5"/>
  <c r="T1599" i="5"/>
  <c r="T219" i="5"/>
  <c r="T678" i="5"/>
  <c r="T1101" i="5"/>
  <c r="T1591" i="5"/>
  <c r="T589" i="5"/>
  <c r="T470" i="5"/>
  <c r="T1168" i="5"/>
  <c r="T220" i="5"/>
  <c r="T1932" i="5"/>
  <c r="T1523" i="5"/>
  <c r="T109" i="5"/>
  <c r="T221" i="5"/>
  <c r="T1848" i="5"/>
  <c r="T1285" i="5"/>
  <c r="T1325" i="5"/>
  <c r="T927" i="5"/>
  <c r="T1619" i="5"/>
  <c r="T1300" i="5"/>
  <c r="T1298" i="5"/>
  <c r="T1536" i="5"/>
  <c r="T1042" i="5"/>
  <c r="T611" i="5"/>
  <c r="T1261" i="5"/>
  <c r="T222" i="5"/>
  <c r="T1030" i="5"/>
  <c r="T1499" i="5"/>
  <c r="T1703" i="5"/>
  <c r="T1007" i="5"/>
  <c r="T717" i="5"/>
  <c r="T536" i="5"/>
  <c r="T1212" i="5"/>
  <c r="T1490" i="5"/>
  <c r="T1540" i="5"/>
  <c r="T1933" i="5"/>
  <c r="T317" i="5"/>
  <c r="T517" i="5"/>
  <c r="T1081" i="5"/>
  <c r="T528" i="5"/>
  <c r="T543" i="5"/>
  <c r="T1249" i="5"/>
  <c r="T648" i="5"/>
  <c r="T885" i="5"/>
  <c r="T1934" i="5"/>
  <c r="T1726" i="5"/>
  <c r="T472" i="5"/>
  <c r="T1185" i="5"/>
  <c r="T952" i="5"/>
  <c r="T606" i="5"/>
  <c r="T1647" i="5"/>
  <c r="T1184" i="5"/>
  <c r="T75" i="5"/>
  <c r="T1777" i="5"/>
  <c r="T727" i="5"/>
  <c r="T1935" i="5"/>
  <c r="T492" i="5"/>
  <c r="T1936" i="5"/>
  <c r="T1576" i="5"/>
  <c r="T323" i="5"/>
  <c r="T1032" i="5"/>
  <c r="T1207" i="5"/>
  <c r="T1615" i="5"/>
  <c r="T1450" i="5"/>
  <c r="T462" i="5"/>
  <c r="T666" i="5"/>
  <c r="T1022" i="5"/>
  <c r="T1589" i="5"/>
  <c r="T1700" i="5"/>
  <c r="T76" i="5"/>
  <c r="T1382" i="5"/>
  <c r="T1712" i="5"/>
  <c r="T1040" i="5"/>
  <c r="T263" i="5"/>
  <c r="T998" i="5"/>
  <c r="T1010" i="5"/>
  <c r="T791" i="5"/>
  <c r="T763" i="5"/>
  <c r="T136" i="5"/>
  <c r="T1277" i="5"/>
  <c r="T223" i="5"/>
  <c r="T1626" i="5"/>
  <c r="T224" i="5"/>
  <c r="T77" i="5"/>
  <c r="T1216" i="5"/>
  <c r="T1473" i="5"/>
  <c r="T1789" i="5"/>
  <c r="T78" i="5"/>
  <c r="T1432" i="5"/>
  <c r="T316" i="5"/>
  <c r="T746" i="5"/>
  <c r="T1519" i="5"/>
  <c r="T1020" i="5"/>
  <c r="T1339" i="5"/>
  <c r="T1467" i="5"/>
  <c r="T1937" i="5"/>
  <c r="T1017" i="5"/>
  <c r="T945" i="5"/>
  <c r="T793" i="5"/>
  <c r="T1231" i="5"/>
  <c r="T388" i="5"/>
  <c r="T1938" i="5"/>
  <c r="T1169" i="5"/>
  <c r="T1939" i="5"/>
  <c r="T1073" i="5"/>
  <c r="T1059" i="5"/>
  <c r="T634" i="5"/>
  <c r="T1627" i="5"/>
  <c r="T1423" i="5"/>
  <c r="T1049" i="5"/>
  <c r="T1349" i="5"/>
  <c r="T332" i="5"/>
  <c r="T1857" i="5"/>
  <c r="T96" i="5"/>
  <c r="T1152" i="5"/>
  <c r="T476" i="5"/>
  <c r="T1535" i="5"/>
  <c r="T632" i="5"/>
  <c r="T1736" i="5"/>
  <c r="T719" i="5"/>
  <c r="T225" i="5"/>
  <c r="T296" i="5"/>
  <c r="T1756" i="5"/>
  <c r="T871" i="5"/>
  <c r="T831" i="5"/>
  <c r="T1697" i="5"/>
  <c r="T1500" i="5"/>
  <c r="T1241" i="5"/>
  <c r="T773" i="5"/>
  <c r="T1037" i="5"/>
  <c r="T1767" i="5"/>
  <c r="T1753" i="5"/>
  <c r="T1171" i="5"/>
  <c r="T990" i="5"/>
  <c r="T1031" i="5"/>
  <c r="T1078" i="5"/>
  <c r="T1792" i="5"/>
  <c r="T343" i="5"/>
  <c r="T1157" i="5"/>
  <c r="T1567" i="5"/>
  <c r="T1124" i="5"/>
  <c r="T1940" i="5"/>
  <c r="T1445" i="5"/>
  <c r="T498" i="5"/>
  <c r="T226" i="5"/>
  <c r="T1002" i="5"/>
  <c r="T1135" i="5"/>
  <c r="T888" i="5"/>
  <c r="T1410" i="5"/>
  <c r="T438" i="5"/>
  <c r="T855" i="5"/>
  <c r="T1836" i="5"/>
  <c r="T227" i="5"/>
  <c r="T1816" i="5"/>
  <c r="T79" i="5"/>
  <c r="T966" i="5"/>
  <c r="T1721" i="5"/>
  <c r="T80" i="5"/>
  <c r="T81" i="5"/>
  <c r="T82" i="5"/>
  <c r="T83" i="5"/>
  <c r="T98" i="5"/>
  <c r="T84" i="5"/>
  <c r="T1693" i="5"/>
  <c r="T811" i="5"/>
  <c r="T404" i="5"/>
  <c r="T676" i="5"/>
  <c r="T1704" i="5"/>
  <c r="T1413" i="5"/>
  <c r="T395" i="5"/>
  <c r="T590" i="5"/>
  <c r="T248" i="5"/>
  <c r="T1386" i="5"/>
  <c r="T1941" i="5"/>
  <c r="T1942" i="5"/>
  <c r="T1943" i="5"/>
  <c r="T1686" i="5"/>
  <c r="T712" i="5"/>
  <c r="T244" i="5"/>
  <c r="T1833" i="5"/>
  <c r="T1944" i="5"/>
  <c r="T860" i="5"/>
  <c r="T1448" i="5"/>
  <c r="T1355" i="5"/>
  <c r="T1563" i="5"/>
  <c r="T247" i="5"/>
  <c r="T665" i="5"/>
  <c r="T1463" i="5"/>
  <c r="T414" i="5"/>
  <c r="T1254" i="5"/>
  <c r="T134" i="5"/>
  <c r="T541" i="5"/>
  <c r="T764" i="5"/>
  <c r="T1311" i="5"/>
  <c r="D8" i="4"/>
  <c r="E54" i="4"/>
  <c r="E55" i="4" s="1"/>
  <c r="E49" i="4"/>
  <c r="E48" i="4"/>
  <c r="T72" i="16"/>
  <c r="T4" i="16"/>
  <c r="T5" i="16"/>
  <c r="T6" i="16"/>
  <c r="T7" i="16"/>
  <c r="T8" i="16"/>
  <c r="T9" i="16"/>
  <c r="T10" i="16"/>
  <c r="T11" i="16"/>
  <c r="T12" i="16"/>
  <c r="T13" i="16"/>
  <c r="T14"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6" i="16"/>
  <c r="T67" i="16"/>
  <c r="T68" i="16"/>
  <c r="T69" i="16"/>
  <c r="T70" i="16"/>
  <c r="T71" i="16"/>
  <c r="T3" i="16"/>
  <c r="E56" i="4" l="1"/>
  <c r="D5" i="4" l="1"/>
  <c r="D4" i="4"/>
  <c r="D7" i="4" l="1"/>
  <c r="D6" i="4"/>
  <c r="D3" i="4" l="1"/>
  <c r="Z4" i="4"/>
  <c r="E47" i="4"/>
  <c r="E46" i="4"/>
  <c r="E41" i="4"/>
  <c r="E36" i="4"/>
  <c r="E35" i="4"/>
  <c r="E34" i="4"/>
  <c r="E33" i="4"/>
  <c r="E62" i="4"/>
  <c r="E61" i="4"/>
  <c r="E50" i="4"/>
  <c r="F31" i="4"/>
  <c r="F54" i="4" s="1"/>
  <c r="F55" i="4" s="1"/>
  <c r="F48" i="4" l="1"/>
  <c r="F49" i="4"/>
  <c r="F41" i="4"/>
  <c r="F46" i="4"/>
  <c r="F47" i="4"/>
  <c r="G31" i="4"/>
  <c r="G54" i="4" s="1"/>
  <c r="G55" i="4" s="1"/>
  <c r="F32" i="4"/>
  <c r="F33" i="4"/>
  <c r="F36" i="4"/>
  <c r="F34" i="4"/>
  <c r="F61" i="4"/>
  <c r="F50" i="4"/>
  <c r="F58" i="4"/>
  <c r="F62" i="4"/>
  <c r="F35" i="4"/>
  <c r="F56" i="4" l="1"/>
  <c r="G48" i="4"/>
  <c r="G49" i="4"/>
  <c r="G41" i="4"/>
  <c r="G47" i="4"/>
  <c r="G46" i="4"/>
  <c r="H31" i="4"/>
  <c r="H54" i="4" s="1"/>
  <c r="H55" i="4" s="1"/>
  <c r="G62" i="4"/>
  <c r="G50" i="4"/>
  <c r="G36" i="4"/>
  <c r="G34" i="4"/>
  <c r="G58" i="4"/>
  <c r="G61" i="4"/>
  <c r="G35" i="4"/>
  <c r="G32" i="4"/>
  <c r="G33" i="4"/>
  <c r="F38" i="4"/>
  <c r="E37" i="4"/>
  <c r="E38" i="4"/>
  <c r="F37" i="4"/>
  <c r="G56" i="4" l="1"/>
  <c r="H48" i="4"/>
  <c r="H49" i="4"/>
  <c r="H41" i="4"/>
  <c r="H47" i="4"/>
  <c r="H46" i="4"/>
  <c r="G38" i="4"/>
  <c r="G37" i="4"/>
  <c r="I31" i="4"/>
  <c r="I54" i="4" s="1"/>
  <c r="I55" i="4" s="1"/>
  <c r="H35" i="4"/>
  <c r="H62" i="4"/>
  <c r="H50" i="4"/>
  <c r="H36" i="4"/>
  <c r="H34" i="4"/>
  <c r="H58" i="4"/>
  <c r="H61" i="4"/>
  <c r="H32" i="4"/>
  <c r="H33" i="4"/>
  <c r="H56" i="4" l="1"/>
  <c r="I48" i="4"/>
  <c r="I49" i="4"/>
  <c r="I46" i="4"/>
  <c r="I41" i="4"/>
  <c r="I47" i="4"/>
  <c r="H37" i="4"/>
  <c r="H38" i="4"/>
  <c r="J31" i="4"/>
  <c r="J54" i="4" s="1"/>
  <c r="J55" i="4" s="1"/>
  <c r="I33" i="4"/>
  <c r="I35" i="4"/>
  <c r="I36" i="4"/>
  <c r="I62" i="4"/>
  <c r="I50" i="4"/>
  <c r="I34" i="4"/>
  <c r="I58" i="4"/>
  <c r="I61" i="4"/>
  <c r="I32" i="4"/>
  <c r="I56" i="4" l="1"/>
  <c r="J48" i="4"/>
  <c r="J49" i="4"/>
  <c r="J46" i="4"/>
  <c r="J41" i="4"/>
  <c r="J47" i="4"/>
  <c r="K31" i="4"/>
  <c r="K54" i="4" s="1"/>
  <c r="K55" i="4" s="1"/>
  <c r="J32" i="4"/>
  <c r="J33" i="4"/>
  <c r="J35" i="4"/>
  <c r="J36" i="4"/>
  <c r="J62" i="4"/>
  <c r="J50" i="4"/>
  <c r="J34" i="4"/>
  <c r="J58" i="4"/>
  <c r="J61" i="4"/>
  <c r="I37" i="4"/>
  <c r="I38" i="4"/>
  <c r="J56" i="4" l="1"/>
  <c r="K48" i="4"/>
  <c r="K49" i="4"/>
  <c r="K46" i="4"/>
  <c r="K41" i="4"/>
  <c r="K47" i="4"/>
  <c r="L31" i="4"/>
  <c r="L54" i="4" s="1"/>
  <c r="L55" i="4" s="1"/>
  <c r="K32" i="4"/>
  <c r="K33" i="4"/>
  <c r="K35" i="4"/>
  <c r="K61" i="4"/>
  <c r="K36" i="4"/>
  <c r="K62" i="4"/>
  <c r="K50" i="4"/>
  <c r="K34" i="4"/>
  <c r="K58" i="4"/>
  <c r="J38" i="4"/>
  <c r="J37" i="4"/>
  <c r="K56" i="4" l="1"/>
  <c r="L48" i="4"/>
  <c r="L49" i="4"/>
  <c r="L46" i="4"/>
  <c r="L41" i="4"/>
  <c r="L47" i="4"/>
  <c r="M31" i="4"/>
  <c r="M54" i="4" s="1"/>
  <c r="M55" i="4" s="1"/>
  <c r="L34" i="4"/>
  <c r="L32" i="4"/>
  <c r="L33" i="4"/>
  <c r="L35" i="4"/>
  <c r="L61" i="4"/>
  <c r="L36" i="4"/>
  <c r="L62" i="4"/>
  <c r="L50" i="4"/>
  <c r="L58" i="4"/>
  <c r="K38" i="4"/>
  <c r="K37" i="4"/>
  <c r="L56" i="4" l="1"/>
  <c r="M48" i="4"/>
  <c r="M49" i="4"/>
  <c r="M47" i="4"/>
  <c r="M46" i="4"/>
  <c r="M41" i="4"/>
  <c r="N31" i="4"/>
  <c r="N54" i="4" s="1"/>
  <c r="N55" i="4" s="1"/>
  <c r="M34" i="4"/>
  <c r="M58" i="4"/>
  <c r="M32" i="4"/>
  <c r="M33" i="4"/>
  <c r="M36" i="4"/>
  <c r="M35" i="4"/>
  <c r="M61" i="4"/>
  <c r="M62" i="4"/>
  <c r="M50" i="4"/>
  <c r="L38" i="4"/>
  <c r="L37" i="4"/>
  <c r="M56" i="4" l="1"/>
  <c r="N48" i="4"/>
  <c r="N49" i="4"/>
  <c r="N47" i="4"/>
  <c r="N46" i="4"/>
  <c r="N41" i="4"/>
  <c r="M38" i="4"/>
  <c r="M37" i="4"/>
  <c r="N36" i="4"/>
  <c r="N62" i="4"/>
  <c r="N58" i="4"/>
  <c r="N50" i="4"/>
  <c r="N34" i="4"/>
  <c r="O31" i="4"/>
  <c r="O54" i="4" s="1"/>
  <c r="O55" i="4" s="1"/>
  <c r="N32" i="4"/>
  <c r="N33" i="4"/>
  <c r="N56" i="4" s="1"/>
  <c r="N35" i="4"/>
  <c r="N61" i="4"/>
  <c r="O48" i="4" l="1"/>
  <c r="O49" i="4"/>
  <c r="O41" i="4"/>
  <c r="O47" i="4"/>
  <c r="O46" i="4"/>
  <c r="P31" i="4"/>
  <c r="P54" i="4" s="1"/>
  <c r="P55" i="4" s="1"/>
  <c r="O36" i="4"/>
  <c r="O62" i="4"/>
  <c r="O58" i="4"/>
  <c r="O50" i="4"/>
  <c r="O34" i="4"/>
  <c r="O61" i="4"/>
  <c r="O35" i="4"/>
  <c r="O33" i="4"/>
  <c r="O56" i="4" s="1"/>
  <c r="O32" i="4"/>
  <c r="N37" i="4"/>
  <c r="N38" i="4"/>
  <c r="P48" i="4" l="1"/>
  <c r="P49" i="4"/>
  <c r="P41" i="4"/>
  <c r="P47" i="4"/>
  <c r="P46" i="4"/>
  <c r="O38" i="4"/>
  <c r="O37" i="4"/>
  <c r="P35" i="4"/>
  <c r="P36" i="4"/>
  <c r="P50" i="4"/>
  <c r="P34" i="4"/>
  <c r="P33" i="4"/>
  <c r="P56" i="4" s="1"/>
  <c r="P32" i="4"/>
  <c r="Q31" i="4"/>
  <c r="Q54" i="4" s="1"/>
  <c r="Q55" i="4" s="1"/>
  <c r="B3" i="18"/>
  <c r="B2" i="18"/>
  <c r="Q48" i="4" l="1"/>
  <c r="Q49" i="4"/>
  <c r="Q46" i="4"/>
  <c r="Q41" i="4"/>
  <c r="Q47" i="4"/>
  <c r="P38" i="4"/>
  <c r="P37" i="4"/>
  <c r="Q33" i="4"/>
  <c r="Q56" i="4" s="1"/>
  <c r="Q35" i="4"/>
  <c r="Q36" i="4"/>
  <c r="Q50" i="4"/>
  <c r="Q34" i="4"/>
  <c r="Q32" i="4"/>
  <c r="R31" i="4"/>
  <c r="R54" i="4" s="1"/>
  <c r="R55" i="4" s="1"/>
  <c r="AD4" i="4"/>
  <c r="AC4" i="4"/>
  <c r="AA4" i="4"/>
  <c r="R48" i="4" l="1"/>
  <c r="R49" i="4"/>
  <c r="R46" i="4"/>
  <c r="R41" i="4"/>
  <c r="R47" i="4"/>
  <c r="Q38" i="4"/>
  <c r="Q37" i="4"/>
  <c r="R33" i="4"/>
  <c r="R56" i="4" s="1"/>
  <c r="R35" i="4"/>
  <c r="R36" i="4"/>
  <c r="R50" i="4"/>
  <c r="R34" i="4"/>
  <c r="S31" i="4"/>
  <c r="S54" i="4" s="1"/>
  <c r="S55" i="4" s="1"/>
  <c r="R32" i="4"/>
  <c r="O2" i="5"/>
  <c r="AA3" i="4" s="1"/>
  <c r="P2" i="5"/>
  <c r="AB3" i="4" s="1"/>
  <c r="Q2" i="5"/>
  <c r="AC3" i="4" s="1"/>
  <c r="R2" i="5"/>
  <c r="AD3" i="4" s="1"/>
  <c r="AB4" i="4"/>
  <c r="AF4" i="4"/>
  <c r="AE4" i="4"/>
  <c r="S48" i="4" l="1"/>
  <c r="S49" i="4"/>
  <c r="S46" i="4"/>
  <c r="S41" i="4"/>
  <c r="S47" i="4"/>
  <c r="S33" i="4"/>
  <c r="S56" i="4" s="1"/>
  <c r="S35" i="4"/>
  <c r="S36" i="4"/>
  <c r="S50" i="4"/>
  <c r="S34" i="4"/>
  <c r="T31" i="4"/>
  <c r="T54" i="4" s="1"/>
  <c r="T55" i="4" s="1"/>
  <c r="S32" i="4"/>
  <c r="R38" i="4"/>
  <c r="R37" i="4"/>
  <c r="S2" i="5"/>
  <c r="AE3" i="4" s="1"/>
  <c r="T2" i="5"/>
  <c r="AF3" i="4" s="1"/>
  <c r="T48" i="4" l="1"/>
  <c r="T49" i="4"/>
  <c r="T46" i="4"/>
  <c r="T41" i="4"/>
  <c r="T47" i="4"/>
  <c r="S37" i="4"/>
  <c r="S38" i="4"/>
  <c r="T34" i="4"/>
  <c r="T33" i="4"/>
  <c r="T56" i="4" s="1"/>
  <c r="T35" i="4"/>
  <c r="T36" i="4"/>
  <c r="T50" i="4"/>
  <c r="T32" i="4"/>
  <c r="U31" i="4"/>
  <c r="U54" i="4" s="1"/>
  <c r="U55" i="4" s="1"/>
  <c r="U48" i="4" l="1"/>
  <c r="U49" i="4"/>
  <c r="U47" i="4"/>
  <c r="U46" i="4"/>
  <c r="U41" i="4"/>
  <c r="T38" i="4"/>
  <c r="T37" i="4"/>
  <c r="U34" i="4"/>
  <c r="U50" i="4"/>
  <c r="U33" i="4"/>
  <c r="U56" i="4" s="1"/>
  <c r="U35" i="4"/>
  <c r="U36" i="4"/>
  <c r="V31" i="4"/>
  <c r="V54" i="4" s="1"/>
  <c r="V55" i="4" s="1"/>
  <c r="U32" i="4"/>
  <c r="V48" i="4" l="1"/>
  <c r="V49" i="4"/>
  <c r="V47" i="4"/>
  <c r="V46" i="4"/>
  <c r="V41" i="4"/>
  <c r="U37" i="4"/>
  <c r="U38" i="4"/>
  <c r="V36" i="4"/>
  <c r="V50" i="4"/>
  <c r="V34" i="4"/>
  <c r="V33" i="4"/>
  <c r="V56" i="4" s="1"/>
  <c r="V35" i="4"/>
  <c r="V32" i="4"/>
  <c r="W31" i="4"/>
  <c r="W48" i="4" l="1"/>
  <c r="W54" i="4"/>
  <c r="W55" i="4" s="1"/>
  <c r="W41" i="4"/>
  <c r="W47" i="4"/>
  <c r="W49" i="4"/>
  <c r="W46" i="4"/>
  <c r="W50" i="4"/>
  <c r="W36" i="4"/>
  <c r="W34" i="4"/>
  <c r="W35" i="4"/>
  <c r="W33" i="4"/>
  <c r="W32" i="4"/>
  <c r="V37" i="4"/>
  <c r="V38" i="4"/>
  <c r="W56" i="4" l="1"/>
  <c r="W38" i="4"/>
  <c r="W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34" authorId="0" shapeId="0" xr:uid="{1A7C8FF9-DCEB-46B7-8B91-16AECF7D5085}">
      <text>
        <r>
          <rPr>
            <b/>
            <sz val="9"/>
            <color indexed="81"/>
            <rFont val="Tahoma"/>
            <family val="2"/>
          </rPr>
          <t>Auteur:</t>
        </r>
        <r>
          <rPr>
            <sz val="9"/>
            <color indexed="81"/>
            <rFont val="Tahoma"/>
            <family val="2"/>
          </rPr>
          <t xml:space="preserve">
Capture the value of a company in theory if it were to be taken over.</t>
        </r>
      </text>
    </comment>
    <comment ref="B35" authorId="0" shapeId="0" xr:uid="{C2A9A719-3204-48C5-A7C4-5B73F0170D4E}">
      <text>
        <r>
          <rPr>
            <b/>
            <sz val="9"/>
            <color indexed="81"/>
            <rFont val="Tahoma"/>
            <family val="2"/>
          </rPr>
          <t>Auteur:</t>
        </r>
        <r>
          <rPr>
            <sz val="9"/>
            <color indexed="81"/>
            <rFont val="Tahoma"/>
            <family val="2"/>
          </rPr>
          <t xml:space="preserve">
Compare company in same sector on EBIT and EBITDA to measure which ones have struggles in the past operationally
Often refered as "Operating Income" (company earning before creditor &amp; taxes)
Oil &amp; Gas, Mining, Manufacturing &amp; Infrastructure sectors because they have large depreciation</t>
        </r>
      </text>
    </comment>
    <comment ref="B36" authorId="0" shapeId="0" xr:uid="{88B5BD9A-77CD-4B33-941D-92AD897D7A10}">
      <text>
        <r>
          <rPr>
            <b/>
            <sz val="9"/>
            <color indexed="81"/>
            <rFont val="Tahoma"/>
            <family val="2"/>
          </rPr>
          <t>Auteur:</t>
        </r>
        <r>
          <rPr>
            <sz val="9"/>
            <color indexed="81"/>
            <rFont val="Tahoma"/>
            <family val="2"/>
          </rPr>
          <t xml:space="preserve">
Compare company in same sector on EBIT and EBITDA to measure which ones have struggles in the past operationally
Useful in industries with low CapEX</t>
        </r>
      </text>
    </comment>
    <comment ref="B46" authorId="0" shapeId="0" xr:uid="{5530D57F-DA3A-4B29-96E0-AFF3326109CF}">
      <text>
        <r>
          <rPr>
            <b/>
            <sz val="9"/>
            <color indexed="81"/>
            <rFont val="Tahoma"/>
            <family val="2"/>
          </rPr>
          <t>Auteur:</t>
        </r>
        <r>
          <rPr>
            <sz val="9"/>
            <color indexed="81"/>
            <rFont val="Tahoma"/>
            <family val="2"/>
          </rPr>
          <t xml:space="preserve">
D/E Ratio = Total Debt / Shareholders Equity
 OR
D/E Ratio = (Short Term Debt + Long Term Debt + Other Fixed Payments) / Shareholders Equity
&gt;2 : Dangerous, especialy if financing contracting operations
&lt;= 1 : Facilitate turn-around</t>
        </r>
      </text>
    </comment>
    <comment ref="B47" authorId="0" shapeId="0" xr:uid="{30A7E664-736F-4B55-AF39-255D0C6A292A}">
      <text>
        <r>
          <rPr>
            <b/>
            <sz val="9"/>
            <color indexed="81"/>
            <rFont val="Tahoma"/>
            <family val="2"/>
          </rPr>
          <t>Auteur:</t>
        </r>
        <r>
          <rPr>
            <sz val="9"/>
            <color indexed="81"/>
            <rFont val="Tahoma"/>
            <family val="2"/>
          </rPr>
          <t xml:space="preserve">
Interest Coverage Ratio = EBIT / Interest Expense
&gt;2 is considered acceptable in most industries (can vary)
Use by rating agency </t>
        </r>
      </text>
    </comment>
    <comment ref="B48" authorId="0" shapeId="0" xr:uid="{860677D9-2A8E-42D3-B0E2-1E1FD6BE5400}">
      <text>
        <r>
          <rPr>
            <b/>
            <sz val="9"/>
            <color indexed="81"/>
            <rFont val="Tahoma"/>
            <family val="2"/>
          </rPr>
          <t>Auteur:</t>
        </r>
        <r>
          <rPr>
            <sz val="9"/>
            <color indexed="81"/>
            <rFont val="Tahoma"/>
            <family val="2"/>
          </rPr>
          <t xml:space="preserve">
Current Ratio = Current Assets / Current Liabilities
Measure ability to meet short-term obligation (1 year)
Less than 1 means no capital to meet short-term obligations</t>
        </r>
      </text>
    </comment>
    <comment ref="B49" authorId="0" shapeId="0" xr:uid="{ACD0408A-1DBF-474F-A97F-D2B89E8B6F8C}">
      <text>
        <r>
          <rPr>
            <b/>
            <sz val="9"/>
            <color indexed="81"/>
            <rFont val="Tahoma"/>
            <family val="2"/>
          </rPr>
          <t>Auteur:</t>
        </r>
        <r>
          <rPr>
            <sz val="9"/>
            <color indexed="81"/>
            <rFont val="Tahoma"/>
            <family val="2"/>
          </rPr>
          <t xml:space="preserve">
Quick Ratio = (Cash &amp; cash equivalents + Marketable Securities + Accounts Receivable) / Current Liabilities
 OR
Quick Ratio = (Cash &amp; cash equivalents + Marketable Securities + Accounts Receivable) / Accounts Payable
More liquid focused version of the Current Ratio
Measure ability to pay short term liabilities with asset readlily convertible to cash</t>
        </r>
      </text>
    </comment>
    <comment ref="B50" authorId="0" shapeId="0" xr:uid="{757C0234-112A-4CB3-BAEE-DCB0D03253AE}">
      <text>
        <r>
          <rPr>
            <b/>
            <sz val="9"/>
            <color indexed="81"/>
            <rFont val="Tahoma"/>
            <family val="2"/>
          </rPr>
          <t>Auteur:</t>
        </r>
        <r>
          <rPr>
            <sz val="9"/>
            <color indexed="81"/>
            <rFont val="Tahoma"/>
            <family val="2"/>
          </rPr>
          <t xml:space="preserve">
Working Capital = Working Capital / Total Assets = (Current Assets - Current Liabilities) / Total Assets
&gt; 30% : Very Good
15% to 30% : Satisfactory
0% to 15% : Unsatisfactory
&lt;0% : Critical</t>
        </r>
      </text>
    </comment>
    <comment ref="B51" authorId="0" shapeId="0" xr:uid="{A3F68DFC-FEED-4048-87D9-C16212D6CFE8}">
      <text>
        <r>
          <rPr>
            <b/>
            <sz val="9"/>
            <color indexed="81"/>
            <rFont val="Tahoma"/>
            <family val="2"/>
          </rPr>
          <t>Auteur:</t>
        </r>
        <r>
          <rPr>
            <sz val="9"/>
            <color indexed="81"/>
            <rFont val="Tahoma"/>
            <family val="2"/>
          </rPr>
          <t xml:space="preserve">
Ratio of equity available to common stockholders against nb of shares outstanding
Company can increase BVPS with stocks buyback </t>
        </r>
      </text>
    </comment>
    <comment ref="B56" authorId="0" shapeId="0" xr:uid="{B3A5B4B7-4C2C-4D49-BA09-13BC7CFDCD9C}">
      <text>
        <r>
          <rPr>
            <b/>
            <sz val="9"/>
            <color indexed="81"/>
            <rFont val="Tahoma"/>
            <family val="2"/>
          </rPr>
          <t>Auteur:</t>
        </r>
        <r>
          <rPr>
            <sz val="9"/>
            <color indexed="81"/>
            <rFont val="Tahoma"/>
            <family val="2"/>
          </rPr>
          <t xml:space="preserve">
Multiple the market is willing to pay for the company Free Cash Flow</t>
        </r>
      </text>
    </comment>
    <comment ref="B60" authorId="0" shapeId="0" xr:uid="{3CA33B8B-86F3-49AE-A192-C83857B1C24A}">
      <text>
        <r>
          <rPr>
            <b/>
            <sz val="9"/>
            <color indexed="81"/>
            <rFont val="Tahoma"/>
            <family val="2"/>
          </rPr>
          <t>Auteur:</t>
        </r>
        <r>
          <rPr>
            <sz val="9"/>
            <color indexed="81"/>
            <rFont val="Tahoma"/>
            <family val="2"/>
          </rPr>
          <t xml:space="preserve">
Sales to Assets Ratio = Net Sales / Average Total Assets
 WITH
Average Total Assets = (Assert at start of year + Assert at end of Year) / 2
The higher the better
Warning: compare stock with the same sector (wildly differ from one to another)</t>
        </r>
      </text>
    </comment>
    <comment ref="B61" authorId="0" shapeId="0" xr:uid="{AFA4180E-8ADB-4AC6-8B53-1928218E5C52}">
      <text>
        <r>
          <rPr>
            <b/>
            <sz val="9"/>
            <color indexed="81"/>
            <rFont val="Tahoma"/>
            <family val="2"/>
          </rPr>
          <t>Auteur:</t>
        </r>
        <r>
          <rPr>
            <sz val="9"/>
            <color indexed="81"/>
            <rFont val="Tahoma"/>
            <family val="2"/>
          </rPr>
          <t xml:space="preserve">
Return On Asset = Net Income / Total Assets
 OR
Return On Asset = Net Income / Average Total Assets
Efficency metrics to company peers
Profitability measure</t>
        </r>
      </text>
    </comment>
    <comment ref="B62" authorId="0" shapeId="0" xr:uid="{6355589F-847E-4923-93BC-5BB49BC634D0}">
      <text>
        <r>
          <rPr>
            <b/>
            <sz val="9"/>
            <color indexed="81"/>
            <rFont val="Tahoma"/>
            <family val="2"/>
          </rPr>
          <t>Auteur:</t>
        </r>
        <r>
          <rPr>
            <sz val="9"/>
            <color indexed="81"/>
            <rFont val="Tahoma"/>
            <family val="2"/>
          </rPr>
          <t xml:space="preserve">
Return On Equity = Net Income / Shareholders Equity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5947C06F-1F0C-4E89-BA6F-7F779EC51923}">
      <text>
        <r>
          <rPr>
            <b/>
            <sz val="9"/>
            <color indexed="81"/>
            <rFont val="Tahoma"/>
            <family val="2"/>
          </rPr>
          <t>Auteur:</t>
        </r>
        <r>
          <rPr>
            <sz val="9"/>
            <color indexed="81"/>
            <rFont val="Tahoma"/>
            <family val="2"/>
          </rPr>
          <t xml:space="preserve">
Who is the Alpha (CEO or someone else)?
How long have they been with the company?
Have they led a team before?
Have they been involved in success story before?
How much stock and stock options do they own?
Where did they go to school and what did they 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7E8BD59D-7466-449C-858C-5FBDD87DFE29}">
      <text>
        <r>
          <rPr>
            <b/>
            <sz val="9"/>
            <color indexed="81"/>
            <rFont val="Tahoma"/>
            <family val="2"/>
          </rPr>
          <t>Auteur:</t>
        </r>
        <r>
          <rPr>
            <sz val="9"/>
            <color indexed="81"/>
            <rFont val="Tahoma"/>
            <family val="2"/>
          </rPr>
          <t xml:space="preserve">
Downloaded from : https://www.msci.com/our-solutions/indexes/gics</t>
        </r>
      </text>
    </comment>
    <comment ref="P1" authorId="0" shapeId="0" xr:uid="{AC23DF3B-BBCF-4E1A-989A-BE82962B9FB4}">
      <text>
        <r>
          <rPr>
            <b/>
            <sz val="9"/>
            <color indexed="81"/>
            <rFont val="Tahoma"/>
            <charset val="1"/>
          </rPr>
          <t>Auteur:</t>
        </r>
        <r>
          <rPr>
            <sz val="9"/>
            <color indexed="81"/>
            <rFont val="Tahoma"/>
            <charset val="1"/>
          </rPr>
          <t xml:space="preserve">
From IPTM video 16</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BFF23A-F5CE-463F-9583-91CB7833DA74}" keepAlive="1" name="ModelConnection_DonnéesExternes_2" description="Modèle de données" type="5" refreshedVersion="6" minRefreshableVersion="5" saveData="1">
    <dbPr connection="Data Model Connection" command="StockanalysisYearlyBalanceSheet" commandType="3"/>
    <extLst>
      <ext xmlns:x15="http://schemas.microsoft.com/office/spreadsheetml/2010/11/main" uri="{DE250136-89BD-433C-8126-D09CA5730AF9}">
        <x15:connection id="" model="1"/>
      </ext>
    </extLst>
  </connection>
  <connection id="2" xr16:uid="{9F633527-2ACE-4A2E-BCA6-30CA840B9EF2}" keepAlive="1" name="ModelConnection_DonnéesExternes_3" description="Modèle de données" type="5" refreshedVersion="6" minRefreshableVersion="5" saveData="1">
    <dbPr connection="Data Model Connection" command="StockanalysisQuarterlyBalanceSheet" commandType="3"/>
    <extLst>
      <ext xmlns:x15="http://schemas.microsoft.com/office/spreadsheetml/2010/11/main" uri="{DE250136-89BD-433C-8126-D09CA5730AF9}">
        <x15:connection id="" model="1"/>
      </ext>
    </extLst>
  </connection>
  <connection id="3" xr16:uid="{1A086F8C-9B6E-45FA-B62E-DAF1C1C43C4D}" keepAlive="1" name="Requête - GetNamedRangeValue" description="Connexion à la requête « GetNamedRangeValue » dans le classeur." type="5" refreshedVersion="0" background="1">
    <dbPr connection="Provider=Microsoft.Mashup.OleDb.1;Data Source=$Workbook$;Location=GetNamedRangeValue;Extended Properties=&quot;&quot;" command="SELECT * FROM [GetNamedRangeValue]"/>
  </connection>
  <connection id="4" xr16:uid="{F4BA2405-E6B4-4481-BE0E-3B031E0CD68B}" keepAlive="1" name="Requête - GetStockAnalysis" description="Connexion à la requête « GetStockAnalysis » dans le classeur." type="5" refreshedVersion="0" background="1">
    <dbPr connection="Provider=Microsoft.Mashup.OleDb.1;Data Source=$Workbook$;Location=GetStockAnalysis;Extended Properties=&quot;&quot;" command="SELECT * FROM [GetStockAnalysis]"/>
  </connection>
  <connection id="5" xr16:uid="{E784EFA7-3FEF-4B4E-BD4D-5593FFC16697}" keepAlive="1" name="Requête - GetYahooData" description="Connexion à la requête « GetYahooData » dans le classeur." type="5" refreshedVersion="6" background="1">
    <dbPr connection="Provider=Microsoft.Mashup.OleDb.1;Data Source=$Workbook$;Location=GetYahooData;Extended Properties=&quot;&quot;" command="SELECT * FROM [GetYahooData]"/>
  </connection>
  <connection id="6" xr16:uid="{DE51ACC1-2C0F-4719-8597-D0D8F2C790C3}" keepAlive="1" name="Requête - GetZacksStockDetails" description="Connexion à la requête « GetZacksStockDetails » dans le classeur." type="5" refreshedVersion="0" background="1">
    <dbPr connection="Provider=Microsoft.Mashup.OleDb.1;Data Source=$Workbook$;Location=GetZacksStockDetails;Extended Properties=&quot;&quot;" command="SELECT * FROM [GetZacksStockDetails]"/>
  </connection>
  <connection id="7" xr16:uid="{16D2C284-2DB3-41EB-84DB-517FBFDC4999}" keepAlive="1" name="Requête - NAICS_Structure" description="Connexion à la requête « NAICS_Structure » dans le classeur." type="5" refreshedVersion="6" background="1" saveData="1">
    <dbPr connection="Provider=Microsoft.Mashup.OleDb.1;Data Source=$Workbook$;Location=NAICS_Structure;Extended Properties=&quot;&quot;" command="SELECT * FROM [NAICS_Structure]"/>
  </connection>
  <connection id="8" xr16:uid="{EF6D94AF-C718-44A7-876F-CDC0717E4AD6}" name="Requête - StockanalysisQuarterlyBalanceSheet" description="Connexion à la requête « StockanalysisQuarterlyBalanceSheet » dans le classeur." type="100" refreshedVersion="6" minRefreshableVersion="5">
    <extLst>
      <ext xmlns:x15="http://schemas.microsoft.com/office/spreadsheetml/2010/11/main" uri="{DE250136-89BD-433C-8126-D09CA5730AF9}">
        <x15:connection id="44dbea04-3db1-4968-b88f-cc6a98a95343"/>
      </ext>
    </extLst>
  </connection>
  <connection id="9" xr16:uid="{9AE566FF-3121-40FB-8514-3F798B268F94}" keepAlive="1" name="Requête - StockanalysisQuarterlyCashFlowStatement" description="Connexion à la requête « StockanalysisQuarterlyCashFlowStatement » dans le classeur." type="5" refreshedVersion="6" background="1" saveData="1">
    <dbPr connection="Provider=Microsoft.Mashup.OleDb.1;Data Source=$Workbook$;Location=StockanalysisQuarterlyCashFlowStatement;Extended Properties=&quot;&quot;" command="SELECT * FROM [StockanalysisQuarterlyCashFlowStatement]"/>
  </connection>
  <connection id="10" xr16:uid="{2E5AA551-0116-4769-99CD-518CF6967568}" keepAlive="1" name="Requête - StockanalysisQuarterlyIncome" description="Connexion à la requête « StockanalysisQuarterlyIncome » dans le classeur." type="5" refreshedVersion="6" background="1" saveData="1">
    <dbPr connection="Provider=Microsoft.Mashup.OleDb.1;Data Source=$Workbook$;Location=StockanalysisQuarterlyIncome;Extended Properties=&quot;&quot;" command="SELECT * FROM [StockanalysisQuarterlyIncome]"/>
  </connection>
  <connection id="11" xr16:uid="{980A51C3-BAAA-4FF1-AB5C-A71811D225BC}" keepAlive="1" name="Requête - StockanalysisQuarterlyRatios" description="Connexion à la requête « StockanalysisQuarterlyRatios » dans le classeur." type="5" refreshedVersion="6" background="1" saveData="1">
    <dbPr connection="Provider=Microsoft.Mashup.OleDb.1;Data Source=$Workbook$;Location=StockanalysisQuarterlyRatios;Extended Properties=&quot;&quot;" command="SELECT * FROM [StockanalysisQuarterlyRatios]"/>
  </connection>
  <connection id="12" xr16:uid="{A9B5995D-E516-4E99-B573-6A012D915A28}" name="Requête - StockanalysisYearlyBalanceSheet" description="Connexion à la requête « StockanalysisYearlyBalanceSheet » dans le classeur." type="100" refreshedVersion="6" minRefreshableVersion="5">
    <extLst>
      <ext xmlns:x15="http://schemas.microsoft.com/office/spreadsheetml/2010/11/main" uri="{DE250136-89BD-433C-8126-D09CA5730AF9}">
        <x15:connection id="581036ab-a24f-458a-af0c-c0d4922a58ac"/>
      </ext>
    </extLst>
  </connection>
  <connection id="13" xr16:uid="{2E27D434-56A6-46A6-A2BE-CFBBB68203BC}" keepAlive="1" name="Requête - StockanalysisYearlyCashFlowStatement" description="Connexion à la requête « StockanalysisYearlyCashFlowStatement » dans le classeur." type="5" refreshedVersion="6" background="1" saveData="1">
    <dbPr connection="Provider=Microsoft.Mashup.OleDb.1;Data Source=$Workbook$;Location=StockanalysisYearlyCashFlowStatement;Extended Properties=&quot;&quot;" command="SELECT * FROM [StockanalysisYearlyCashFlowStatement]"/>
  </connection>
  <connection id="14" xr16:uid="{4AF091FC-DB6F-47AB-AFCC-5BA373D5D466}" keepAlive="1" name="Requête - StockanalysisYearlyIncome" description="Connexion à la requête « StockanalysisYearlyIncome » dans le classeur." type="5" refreshedVersion="6" background="1" saveData="1">
    <dbPr connection="Provider=Microsoft.Mashup.OleDb.1;Data Source=$Workbook$;Location=StockanalysisYearlyIncome;Extended Properties=&quot;&quot;" command="SELECT * FROM [StockanalysisYearlyIncome]"/>
  </connection>
  <connection id="15" xr16:uid="{44AFC753-192B-40D3-A662-5EEE46D20D99}" keepAlive="1" name="Requête - StockanalysisYearlyRatios" description="Connexion à la requête « StockanalysisYearlyRatios » dans le classeur." type="5" refreshedVersion="6" background="1" saveData="1">
    <dbPr connection="Provider=Microsoft.Mashup.OleDb.1;Data Source=$Workbook$;Location=StockanalysisYearlyRatios;Extended Properties=&quot;&quot;" command="SELECT * FROM [StockanalysisYearlyRatios]"/>
  </connection>
  <connection id="16" xr16:uid="{E5FB5553-E136-4DC5-8682-30EF7B6F5FA1}" keepAlive="1" name="Requête - YahooDetails" description="Connexion à la requête « YahooDetails » dans le classeur." type="5" refreshedVersion="6" background="1" saveData="1">
    <dbPr connection="Provider=Microsoft.Mashup.OleDb.1;Data Source=$Workbook$;Location=YahooDetails;Extended Properties=&quot;&quot;" command="SELECT * FROM [YahooDetails]"/>
  </connection>
  <connection id="17" xr16:uid="{482728E8-C633-4176-B2BB-E3F1D6DEB8DE}" keepAlive="1" name="Requête - YahooGetMontlyPrice" description="Connexion à la requête « YahooGetMontlyPrice » dans le classeur." type="5" refreshedVersion="0" background="1">
    <dbPr connection="Provider=Microsoft.Mashup.OleDb.1;Data Source=$Workbook$;Location=YahooGetMontlyPrice;Extended Properties=&quot;&quot;" command="SELECT * FROM [YahooGetMontlyPrice]"/>
  </connection>
  <connection id="18" xr16:uid="{CE2449C1-1910-4B22-94A4-3E1EF2F8D652}" keepAlive="1" name="Requête - ZACKS Screener" description="Connexion à la requête « ZACKS Screener » dans le classeur." type="5" refreshedVersion="6" background="1" saveData="1">
    <dbPr connection="Provider=Microsoft.Mashup.OleDb.1;Data Source=$Workbook$;Location=ZACKS Screener;Extended Properties=&quot;&quot;" command="SELECT * FROM [ZACKS Screener]"/>
  </connection>
  <connection id="19" xr16:uid="{852C98E7-2F2C-4B0A-83D3-4C258088008E}" keepAlive="1" name="ThisWorkbookDataModel" description="Modèle de donnée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<sst xmlns="http://schemas.openxmlformats.org/spreadsheetml/2006/main" count="23226" uniqueCount="7555">
  <si>
    <t>Company Name</t>
  </si>
  <si>
    <t>Ticker</t>
  </si>
  <si>
    <t>Exchange</t>
  </si>
  <si>
    <t>Sector</t>
  </si>
  <si>
    <t>Industry</t>
  </si>
  <si>
    <t>Market Cap (mil)</t>
  </si>
  <si>
    <t>Month of Fiscal Yr End</t>
  </si>
  <si>
    <t>Price</t>
  </si>
  <si>
    <t>EPS0</t>
  </si>
  <si>
    <t>EPS1</t>
  </si>
  <si>
    <t>EPS2</t>
  </si>
  <si>
    <t>Agilent Technologies</t>
  </si>
  <si>
    <t>A</t>
  </si>
  <si>
    <t>NYSE</t>
  </si>
  <si>
    <t>Computer and Technology</t>
  </si>
  <si>
    <t>Electronics - Testing Equipment</t>
  </si>
  <si>
    <t>Alcoa</t>
  </si>
  <si>
    <t>AA</t>
  </si>
  <si>
    <t>Industrial Products</t>
  </si>
  <si>
    <t>Metal Products - Distribution</t>
  </si>
  <si>
    <t>American Airlines</t>
  </si>
  <si>
    <t>AAL</t>
  </si>
  <si>
    <t>NSDQ</t>
  </si>
  <si>
    <t>Transportation</t>
  </si>
  <si>
    <t>Transportation - Airline</t>
  </si>
  <si>
    <t>AAON</t>
  </si>
  <si>
    <t>Construction</t>
  </si>
  <si>
    <t>Building Products - Air Conditioner and Heating</t>
  </si>
  <si>
    <t>Advance Auto Parts</t>
  </si>
  <si>
    <t>AAP</t>
  </si>
  <si>
    <t>Retail-Wholesale</t>
  </si>
  <si>
    <t>Automotive - Retail and Wholesale - Parts</t>
  </si>
  <si>
    <t>Apple</t>
  </si>
  <si>
    <t>AAPL</t>
  </si>
  <si>
    <t>Computer - Mini computers</t>
  </si>
  <si>
    <t>AllianceBernstein</t>
  </si>
  <si>
    <t>AB</t>
  </si>
  <si>
    <t>Finance</t>
  </si>
  <si>
    <t>Financial - Investment Management</t>
  </si>
  <si>
    <t>AbbVie</t>
  </si>
  <si>
    <t>ABBV</t>
  </si>
  <si>
    <t>Medical</t>
  </si>
  <si>
    <t>Large Cap Pharmaceuticals</t>
  </si>
  <si>
    <t>AmerisourceBergen</t>
  </si>
  <si>
    <t>ABC</t>
  </si>
  <si>
    <t>Medical - Dental Supplies</t>
  </si>
  <si>
    <t>Abcam</t>
  </si>
  <si>
    <t>ABCM</t>
  </si>
  <si>
    <t>Medical - Instruments</t>
  </si>
  <si>
    <t>Ambev</t>
  </si>
  <si>
    <t>ABEV</t>
  </si>
  <si>
    <t>Consumer Staples</t>
  </si>
  <si>
    <t>Beverages - Alcohol</t>
  </si>
  <si>
    <t>Asbury Automotive Group</t>
  </si>
  <si>
    <t>ABG</t>
  </si>
  <si>
    <t>Automotive - Retail and Whole Sales</t>
  </si>
  <si>
    <t>Airbnb</t>
  </si>
  <si>
    <t>ABNB</t>
  </si>
  <si>
    <t>Internet - Content</t>
  </si>
  <si>
    <t>Abbott Laboratories</t>
  </si>
  <si>
    <t>ABT</t>
  </si>
  <si>
    <t>Medical - Products</t>
  </si>
  <si>
    <t>Arcosa</t>
  </si>
  <si>
    <t>ACA</t>
  </si>
  <si>
    <t>Building Products - Miscellaneous</t>
  </si>
  <si>
    <t>ACADIA Pharmaceuticals</t>
  </si>
  <si>
    <t>ACAD</t>
  </si>
  <si>
    <t>Medical - Biomedical and Genetics</t>
  </si>
  <si>
    <t>Arch Capital Group</t>
  </si>
  <si>
    <t>ACGL</t>
  </si>
  <si>
    <t>Insurance - Property and Casualty</t>
  </si>
  <si>
    <t>Acadia Healthcare</t>
  </si>
  <si>
    <t>ACHC</t>
  </si>
  <si>
    <t>Medical - Hospital</t>
  </si>
  <si>
    <t>Albertsons Companies</t>
  </si>
  <si>
    <t>ACI</t>
  </si>
  <si>
    <t>Consumer Products - Staples</t>
  </si>
  <si>
    <t>Axcelis Technologies</t>
  </si>
  <si>
    <t>ACLS</t>
  </si>
  <si>
    <t>Electronics - Manufacturing Machinery</t>
  </si>
  <si>
    <t>AECOM</t>
  </si>
  <si>
    <t>ACM</t>
  </si>
  <si>
    <t>Engineering - R and D Services</t>
  </si>
  <si>
    <t>Accenture</t>
  </si>
  <si>
    <t>ACN</t>
  </si>
  <si>
    <t>Business Services</t>
  </si>
  <si>
    <t>Consulting Services</t>
  </si>
  <si>
    <t>Enact Holdings</t>
  </si>
  <si>
    <t>ACT</t>
  </si>
  <si>
    <t>Insurance - Multi line</t>
  </si>
  <si>
    <t/>
  </si>
  <si>
    <t>ACWI</t>
  </si>
  <si>
    <t>Financial - Investment Funds</t>
  </si>
  <si>
    <t>Adobe</t>
  </si>
  <si>
    <t>ADBE</t>
  </si>
  <si>
    <t>Computer - Software</t>
  </si>
  <si>
    <t>Agree Realty</t>
  </si>
  <si>
    <t>ADC</t>
  </si>
  <si>
    <t>REIT and Equity Trust - Retail</t>
  </si>
  <si>
    <t>Analog Devices</t>
  </si>
  <si>
    <t>ADI</t>
  </si>
  <si>
    <t>Semiconductor - Analog and Mixed</t>
  </si>
  <si>
    <t>Archer Daniels Midland</t>
  </si>
  <si>
    <t>ADM</t>
  </si>
  <si>
    <t>Agriculture - Operations</t>
  </si>
  <si>
    <t>Adient</t>
  </si>
  <si>
    <t>ADNT</t>
  </si>
  <si>
    <t>Auto-Tires-Trucks</t>
  </si>
  <si>
    <t>Automotive - Original Equipment</t>
  </si>
  <si>
    <t>Automatic Data Processing</t>
  </si>
  <si>
    <t>ADP</t>
  </si>
  <si>
    <t>Outsourcing</t>
  </si>
  <si>
    <t>Autodesk</t>
  </si>
  <si>
    <t>ADSK</t>
  </si>
  <si>
    <t>ADT</t>
  </si>
  <si>
    <t>Security and Safety Services</t>
  </si>
  <si>
    <t>Ameren</t>
  </si>
  <si>
    <t>AEE</t>
  </si>
  <si>
    <t>Utilities</t>
  </si>
  <si>
    <t>Utility - Electric Power</t>
  </si>
  <si>
    <t>Aegon</t>
  </si>
  <si>
    <t>AEG</t>
  </si>
  <si>
    <t>Advanced Energy Industries</t>
  </si>
  <si>
    <t>AEIS</t>
  </si>
  <si>
    <t>Semiconductor Equipment - Wafer Fabrication</t>
  </si>
  <si>
    <t>American Equity Investment Life Holding</t>
  </si>
  <si>
    <t>AEL</t>
  </si>
  <si>
    <t>Insurance - Life Insurance</t>
  </si>
  <si>
    <t>Agnico Eagle Mines</t>
  </si>
  <si>
    <t>AEM</t>
  </si>
  <si>
    <t>Basic Materials</t>
  </si>
  <si>
    <t>Mining - Gold</t>
  </si>
  <si>
    <t>American Electric Power</t>
  </si>
  <si>
    <t>AEP</t>
  </si>
  <si>
    <t>Aercap</t>
  </si>
  <si>
    <t>AER</t>
  </si>
  <si>
    <t>Financial - Leasing Companies</t>
  </si>
  <si>
    <t>AES</t>
  </si>
  <si>
    <t>American Financial Group</t>
  </si>
  <si>
    <t>AFG</t>
  </si>
  <si>
    <t>Aflac</t>
  </si>
  <si>
    <t>AFL</t>
  </si>
  <si>
    <t>Insurance - Accident and Health</t>
  </si>
  <si>
    <t>Affirm</t>
  </si>
  <si>
    <t>AFRM</t>
  </si>
  <si>
    <t>Business - Services</t>
  </si>
  <si>
    <t>AGCO</t>
  </si>
  <si>
    <t>Manufacturing - Farm Equipment</t>
  </si>
  <si>
    <t>AGG</t>
  </si>
  <si>
    <t>Alamos Gold</t>
  </si>
  <si>
    <t>AGI</t>
  </si>
  <si>
    <t>Agilon Health</t>
  </si>
  <si>
    <t>AGL</t>
  </si>
  <si>
    <t>Medical Services</t>
  </si>
  <si>
    <t>AGNC Investment</t>
  </si>
  <si>
    <t>AGNC</t>
  </si>
  <si>
    <t>REIT and Equity Trust</t>
  </si>
  <si>
    <t>Assured Guaranty</t>
  </si>
  <si>
    <t>AGO</t>
  </si>
  <si>
    <t>Avangrid</t>
  </si>
  <si>
    <t>AGR</t>
  </si>
  <si>
    <t>C3.ai</t>
  </si>
  <si>
    <t>AI</t>
  </si>
  <si>
    <t>Computers - IT Services</t>
  </si>
  <si>
    <t>American International Group</t>
  </si>
  <si>
    <t>AIG</t>
  </si>
  <si>
    <t>Apartment Income REIT</t>
  </si>
  <si>
    <t>AIRC</t>
  </si>
  <si>
    <t>REIT and Equity Trust - Residential</t>
  </si>
  <si>
    <t>Applied Industrial Technologies</t>
  </si>
  <si>
    <t>AIT</t>
  </si>
  <si>
    <t xml:space="preserve">Manufacturing - General Industrial </t>
  </si>
  <si>
    <t>Assurant</t>
  </si>
  <si>
    <t>AIZ</t>
  </si>
  <si>
    <t>Arthur J. Gallagher &amp; Co.</t>
  </si>
  <si>
    <t>AJG</t>
  </si>
  <si>
    <t>Insurance - Brokerage</t>
  </si>
  <si>
    <t>Aerojet Rocketdyne Holdings</t>
  </si>
  <si>
    <t>AJRD</t>
  </si>
  <si>
    <t>Aerospace</t>
  </si>
  <si>
    <t>Aerospace - Defense Equipment</t>
  </si>
  <si>
    <t>Akamai Technologies</t>
  </si>
  <si>
    <t>AKAM</t>
  </si>
  <si>
    <t>Internet - Services</t>
  </si>
  <si>
    <t>Air Lease</t>
  </si>
  <si>
    <t>AL</t>
  </si>
  <si>
    <t>Transportation - Equipment and Leasing</t>
  </si>
  <si>
    <t>Albemarle</t>
  </si>
  <si>
    <t>ALB</t>
  </si>
  <si>
    <t xml:space="preserve">Chemical - Diversified </t>
  </si>
  <si>
    <t>Alcon</t>
  </si>
  <si>
    <t>ALC</t>
  </si>
  <si>
    <t>Allete</t>
  </si>
  <si>
    <t>ALE</t>
  </si>
  <si>
    <t>Allegro MicroSystems</t>
  </si>
  <si>
    <t>ALGM</t>
  </si>
  <si>
    <t>Electronics - Semiconductors</t>
  </si>
  <si>
    <t>Align Technology</t>
  </si>
  <si>
    <t>ALGN</t>
  </si>
  <si>
    <t>Alight</t>
  </si>
  <si>
    <t>ALIT</t>
  </si>
  <si>
    <t>Internet - Software</t>
  </si>
  <si>
    <t>Alaska Air Group</t>
  </si>
  <si>
    <t>ALK</t>
  </si>
  <si>
    <t>Alkermes</t>
  </si>
  <si>
    <t>ALKS</t>
  </si>
  <si>
    <t>Allstate</t>
  </si>
  <si>
    <t>ALL</t>
  </si>
  <si>
    <t>Allegion</t>
  </si>
  <si>
    <t>ALLE</t>
  </si>
  <si>
    <t>Ally Financial</t>
  </si>
  <si>
    <t>ALLY</t>
  </si>
  <si>
    <t>Financial - Consumer Loans</t>
  </si>
  <si>
    <t>Alnylam Pharmaceuticals</t>
  </si>
  <si>
    <t>ALNY</t>
  </si>
  <si>
    <t>Allison Transmission Holdings</t>
  </si>
  <si>
    <t>ALSN</t>
  </si>
  <si>
    <t>Altair Engineering</t>
  </si>
  <si>
    <t>ALTR</t>
  </si>
  <si>
    <t>Autoliv</t>
  </si>
  <si>
    <t>ALV</t>
  </si>
  <si>
    <t>Antero Midstream</t>
  </si>
  <si>
    <t>AM</t>
  </si>
  <si>
    <t>Oils-Energy</t>
  </si>
  <si>
    <t>Oil and Gas - Integrated - United States</t>
  </si>
  <si>
    <t>Applied Materials</t>
  </si>
  <si>
    <t>AMAT</t>
  </si>
  <si>
    <t>Ambarella</t>
  </si>
  <si>
    <t>AMBA</t>
  </si>
  <si>
    <t>Amcor</t>
  </si>
  <si>
    <t>AMCR</t>
  </si>
  <si>
    <t>Containers - Paper and Packaging</t>
  </si>
  <si>
    <t>Advanced Micro Devices</t>
  </si>
  <si>
    <t>AMD</t>
  </si>
  <si>
    <t>AMETEK</t>
  </si>
  <si>
    <t>AME</t>
  </si>
  <si>
    <t>Affiliated Managers Group</t>
  </si>
  <si>
    <t>AMG</t>
  </si>
  <si>
    <t>Amgen</t>
  </si>
  <si>
    <t>AMGN</t>
  </si>
  <si>
    <t>American Homes 4 Rent</t>
  </si>
  <si>
    <t>AMH</t>
  </si>
  <si>
    <t>Amkor Technology</t>
  </si>
  <si>
    <t>AMKR</t>
  </si>
  <si>
    <t>AMN Healthcare Services</t>
  </si>
  <si>
    <t>AMN</t>
  </si>
  <si>
    <t>Ameriprise Financial</t>
  </si>
  <si>
    <t>AMP</t>
  </si>
  <si>
    <t>American Tower</t>
  </si>
  <si>
    <t>AMT</t>
  </si>
  <si>
    <t>REIT and Equity Trust - Other</t>
  </si>
  <si>
    <t>America Movil, S.A.B. de C.V. Unsponsored ADR</t>
  </si>
  <si>
    <t>AMX</t>
  </si>
  <si>
    <t xml:space="preserve">Wireless Non-US </t>
  </si>
  <si>
    <t>Amazon.com</t>
  </si>
  <si>
    <t>AMZN</t>
  </si>
  <si>
    <t>Internet - Commerce</t>
  </si>
  <si>
    <t>AutoNation</t>
  </si>
  <si>
    <t>AN</t>
  </si>
  <si>
    <t>Arista Networks</t>
  </si>
  <si>
    <t>ANET</t>
  </si>
  <si>
    <t>Communication - Components</t>
  </si>
  <si>
    <t>ANSYS</t>
  </si>
  <si>
    <t>ANSS</t>
  </si>
  <si>
    <t>Aon</t>
  </si>
  <si>
    <t>AON</t>
  </si>
  <si>
    <t>A. O. Smith</t>
  </si>
  <si>
    <t>AOS</t>
  </si>
  <si>
    <t>Manufacturing - Electronics</t>
  </si>
  <si>
    <t>APA</t>
  </si>
  <si>
    <t>Oil and Gas - Exploration and Production - United States</t>
  </si>
  <si>
    <t>Air Products and Chemicals</t>
  </si>
  <si>
    <t>APD</t>
  </si>
  <si>
    <t>APi Group</t>
  </si>
  <si>
    <t>APG</t>
  </si>
  <si>
    <t>Amphenol</t>
  </si>
  <si>
    <t>APH</t>
  </si>
  <si>
    <t>Electronics - Connectors</t>
  </si>
  <si>
    <t>Apple Hospitality REIT</t>
  </si>
  <si>
    <t>APLE</t>
  </si>
  <si>
    <t>Apellis Pharmaceuticals</t>
  </si>
  <si>
    <t>APLS</t>
  </si>
  <si>
    <t>Apollo Global Management</t>
  </si>
  <si>
    <t>APO</t>
  </si>
  <si>
    <t>AppLovin</t>
  </si>
  <si>
    <t>APP</t>
  </si>
  <si>
    <t>Technology Services</t>
  </si>
  <si>
    <t>AppFolio</t>
  </si>
  <si>
    <t>APPF</t>
  </si>
  <si>
    <t>Appian</t>
  </si>
  <si>
    <t>APPN</t>
  </si>
  <si>
    <t>Aptiv</t>
  </si>
  <si>
    <t>APTV</t>
  </si>
  <si>
    <t>Algonquin Power &amp; Utilities</t>
  </si>
  <si>
    <t>AQN</t>
  </si>
  <si>
    <t>Antero Resources</t>
  </si>
  <si>
    <t>AR</t>
  </si>
  <si>
    <t>Ares Capital</t>
  </si>
  <si>
    <t>ARCC</t>
  </si>
  <si>
    <t>Financial - SBIC &amp; Commercial Industry</t>
  </si>
  <si>
    <t>Alexandria Real Estate Equities</t>
  </si>
  <si>
    <t>ARE</t>
  </si>
  <si>
    <t>Ares Management</t>
  </si>
  <si>
    <t>ARES</t>
  </si>
  <si>
    <t>Argenx</t>
  </si>
  <si>
    <t>ARGX</t>
  </si>
  <si>
    <t>Aramark</t>
  </si>
  <si>
    <t>ARMK</t>
  </si>
  <si>
    <t>Food - Miscellaneous</t>
  </si>
  <si>
    <t>Array Technologies</t>
  </si>
  <si>
    <t>ARRY</t>
  </si>
  <si>
    <t>Solar</t>
  </si>
  <si>
    <t>Arrow Electronics</t>
  </si>
  <si>
    <t>ARW</t>
  </si>
  <si>
    <t>Electronics - Parts Distribution</t>
  </si>
  <si>
    <t>Arrowhead Pharmaceuticals</t>
  </si>
  <si>
    <t>ARWR</t>
  </si>
  <si>
    <t>Medical - Drugs</t>
  </si>
  <si>
    <t>Asana</t>
  </si>
  <si>
    <t>ASAN</t>
  </si>
  <si>
    <t>ASGN</t>
  </si>
  <si>
    <t>Ashland Inc.</t>
  </si>
  <si>
    <t>ASH</t>
  </si>
  <si>
    <t>Chemical - Specialty</t>
  </si>
  <si>
    <t>ASML Holding</t>
  </si>
  <si>
    <t>ASML</t>
  </si>
  <si>
    <t>Ascendis Pharma</t>
  </si>
  <si>
    <t>ASND</t>
  </si>
  <si>
    <t>Academy Sports and Outdoors</t>
  </si>
  <si>
    <t>ASO</t>
  </si>
  <si>
    <t>Consumer Discretionary</t>
  </si>
  <si>
    <t>Leisure and Recreation Products</t>
  </si>
  <si>
    <t>Grupo Aeroportuario del Sureste</t>
  </si>
  <si>
    <t>ASR</t>
  </si>
  <si>
    <t>Transportation - Services</t>
  </si>
  <si>
    <t>ASE Technology</t>
  </si>
  <si>
    <t>ASX</t>
  </si>
  <si>
    <t>Autohome</t>
  </si>
  <si>
    <t>ATHM</t>
  </si>
  <si>
    <t>ATI Inc.</t>
  </si>
  <si>
    <t>ATI</t>
  </si>
  <si>
    <t>Steel - Speciality</t>
  </si>
  <si>
    <t>Atkore</t>
  </si>
  <si>
    <t>ATKR</t>
  </si>
  <si>
    <t>Wire and Cable Products</t>
  </si>
  <si>
    <t>Atmos Energy</t>
  </si>
  <si>
    <t>ATO</t>
  </si>
  <si>
    <t>Utility - Gas Distribution</t>
  </si>
  <si>
    <t>AptarGroup</t>
  </si>
  <si>
    <t>ATR</t>
  </si>
  <si>
    <t>Activision Blizzard</t>
  </si>
  <si>
    <t>ATVI</t>
  </si>
  <si>
    <t>Toys - Games - Hobbies</t>
  </si>
  <si>
    <t>AngloGold Ashanti</t>
  </si>
  <si>
    <t>AU</t>
  </si>
  <si>
    <t>Avista</t>
  </si>
  <si>
    <t>AVA</t>
  </si>
  <si>
    <t>AvalonBay Communities</t>
  </si>
  <si>
    <t>AVB</t>
  </si>
  <si>
    <t>Broadcom</t>
  </si>
  <si>
    <t>AVGO</t>
  </si>
  <si>
    <t>Avient</t>
  </si>
  <si>
    <t>AVNT</t>
  </si>
  <si>
    <t>Avnet</t>
  </si>
  <si>
    <t>AVT</t>
  </si>
  <si>
    <t>Avantor</t>
  </si>
  <si>
    <t>AVTR</t>
  </si>
  <si>
    <t>Avery Dennison</t>
  </si>
  <si>
    <t>AVY</t>
  </si>
  <si>
    <t>Office Supplies</t>
  </si>
  <si>
    <t>American Water Works</t>
  </si>
  <si>
    <t>AWK</t>
  </si>
  <si>
    <t>Utility - Water Supply</t>
  </si>
  <si>
    <t>American States Water</t>
  </si>
  <si>
    <t>AWR</t>
  </si>
  <si>
    <t>Axon Enterprise</t>
  </si>
  <si>
    <t>AXON</t>
  </si>
  <si>
    <t>American Express</t>
  </si>
  <si>
    <t>AXP</t>
  </si>
  <si>
    <t>Financial - Miscellaneous Services</t>
  </si>
  <si>
    <t>Axis Capital Holdings</t>
  </si>
  <si>
    <t>AXS</t>
  </si>
  <si>
    <t>Axsome Therapeutics</t>
  </si>
  <si>
    <t>AXSM</t>
  </si>
  <si>
    <t>Axalta Coating Systems</t>
  </si>
  <si>
    <t>AXTA</t>
  </si>
  <si>
    <t>Acuity Brands</t>
  </si>
  <si>
    <t>AYI</t>
  </si>
  <si>
    <t>Building Products - Lighting</t>
  </si>
  <si>
    <t>AZEK</t>
  </si>
  <si>
    <t>AstraZeneca</t>
  </si>
  <si>
    <t>AZN</t>
  </si>
  <si>
    <t>AutoZone</t>
  </si>
  <si>
    <t>AZO</t>
  </si>
  <si>
    <t>Aspen Technology</t>
  </si>
  <si>
    <t>AZPN</t>
  </si>
  <si>
    <t>AZUL</t>
  </si>
  <si>
    <t>Boeing</t>
  </si>
  <si>
    <t>BA</t>
  </si>
  <si>
    <t>Aerospace - Defense</t>
  </si>
  <si>
    <t>Alibaba</t>
  </si>
  <si>
    <t>BABA</t>
  </si>
  <si>
    <t>Bank of America</t>
  </si>
  <si>
    <t>BAC</t>
  </si>
  <si>
    <t>Banks - Major Regional</t>
  </si>
  <si>
    <t>Booz Allen Hamilton</t>
  </si>
  <si>
    <t>BAH</t>
  </si>
  <si>
    <t>Government Services</t>
  </si>
  <si>
    <t>Braskem</t>
  </si>
  <si>
    <t>BAK</t>
  </si>
  <si>
    <t>Oil and Gas - Integrated - International</t>
  </si>
  <si>
    <t>Ball</t>
  </si>
  <si>
    <t>BALL</t>
  </si>
  <si>
    <t>Containers - Metal and Glass</t>
  </si>
  <si>
    <t>Brookfield Asset Management Ltd.</t>
  </si>
  <si>
    <t>BAM</t>
  </si>
  <si>
    <t>Credicorp</t>
  </si>
  <si>
    <t>BAP</t>
  </si>
  <si>
    <t>Banks - Foreign</t>
  </si>
  <si>
    <t>Baxter International</t>
  </si>
  <si>
    <t>BAX</t>
  </si>
  <si>
    <t>BlackBerry</t>
  </si>
  <si>
    <t>BB</t>
  </si>
  <si>
    <t>Banco Bradesco</t>
  </si>
  <si>
    <t>BBD</t>
  </si>
  <si>
    <t>BBDO</t>
  </si>
  <si>
    <t>Banco Bilbao Viscaya Argentaria</t>
  </si>
  <si>
    <t>BBVA</t>
  </si>
  <si>
    <t>Bath &amp; Body Works, Inc.</t>
  </si>
  <si>
    <t>BBWI</t>
  </si>
  <si>
    <t>Retail - Miscellaneous</t>
  </si>
  <si>
    <t>Best Buy</t>
  </si>
  <si>
    <t>BBY</t>
  </si>
  <si>
    <t>Retail - Consumer Electronics</t>
  </si>
  <si>
    <t>Brunswick</t>
  </si>
  <si>
    <t>BC</t>
  </si>
  <si>
    <t>Boise Cascade</t>
  </si>
  <si>
    <t>BCC</t>
  </si>
  <si>
    <t>Building Products - Wood</t>
  </si>
  <si>
    <t>BCE</t>
  </si>
  <si>
    <t>Diversified Communication Services</t>
  </si>
  <si>
    <t>Banco De Chile</t>
  </si>
  <si>
    <t>BCH</t>
  </si>
  <si>
    <t>Brink's</t>
  </si>
  <si>
    <t>BCO</t>
  </si>
  <si>
    <t>Balchem</t>
  </si>
  <si>
    <t>BCPC</t>
  </si>
  <si>
    <t>Barclays</t>
  </si>
  <si>
    <t>BCS</t>
  </si>
  <si>
    <t>Belden</t>
  </si>
  <si>
    <t>BDC</t>
  </si>
  <si>
    <t>Becton, Dickinson and Company</t>
  </si>
  <si>
    <t>BDX</t>
  </si>
  <si>
    <t>Beacon Roofing Supply</t>
  </si>
  <si>
    <t>BECN</t>
  </si>
  <si>
    <t>Building Products - Retail</t>
  </si>
  <si>
    <t>KE Hodlings</t>
  </si>
  <si>
    <t>BEKE</t>
  </si>
  <si>
    <t>Real Estate - Operations</t>
  </si>
  <si>
    <t>Franklin Resources</t>
  </si>
  <si>
    <t>BEN</t>
  </si>
  <si>
    <t>Brookfield Renewable Partners</t>
  </si>
  <si>
    <t>BEP</t>
  </si>
  <si>
    <t>Brookfield Renewable</t>
  </si>
  <si>
    <t>BEPC</t>
  </si>
  <si>
    <t>Alternative Energy - Other</t>
  </si>
  <si>
    <t>Berry Global Group</t>
  </si>
  <si>
    <t>BERY</t>
  </si>
  <si>
    <t>Brown Forman</t>
  </si>
  <si>
    <t>BF.A</t>
  </si>
  <si>
    <t>BrownForman</t>
  </si>
  <si>
    <t>BF.B</t>
  </si>
  <si>
    <t>Bright Horizons Family Solutions</t>
  </si>
  <si>
    <t>BFAM</t>
  </si>
  <si>
    <t>Schools</t>
  </si>
  <si>
    <t>Bunge Limited</t>
  </si>
  <si>
    <t>BG</t>
  </si>
  <si>
    <t>Agriculture - Products</t>
  </si>
  <si>
    <t>BeiGene</t>
  </si>
  <si>
    <t>BGNE</t>
  </si>
  <si>
    <t>BHP Group Limited</t>
  </si>
  <si>
    <t>BHP</t>
  </si>
  <si>
    <t>Mining - Miscellaneous</t>
  </si>
  <si>
    <t>Baidu</t>
  </si>
  <si>
    <t>BIDU</t>
  </si>
  <si>
    <t>Biogen</t>
  </si>
  <si>
    <t>BIIB</t>
  </si>
  <si>
    <t>Bilibili</t>
  </si>
  <si>
    <t>BILI</t>
  </si>
  <si>
    <t>BILL Holdings, Inc.</t>
  </si>
  <si>
    <t>BILL</t>
  </si>
  <si>
    <t>BioRad Laboratories</t>
  </si>
  <si>
    <t>BIO</t>
  </si>
  <si>
    <t>BIO.B</t>
  </si>
  <si>
    <t>Brookfield Infrastructure Partners</t>
  </si>
  <si>
    <t>BIP</t>
  </si>
  <si>
    <t>Brookfield Infrastructure</t>
  </si>
  <si>
    <t>BIPC</t>
  </si>
  <si>
    <t>BJ's Wholesale Club</t>
  </si>
  <si>
    <t>BJ</t>
  </si>
  <si>
    <t>Consumer Services - Miscellaneous</t>
  </si>
  <si>
    <t>The Bank of New York Mellon</t>
  </si>
  <si>
    <t>BK</t>
  </si>
  <si>
    <t>Black Hills</t>
  </si>
  <si>
    <t>BKH</t>
  </si>
  <si>
    <t>Black Knight Financial Services</t>
  </si>
  <si>
    <t>BKI</t>
  </si>
  <si>
    <t>Business - Information Services</t>
  </si>
  <si>
    <t>Booking Holdings</t>
  </si>
  <si>
    <t>BKNG</t>
  </si>
  <si>
    <t>Baker Hughes</t>
  </si>
  <si>
    <t>BKR</t>
  </si>
  <si>
    <t>Oil and Gas - Field Services</t>
  </si>
  <si>
    <t>BlackLine</t>
  </si>
  <si>
    <t>BL</t>
  </si>
  <si>
    <t>Bausch + Lomb</t>
  </si>
  <si>
    <t>BLCO</t>
  </si>
  <si>
    <t>TopBuild</t>
  </si>
  <si>
    <t>BLD</t>
  </si>
  <si>
    <t>Builders FirstSource</t>
  </si>
  <si>
    <t>BLDR</t>
  </si>
  <si>
    <t>BlackRock</t>
  </si>
  <si>
    <t>BLK</t>
  </si>
  <si>
    <t>Blackbaud</t>
  </si>
  <si>
    <t>BLKB</t>
  </si>
  <si>
    <t>Badger Meter</t>
  </si>
  <si>
    <t>BMI</t>
  </si>
  <si>
    <t>Instruments - Control</t>
  </si>
  <si>
    <t>Bank Of Montreal</t>
  </si>
  <si>
    <t>BMO</t>
  </si>
  <si>
    <t>BioMarin Pharmaceutical</t>
  </si>
  <si>
    <t>BMRN</t>
  </si>
  <si>
    <t>Bristol Myers Squibb</t>
  </si>
  <si>
    <t>BMY</t>
  </si>
  <si>
    <t>Brookfield Corporation</t>
  </si>
  <si>
    <t>BN</t>
  </si>
  <si>
    <t>Bank of Nova Scotia</t>
  </si>
  <si>
    <t>BNS</t>
  </si>
  <si>
    <t>BioNTech</t>
  </si>
  <si>
    <t>BNTX</t>
  </si>
  <si>
    <t>BOK Financial</t>
  </si>
  <si>
    <t>BOKF</t>
  </si>
  <si>
    <t>Banks - Southwest</t>
  </si>
  <si>
    <t>Box</t>
  </si>
  <si>
    <t>BOX</t>
  </si>
  <si>
    <t>BP</t>
  </si>
  <si>
    <t>Blueprint Medicines</t>
  </si>
  <si>
    <t>BPMC</t>
  </si>
  <si>
    <t>Popular</t>
  </si>
  <si>
    <t>BPOP</t>
  </si>
  <si>
    <t>Banks - Southeast</t>
  </si>
  <si>
    <t>Broadridge Financial Solutions</t>
  </si>
  <si>
    <t>BR</t>
  </si>
  <si>
    <t>BellRing Brands</t>
  </si>
  <si>
    <t>BRBR</t>
  </si>
  <si>
    <t>Berkshire Hathaway</t>
  </si>
  <si>
    <t>BRK.A</t>
  </si>
  <si>
    <t>BRK.B</t>
  </si>
  <si>
    <t>Bruker</t>
  </si>
  <si>
    <t>BRKR</t>
  </si>
  <si>
    <t>Instruments - Scientific</t>
  </si>
  <si>
    <t>Brown &amp; Brown</t>
  </si>
  <si>
    <t>BRO</t>
  </si>
  <si>
    <t>Brixmor Property Group</t>
  </si>
  <si>
    <t>BRX</t>
  </si>
  <si>
    <t>Braze</t>
  </si>
  <si>
    <t>BRZE</t>
  </si>
  <si>
    <t>Banco Santander Chile</t>
  </si>
  <si>
    <t>BSAC</t>
  </si>
  <si>
    <t>Banco  ntander Brasil</t>
  </si>
  <si>
    <t>BSBR</t>
  </si>
  <si>
    <t>Black Stone Minerals</t>
  </si>
  <si>
    <t>BSM</t>
  </si>
  <si>
    <t>Energy and Pipeline - Master Limited Partnerships</t>
  </si>
  <si>
    <t>Grupo Financiero Santander Mexico</t>
  </si>
  <si>
    <t>BSMX</t>
  </si>
  <si>
    <t>Boston Scientific</t>
  </si>
  <si>
    <t>BSX</t>
  </si>
  <si>
    <t>Bentley Systems</t>
  </si>
  <si>
    <t>BSY</t>
  </si>
  <si>
    <t>B2Gold Corp</t>
  </si>
  <si>
    <t>BTG</t>
  </si>
  <si>
    <t>AMEX</t>
  </si>
  <si>
    <t>British American Tobacco</t>
  </si>
  <si>
    <t>BTI</t>
  </si>
  <si>
    <t>Tobacco</t>
  </si>
  <si>
    <t>AnheuserBusch InBev</t>
  </si>
  <si>
    <t>BUD</t>
  </si>
  <si>
    <t>Burlington Stores</t>
  </si>
  <si>
    <t>BURL</t>
  </si>
  <si>
    <t>Retail - Discount Stores</t>
  </si>
  <si>
    <t>BorgWarner</t>
  </si>
  <si>
    <t>BWA</t>
  </si>
  <si>
    <t>BWX Technologies</t>
  </si>
  <si>
    <t>BWXT</t>
  </si>
  <si>
    <t>Electronics - Miscellaneous Components</t>
  </si>
  <si>
    <t>The Blackstone Group</t>
  </si>
  <si>
    <t>BX</t>
  </si>
  <si>
    <t>Blackstone Mortgage Trust</t>
  </si>
  <si>
    <t>BXMT</t>
  </si>
  <si>
    <t>Boston Properties</t>
  </si>
  <si>
    <t>BXP</t>
  </si>
  <si>
    <t>Blackstone Secured Lending Fund</t>
  </si>
  <si>
    <t>BXSL</t>
  </si>
  <si>
    <t>Boyd Gaming</t>
  </si>
  <si>
    <t>BYD</t>
  </si>
  <si>
    <t>Gaming</t>
  </si>
  <si>
    <t>Kanzhun</t>
  </si>
  <si>
    <t>BZ</t>
  </si>
  <si>
    <t>Citigroup</t>
  </si>
  <si>
    <t>C</t>
  </si>
  <si>
    <t>Cable One</t>
  </si>
  <si>
    <t>CABO</t>
  </si>
  <si>
    <t>Cable Television</t>
  </si>
  <si>
    <t>Credit Acceptance</t>
  </si>
  <si>
    <t>CACC</t>
  </si>
  <si>
    <t>CACI International</t>
  </si>
  <si>
    <t>CACI</t>
  </si>
  <si>
    <t>Computer - Services</t>
  </si>
  <si>
    <t>CAE</t>
  </si>
  <si>
    <t>Conagra Brands</t>
  </si>
  <si>
    <t>CAG</t>
  </si>
  <si>
    <t>Cardinal Health</t>
  </si>
  <si>
    <t>CAH</t>
  </si>
  <si>
    <t>Calix</t>
  </si>
  <si>
    <t>CALX</t>
  </si>
  <si>
    <t>Avis Budget Group</t>
  </si>
  <si>
    <t>CAR</t>
  </si>
  <si>
    <t>Carrier Global</t>
  </si>
  <si>
    <t>CARR</t>
  </si>
  <si>
    <t>Electronics - Miscellaneous Products</t>
  </si>
  <si>
    <t>Casey's General Stores</t>
  </si>
  <si>
    <t>CASY</t>
  </si>
  <si>
    <t>Retail - Convenience Stores</t>
  </si>
  <si>
    <t>Caterpillar</t>
  </si>
  <si>
    <t>CAT</t>
  </si>
  <si>
    <t>Manufacturing - Construction and Mining</t>
  </si>
  <si>
    <t>Chubb Limited</t>
  </si>
  <si>
    <t>CB</t>
  </si>
  <si>
    <t>Cboe Global Markets</t>
  </si>
  <si>
    <t>CBOE</t>
  </si>
  <si>
    <t>Securities and Exchanges</t>
  </si>
  <si>
    <t>CBRE Group</t>
  </si>
  <si>
    <t>CBRE</t>
  </si>
  <si>
    <t>Commerce Bancshares</t>
  </si>
  <si>
    <t>CBSH</t>
  </si>
  <si>
    <t>Banks - Midwest</t>
  </si>
  <si>
    <t>Cabot</t>
  </si>
  <si>
    <t>CBT</t>
  </si>
  <si>
    <t>Chemours</t>
  </si>
  <si>
    <t>CC</t>
  </si>
  <si>
    <t>CCC Intelligent Solutions</t>
  </si>
  <si>
    <t>CCCS</t>
  </si>
  <si>
    <t>Coca-Cola Europacific Partners</t>
  </si>
  <si>
    <t>CCEP</t>
  </si>
  <si>
    <t>Beverages - Soft drinks</t>
  </si>
  <si>
    <t>Crown Castle Inc.</t>
  </si>
  <si>
    <t>CCI</t>
  </si>
  <si>
    <t>Cameco</t>
  </si>
  <si>
    <t>CCJ</t>
  </si>
  <si>
    <t>Crown Holdings</t>
  </si>
  <si>
    <t>CCK</t>
  </si>
  <si>
    <t>Carnival</t>
  </si>
  <si>
    <t>CCL</t>
  </si>
  <si>
    <t>Leisure and Recreation Services</t>
  </si>
  <si>
    <t>Cogent Communications</t>
  </si>
  <si>
    <t>CCOI</t>
  </si>
  <si>
    <t>Wireless National</t>
  </si>
  <si>
    <t>Ceridian HCM</t>
  </si>
  <si>
    <t>CDAY</t>
  </si>
  <si>
    <t>Cadence Design Systems</t>
  </si>
  <si>
    <t>CDNS</t>
  </si>
  <si>
    <t>CDW</t>
  </si>
  <si>
    <t>Celanese</t>
  </si>
  <si>
    <t>CE</t>
  </si>
  <si>
    <t>Constellation Energy Corporation</t>
  </si>
  <si>
    <t>CEG</t>
  </si>
  <si>
    <t>Celsius</t>
  </si>
  <si>
    <t>CELH</t>
  </si>
  <si>
    <t>Cerevel Therapeutics</t>
  </si>
  <si>
    <t>CERE</t>
  </si>
  <si>
    <t>Certara</t>
  </si>
  <si>
    <t>CERT</t>
  </si>
  <si>
    <t>CF Industries</t>
  </si>
  <si>
    <t>CF</t>
  </si>
  <si>
    <t>Fertilizers</t>
  </si>
  <si>
    <t>Citizens Financial Group</t>
  </si>
  <si>
    <t>CFG</t>
  </si>
  <si>
    <t>Financial - Savings and Loan</t>
  </si>
  <si>
    <t>Confluent</t>
  </si>
  <si>
    <t>CFLT</t>
  </si>
  <si>
    <t>Cullen/Frost Bankers</t>
  </si>
  <si>
    <t>CFR</t>
  </si>
  <si>
    <t>Carlyle Group</t>
  </si>
  <si>
    <t>CG</t>
  </si>
  <si>
    <t>Cognex</t>
  </si>
  <si>
    <t>CGNX</t>
  </si>
  <si>
    <t>Church &amp; Dwight Co.</t>
  </si>
  <si>
    <t>CHD</t>
  </si>
  <si>
    <t>Soap and Cleaning Materials</t>
  </si>
  <si>
    <t>Churchill Downs</t>
  </si>
  <si>
    <t>CHDN</t>
  </si>
  <si>
    <t>Chemed</t>
  </si>
  <si>
    <t>CHE</t>
  </si>
  <si>
    <t>Medical - Outpatient and Home Healthcare</t>
  </si>
  <si>
    <t>Choice Hotels International</t>
  </si>
  <si>
    <t>CHH</t>
  </si>
  <si>
    <t>Hotels and Motels</t>
  </si>
  <si>
    <t>Chesapeake Energy</t>
  </si>
  <si>
    <t>CHK</t>
  </si>
  <si>
    <t>Check Point Software Technologies</t>
  </si>
  <si>
    <t>CHKP</t>
  </si>
  <si>
    <t>ChargePoint</t>
  </si>
  <si>
    <t>CHPT</t>
  </si>
  <si>
    <t>Chord Energy Corporation</t>
  </si>
  <si>
    <t>CHRD</t>
  </si>
  <si>
    <t>C.H. Robinson Worldwide</t>
  </si>
  <si>
    <t>CHRW</t>
  </si>
  <si>
    <t>Chunghwa Telecom</t>
  </si>
  <si>
    <t>CHT</t>
  </si>
  <si>
    <t>Charter Communications</t>
  </si>
  <si>
    <t>CHTR</t>
  </si>
  <si>
    <t>Chewy</t>
  </si>
  <si>
    <t>CHWY</t>
  </si>
  <si>
    <t>ChampionX</t>
  </si>
  <si>
    <t>CHX</t>
  </si>
  <si>
    <t>Cigna Group</t>
  </si>
  <si>
    <t>CI</t>
  </si>
  <si>
    <t>Ciena</t>
  </si>
  <si>
    <t>CIEN</t>
  </si>
  <si>
    <t>Fiber Optics</t>
  </si>
  <si>
    <t>Comp En De Mn Cemig</t>
  </si>
  <si>
    <t>CIG</t>
  </si>
  <si>
    <t>Colliers International Group</t>
  </si>
  <si>
    <t>CIGI</t>
  </si>
  <si>
    <t>Cincinnati Financial</t>
  </si>
  <si>
    <t>CINF</t>
  </si>
  <si>
    <t>Civitas Resources</t>
  </si>
  <si>
    <t>CIVI</t>
  </si>
  <si>
    <t>ColgatePalmolive</t>
  </si>
  <si>
    <t>CL</t>
  </si>
  <si>
    <t>ClevelandCliffs</t>
  </si>
  <si>
    <t>CLF</t>
  </si>
  <si>
    <t>Clean Harbors</t>
  </si>
  <si>
    <t>CLH</t>
  </si>
  <si>
    <t>Waste Removal Services</t>
  </si>
  <si>
    <t>Clarivate</t>
  </si>
  <si>
    <t>CLVT</t>
  </si>
  <si>
    <t>Clorox</t>
  </si>
  <si>
    <t>CLX</t>
  </si>
  <si>
    <t>Canadian Imperial Bank of Commerce</t>
  </si>
  <si>
    <t>CM</t>
  </si>
  <si>
    <t>Comerica</t>
  </si>
  <si>
    <t>CMA</t>
  </si>
  <si>
    <t>Commercial Metals</t>
  </si>
  <si>
    <t>CMC</t>
  </si>
  <si>
    <t>Steel - Producers</t>
  </si>
  <si>
    <t>Comcast</t>
  </si>
  <si>
    <t>CMCSA</t>
  </si>
  <si>
    <t>CME Group</t>
  </si>
  <si>
    <t>CME</t>
  </si>
  <si>
    <t>Chipotle Mexican Grill</t>
  </si>
  <si>
    <t>CMG</t>
  </si>
  <si>
    <t>Retail - Restaurants</t>
  </si>
  <si>
    <t>Cummins</t>
  </si>
  <si>
    <t>CMI</t>
  </si>
  <si>
    <t>Automotive - Internal Combustion Engines</t>
  </si>
  <si>
    <t>CMS Energy</t>
  </si>
  <si>
    <t>CMS</t>
  </si>
  <si>
    <t>CNA Financial</t>
  </si>
  <si>
    <t>CNA</t>
  </si>
  <si>
    <t>Centene</t>
  </si>
  <si>
    <t>CNC</t>
  </si>
  <si>
    <t>Medical - HMOs</t>
  </si>
  <si>
    <t>CNH Industrial</t>
  </si>
  <si>
    <t>CNHI</t>
  </si>
  <si>
    <t>Automotive - Foreign</t>
  </si>
  <si>
    <t>Canadian National Railway</t>
  </si>
  <si>
    <t>CNI</t>
  </si>
  <si>
    <t>Transportation - Rail</t>
  </si>
  <si>
    <t>Core &amp; Main</t>
  </si>
  <si>
    <t>CNM</t>
  </si>
  <si>
    <t>CONMED</t>
  </si>
  <si>
    <t>CNMD</t>
  </si>
  <si>
    <t>CenterPoint Energy</t>
  </si>
  <si>
    <t>CNP</t>
  </si>
  <si>
    <t>Canadian Natural Resources Limited</t>
  </si>
  <si>
    <t>CNQ</t>
  </si>
  <si>
    <t>Oil and Gas - Exploration and Production - Canadian</t>
  </si>
  <si>
    <t>Concentrix</t>
  </si>
  <si>
    <t>CNXC</t>
  </si>
  <si>
    <t>Capital One Financial</t>
  </si>
  <si>
    <t>COF</t>
  </si>
  <si>
    <t>COHERENT CORP</t>
  </si>
  <si>
    <t>COHR</t>
  </si>
  <si>
    <t>Coinbase Global</t>
  </si>
  <si>
    <t>COIN</t>
  </si>
  <si>
    <t>CocaCola Bottling Co. Consolidated</t>
  </si>
  <si>
    <t>COKE</t>
  </si>
  <si>
    <t>Columbia Banking System</t>
  </si>
  <si>
    <t>COLB</t>
  </si>
  <si>
    <t>Banks - West</t>
  </si>
  <si>
    <t>Americold Realty Trust</t>
  </si>
  <si>
    <t>COLD</t>
  </si>
  <si>
    <t>Columbia Sportswear</t>
  </si>
  <si>
    <t>COLM</t>
  </si>
  <si>
    <t>Textile - Apparel</t>
  </si>
  <si>
    <t>The Cooper Companies</t>
  </si>
  <si>
    <t>COO</t>
  </si>
  <si>
    <t>Mr. Cooper Group</t>
  </si>
  <si>
    <t>COOP</t>
  </si>
  <si>
    <t>ConocoPhillips</t>
  </si>
  <si>
    <t>COP</t>
  </si>
  <si>
    <t>Costco Wholesale</t>
  </si>
  <si>
    <t>COST</t>
  </si>
  <si>
    <t>Coty</t>
  </si>
  <si>
    <t>COTY</t>
  </si>
  <si>
    <t>Cosmetics</t>
  </si>
  <si>
    <t>Canadian Pacific Kansas City Limited</t>
  </si>
  <si>
    <t>CP</t>
  </si>
  <si>
    <t>Copa Holdings</t>
  </si>
  <si>
    <t>CPA</t>
  </si>
  <si>
    <t>Campbell Soup</t>
  </si>
  <si>
    <t>CPB</t>
  </si>
  <si>
    <t>Crescent Point Energy</t>
  </si>
  <si>
    <t>CPG</t>
  </si>
  <si>
    <t>Coupang</t>
  </si>
  <si>
    <t>CPNG</t>
  </si>
  <si>
    <t>Capri Holdings</t>
  </si>
  <si>
    <t>CPRI</t>
  </si>
  <si>
    <t>Retail - Apparel and Shoes</t>
  </si>
  <si>
    <t>Copart</t>
  </si>
  <si>
    <t>CPRT</t>
  </si>
  <si>
    <t>Auction and Valuation Services</t>
  </si>
  <si>
    <t>Camden Property Trust</t>
  </si>
  <si>
    <t>CPT</t>
  </si>
  <si>
    <t>Cheniere Energy Partners</t>
  </si>
  <si>
    <t>CQP</t>
  </si>
  <si>
    <t>Oil and Gas - Production and Pipelines</t>
  </si>
  <si>
    <t>Crane Company</t>
  </si>
  <si>
    <t>CR</t>
  </si>
  <si>
    <t>Corebridge Financial, Inc.</t>
  </si>
  <si>
    <t>CRBG</t>
  </si>
  <si>
    <t>CRH</t>
  </si>
  <si>
    <t>Charles River Laboratories International</t>
  </si>
  <si>
    <t>CRL</t>
  </si>
  <si>
    <t>Salesforce</t>
  </si>
  <si>
    <t>CRM</t>
  </si>
  <si>
    <t>Crocs</t>
  </si>
  <si>
    <t>CROX</t>
  </si>
  <si>
    <t>CRISPR Therapeutics</t>
  </si>
  <si>
    <t>CRSP</t>
  </si>
  <si>
    <t>Cirrus Logic</t>
  </si>
  <si>
    <t>CRUS</t>
  </si>
  <si>
    <t>CorVel</t>
  </si>
  <si>
    <t>CRVL</t>
  </si>
  <si>
    <t>CrowdStrike</t>
  </si>
  <si>
    <t>CRWD</t>
  </si>
  <si>
    <t>Cisco Systems</t>
  </si>
  <si>
    <t>CSCO</t>
  </si>
  <si>
    <t>Computer - Networking</t>
  </si>
  <si>
    <t>CoStar Group</t>
  </si>
  <si>
    <t>CSGP</t>
  </si>
  <si>
    <t>Carlisle Companies</t>
  </si>
  <si>
    <t>CSL</t>
  </si>
  <si>
    <t>Conglomerates</t>
  </si>
  <si>
    <t>Diversified Operations</t>
  </si>
  <si>
    <t>CSX</t>
  </si>
  <si>
    <t>Cintas</t>
  </si>
  <si>
    <t>CTAS</t>
  </si>
  <si>
    <t>Uniform and Related</t>
  </si>
  <si>
    <t>Catalent</t>
  </si>
  <si>
    <t>CTLT</t>
  </si>
  <si>
    <t>Coterra Energy</t>
  </si>
  <si>
    <t>CTRA</t>
  </si>
  <si>
    <t>Cognizant Technology Solutions</t>
  </si>
  <si>
    <t>CTSH</t>
  </si>
  <si>
    <t>Business - Software Services</t>
  </si>
  <si>
    <t>Corteva</t>
  </si>
  <si>
    <t>CTVA</t>
  </si>
  <si>
    <t>CubeSmart</t>
  </si>
  <si>
    <t>CUBE</t>
  </si>
  <si>
    <t>Cousins Properties</t>
  </si>
  <si>
    <t>CUZ</t>
  </si>
  <si>
    <t>Cenovus Energy</t>
  </si>
  <si>
    <t>CVE</t>
  </si>
  <si>
    <t>Oil and Gas - Integrated - Canadian</t>
  </si>
  <si>
    <t>CommVault Systems</t>
  </si>
  <si>
    <t>CVLT</t>
  </si>
  <si>
    <t>CVS Health</t>
  </si>
  <si>
    <t>CVS</t>
  </si>
  <si>
    <t>Retail - Pharmacies and Drug Stores</t>
  </si>
  <si>
    <t>CVT</t>
  </si>
  <si>
    <t>Chevron</t>
  </si>
  <si>
    <t>CVX</t>
  </si>
  <si>
    <t>CurtissWright</t>
  </si>
  <si>
    <t>CW</t>
  </si>
  <si>
    <t>Clearwater Analytics Holdings</t>
  </si>
  <si>
    <t>CWAN</t>
  </si>
  <si>
    <t>Clearway Energy</t>
  </si>
  <si>
    <t>CWEN</t>
  </si>
  <si>
    <t>CWENA</t>
  </si>
  <si>
    <t>Casella Waste Systems</t>
  </si>
  <si>
    <t>CWST</t>
  </si>
  <si>
    <t>Pollution Control</t>
  </si>
  <si>
    <t>California Water Service Group</t>
  </si>
  <si>
    <t>CWT</t>
  </si>
  <si>
    <t>Cemex</t>
  </si>
  <si>
    <t>CX</t>
  </si>
  <si>
    <t>Building Products - Concrete and Aggregates</t>
  </si>
  <si>
    <t>Sprinklr</t>
  </si>
  <si>
    <t>CXM</t>
  </si>
  <si>
    <t>Crane NXT, Co.</t>
  </si>
  <si>
    <t>CXT</t>
  </si>
  <si>
    <t>CyberArk Software</t>
  </si>
  <si>
    <t>CYBR</t>
  </si>
  <si>
    <t>Cytokinetics</t>
  </si>
  <si>
    <t>CYTK</t>
  </si>
  <si>
    <t>Caesars Entertainment</t>
  </si>
  <si>
    <t>CZR</t>
  </si>
  <si>
    <t>Dominion Energy</t>
  </si>
  <si>
    <t>D</t>
  </si>
  <si>
    <t>Delta Air Lines</t>
  </si>
  <si>
    <t>DAL</t>
  </si>
  <si>
    <t>Darling Ingredients</t>
  </si>
  <si>
    <t>DAR</t>
  </si>
  <si>
    <t>DoorDash</t>
  </si>
  <si>
    <t>DASH</t>
  </si>
  <si>
    <t>Deutsche Bank</t>
  </si>
  <si>
    <t>DB</t>
  </si>
  <si>
    <t>Dropbox</t>
  </si>
  <si>
    <t>DBX</t>
  </si>
  <si>
    <t>Donaldson</t>
  </si>
  <si>
    <t>DCI</t>
  </si>
  <si>
    <t>DCP</t>
  </si>
  <si>
    <t>DuPont de Nemours</t>
  </si>
  <si>
    <t>DD</t>
  </si>
  <si>
    <t>Datadog</t>
  </si>
  <si>
    <t>DDOG</t>
  </si>
  <si>
    <t>Dillard's</t>
  </si>
  <si>
    <t>DDS</t>
  </si>
  <si>
    <t>Retail - Regional Department Stores</t>
  </si>
  <si>
    <t>Deere &amp; Company</t>
  </si>
  <si>
    <t>DE</t>
  </si>
  <si>
    <t>Deckers Outdoor</t>
  </si>
  <si>
    <t>DECK</t>
  </si>
  <si>
    <t xml:space="preserve">Shoes and Retail Apparel </t>
  </si>
  <si>
    <t>Dell Technologies</t>
  </si>
  <si>
    <t>DELL</t>
  </si>
  <si>
    <t>Denbury</t>
  </si>
  <si>
    <t>DEN</t>
  </si>
  <si>
    <t>Diageo</t>
  </si>
  <si>
    <t>DEO</t>
  </si>
  <si>
    <t>Discover Financial Services</t>
  </si>
  <si>
    <t>DFS</t>
  </si>
  <si>
    <t>Dollar General</t>
  </si>
  <si>
    <t>DG</t>
  </si>
  <si>
    <t>Quest Diagnostics</t>
  </si>
  <si>
    <t>DGX</t>
  </si>
  <si>
    <t>D.R. Horton</t>
  </si>
  <si>
    <t>DHI</t>
  </si>
  <si>
    <t>Building Products - Home Builders</t>
  </si>
  <si>
    <t>Danaher</t>
  </si>
  <si>
    <t>DHR</t>
  </si>
  <si>
    <t>DIA</t>
  </si>
  <si>
    <t>HF Sinclair</t>
  </si>
  <si>
    <t>DINO</t>
  </si>
  <si>
    <t>Diodes</t>
  </si>
  <si>
    <t>DIOD</t>
  </si>
  <si>
    <t>Disney</t>
  </si>
  <si>
    <t>DIS</t>
  </si>
  <si>
    <t>Media Conglomerates</t>
  </si>
  <si>
    <t>DISH Network</t>
  </si>
  <si>
    <t>DISH</t>
  </si>
  <si>
    <t>DraftKings</t>
  </si>
  <si>
    <t>DKNG</t>
  </si>
  <si>
    <t>DICK'S Sporting Goods</t>
  </si>
  <si>
    <t>DKS</t>
  </si>
  <si>
    <t>Dolby Laboratories</t>
  </si>
  <si>
    <t>DLB</t>
  </si>
  <si>
    <t>Audio Video Production</t>
  </si>
  <si>
    <t>DLocal Limited</t>
  </si>
  <si>
    <t>DLO</t>
  </si>
  <si>
    <t>Financial Transaction Services</t>
  </si>
  <si>
    <t>Digital Realty Trust</t>
  </si>
  <si>
    <t>DLR</t>
  </si>
  <si>
    <t>Dollar Tree</t>
  </si>
  <si>
    <t>DLTR</t>
  </si>
  <si>
    <t>Soaring Eagle Acquisition</t>
  </si>
  <si>
    <t>DNA</t>
  </si>
  <si>
    <t>Dun &amp; Bradstreet</t>
  </si>
  <si>
    <t>DNB</t>
  </si>
  <si>
    <t>Denali Therapeutics</t>
  </si>
  <si>
    <t>DNLI</t>
  </si>
  <si>
    <t>DNP</t>
  </si>
  <si>
    <t>Physicians Realty Trust</t>
  </si>
  <si>
    <t>DOC</t>
  </si>
  <si>
    <t>DigitalOcean</t>
  </si>
  <si>
    <t>DOCN</t>
  </si>
  <si>
    <t>Doximity</t>
  </si>
  <si>
    <t>DOCS</t>
  </si>
  <si>
    <t>DocuSign</t>
  </si>
  <si>
    <t>DOCU</t>
  </si>
  <si>
    <t>BRP</t>
  </si>
  <si>
    <t>DOOO</t>
  </si>
  <si>
    <t>Dover</t>
  </si>
  <si>
    <t>DOV</t>
  </si>
  <si>
    <t>Dow</t>
  </si>
  <si>
    <t>DOW</t>
  </si>
  <si>
    <t>Amdocs</t>
  </si>
  <si>
    <t>DOX</t>
  </si>
  <si>
    <t>Domino's Pizza</t>
  </si>
  <si>
    <t>DPZ</t>
  </si>
  <si>
    <t>Darden Restaurants</t>
  </si>
  <si>
    <t>DRI</t>
  </si>
  <si>
    <t>Leonardo DRS, Inc.</t>
  </si>
  <si>
    <t>DRS</t>
  </si>
  <si>
    <t>Driven Brands Holdings</t>
  </si>
  <si>
    <t>DRVN</t>
  </si>
  <si>
    <t>The Descartes Systems Group</t>
  </si>
  <si>
    <t>DSGX</t>
  </si>
  <si>
    <t>Dynatrace</t>
  </si>
  <si>
    <t>DT</t>
  </si>
  <si>
    <t>DTE Energy</t>
  </si>
  <si>
    <t>DTE</t>
  </si>
  <si>
    <t>DT Midstream</t>
  </si>
  <si>
    <t>DTM</t>
  </si>
  <si>
    <t>Duke Energy</t>
  </si>
  <si>
    <t>DUK</t>
  </si>
  <si>
    <t>Duolingo</t>
  </si>
  <si>
    <t>DUOL</t>
  </si>
  <si>
    <t>DoubleVerify</t>
  </si>
  <si>
    <t>DV</t>
  </si>
  <si>
    <t>DaVita</t>
  </si>
  <si>
    <t>DVA</t>
  </si>
  <si>
    <t>Devon Energy</t>
  </si>
  <si>
    <t>DVN</t>
  </si>
  <si>
    <t>DVY</t>
  </si>
  <si>
    <t>DXC Technology</t>
  </si>
  <si>
    <t>DXC</t>
  </si>
  <si>
    <t>DexCom</t>
  </si>
  <si>
    <t>DXCM</t>
  </si>
  <si>
    <t>Dycom Industries</t>
  </si>
  <si>
    <t>DY</t>
  </si>
  <si>
    <t>Building Products - Heavy Construction</t>
  </si>
  <si>
    <t>Eni</t>
  </si>
  <si>
    <t>E</t>
  </si>
  <si>
    <t>Electronic Arts</t>
  </si>
  <si>
    <t>EA</t>
  </si>
  <si>
    <t>eBay</t>
  </si>
  <si>
    <t>EBAY</t>
  </si>
  <si>
    <t>Ecopetrol</t>
  </si>
  <si>
    <t>EC</t>
  </si>
  <si>
    <t>Oil and Gas - Integrated - Emerging Markets</t>
  </si>
  <si>
    <t>Ecolab</t>
  </si>
  <si>
    <t>ECL</t>
  </si>
  <si>
    <t>Consolidated Edison</t>
  </si>
  <si>
    <t>ED</t>
  </si>
  <si>
    <t>Endeavor Group</t>
  </si>
  <si>
    <t>EDR</t>
  </si>
  <si>
    <t>New Oriental Education &amp; Technology Group</t>
  </si>
  <si>
    <t>EDU</t>
  </si>
  <si>
    <t>Euronet Worldwide</t>
  </si>
  <si>
    <t>EEFT</t>
  </si>
  <si>
    <t>EEM</t>
  </si>
  <si>
    <t>EFA</t>
  </si>
  <si>
    <t>Equifax</t>
  </si>
  <si>
    <t>EFX</t>
  </si>
  <si>
    <t>EastGroup Properties</t>
  </si>
  <si>
    <t>EGP</t>
  </si>
  <si>
    <t>Encompass Health</t>
  </si>
  <si>
    <t>EHC</t>
  </si>
  <si>
    <t>Edison International</t>
  </si>
  <si>
    <t>EIX</t>
  </si>
  <si>
    <t>The Estee Lauder Companies</t>
  </si>
  <si>
    <t>EL</t>
  </si>
  <si>
    <t>Elanco Animal Health</t>
  </si>
  <si>
    <t>ELAN</t>
  </si>
  <si>
    <t>e.l.f. Beauty</t>
  </si>
  <si>
    <t>ELF</t>
  </si>
  <si>
    <t>Companhia Paranaense de Energia COPEL</t>
  </si>
  <si>
    <t>ELP</t>
  </si>
  <si>
    <t>Equity Lifestyle Properties</t>
  </si>
  <si>
    <t>ELS</t>
  </si>
  <si>
    <t>Elevance Health, Inc.</t>
  </si>
  <si>
    <t>ELV</t>
  </si>
  <si>
    <t>EMB</t>
  </si>
  <si>
    <t>EMCOR Group</t>
  </si>
  <si>
    <t>EME</t>
  </si>
  <si>
    <t>Eastman Chemical</t>
  </si>
  <si>
    <t>EMN</t>
  </si>
  <si>
    <t>Emerson Electric Co.</t>
  </si>
  <si>
    <t>EMR</t>
  </si>
  <si>
    <t>Enbridge</t>
  </si>
  <si>
    <t>ENB</t>
  </si>
  <si>
    <t>Enersis Chile</t>
  </si>
  <si>
    <t>ENIC</t>
  </si>
  <si>
    <t>EnLink Midstream</t>
  </si>
  <si>
    <t>ENLC</t>
  </si>
  <si>
    <t>Oil and Gas - Refining and Marketing</t>
  </si>
  <si>
    <t>Enphase Energy</t>
  </si>
  <si>
    <t>ENPH</t>
  </si>
  <si>
    <t>Enersys</t>
  </si>
  <si>
    <t>ENS</t>
  </si>
  <si>
    <t>The Ensign Group</t>
  </si>
  <si>
    <t>ENSG</t>
  </si>
  <si>
    <t>Medical - Nursing Homes</t>
  </si>
  <si>
    <t>Entegris</t>
  </si>
  <si>
    <t>ENTG</t>
  </si>
  <si>
    <t>EOG Resources</t>
  </si>
  <si>
    <t>EOG</t>
  </si>
  <si>
    <t>EPAM Systems</t>
  </si>
  <si>
    <t>EPAM</t>
  </si>
  <si>
    <t>Enterprise Products Partners</t>
  </si>
  <si>
    <t>EPD</t>
  </si>
  <si>
    <t>Oil and Gas - Production Pipeline - MLB</t>
  </si>
  <si>
    <t>EPR Properties</t>
  </si>
  <si>
    <t>EPR</t>
  </si>
  <si>
    <t>Essential Properties Realty Trust</t>
  </si>
  <si>
    <t>EPRT</t>
  </si>
  <si>
    <t>Equitable Holdings</t>
  </si>
  <si>
    <t>EQH</t>
  </si>
  <si>
    <t>Equinix</t>
  </si>
  <si>
    <t>EQIX</t>
  </si>
  <si>
    <t>Equity Residential</t>
  </si>
  <si>
    <t>EQR</t>
  </si>
  <si>
    <t>EQT</t>
  </si>
  <si>
    <t>Enerplus</t>
  </si>
  <si>
    <t>ERF</t>
  </si>
  <si>
    <t>Ericsson</t>
  </si>
  <si>
    <t>ERIC</t>
  </si>
  <si>
    <t>Wireless Equipment</t>
  </si>
  <si>
    <t>Eversource Energy</t>
  </si>
  <si>
    <t>ES</t>
  </si>
  <si>
    <t>ESAB Corporation</t>
  </si>
  <si>
    <t>ESAB</t>
  </si>
  <si>
    <t>Metal Products - Procurement and Fabrication</t>
  </si>
  <si>
    <t>Enstar Group Limited</t>
  </si>
  <si>
    <t>ESGR</t>
  </si>
  <si>
    <t>Element Solutions</t>
  </si>
  <si>
    <t>ESI</t>
  </si>
  <si>
    <t>Elbit Systems</t>
  </si>
  <si>
    <t>ESLT</t>
  </si>
  <si>
    <t>EngageSmart</t>
  </si>
  <si>
    <t>ESMT</t>
  </si>
  <si>
    <t>Essent Group</t>
  </si>
  <si>
    <t>ESNT</t>
  </si>
  <si>
    <t>Financial - Mortgage &amp; Related Services</t>
  </si>
  <si>
    <t>Essex Property Trust</t>
  </si>
  <si>
    <t>ESS</t>
  </si>
  <si>
    <t>Elastic</t>
  </si>
  <si>
    <t>ESTC</t>
  </si>
  <si>
    <t>Energy Transfer</t>
  </si>
  <si>
    <t>ET</t>
  </si>
  <si>
    <t>Eaton</t>
  </si>
  <si>
    <t>ETN</t>
  </si>
  <si>
    <t>Entergy</t>
  </si>
  <si>
    <t>ETR</t>
  </si>
  <si>
    <t>Equitrans Midstream</t>
  </si>
  <si>
    <t>ETRN</t>
  </si>
  <si>
    <t>Etsy</t>
  </si>
  <si>
    <t>ETSY</t>
  </si>
  <si>
    <t>Euronav</t>
  </si>
  <si>
    <t>EURN</t>
  </si>
  <si>
    <t>Transportation - Shipping</t>
  </si>
  <si>
    <t>Evolent Health</t>
  </si>
  <si>
    <t>EVH</t>
  </si>
  <si>
    <t>Evotec</t>
  </si>
  <si>
    <t>EVO</t>
  </si>
  <si>
    <t>Evercore</t>
  </si>
  <si>
    <t>EVR</t>
  </si>
  <si>
    <t>Financial - Investment Bank</t>
  </si>
  <si>
    <t>Evergy</t>
  </si>
  <si>
    <t>EVRG</t>
  </si>
  <si>
    <t>Edwards Lifesciences</t>
  </si>
  <si>
    <t>EW</t>
  </si>
  <si>
    <t>East West Bancorp</t>
  </si>
  <si>
    <t>EWBC</t>
  </si>
  <si>
    <t>EWJ</t>
  </si>
  <si>
    <t>EWY</t>
  </si>
  <si>
    <t>EWZ</t>
  </si>
  <si>
    <t>Exact Sciences</t>
  </si>
  <si>
    <t>EXAS</t>
  </si>
  <si>
    <t>Exelon</t>
  </si>
  <si>
    <t>EXC</t>
  </si>
  <si>
    <t>Exelixis</t>
  </si>
  <si>
    <t>EXEL</t>
  </si>
  <si>
    <t>EXL Service</t>
  </si>
  <si>
    <t>EXLS</t>
  </si>
  <si>
    <t>Eagle Materials</t>
  </si>
  <si>
    <t>EXP</t>
  </si>
  <si>
    <t>Expeditors International of Washington</t>
  </si>
  <si>
    <t>EXPD</t>
  </si>
  <si>
    <t>Expedia Group</t>
  </si>
  <si>
    <t>EXPE</t>
  </si>
  <si>
    <t>Exponent</t>
  </si>
  <si>
    <t>EXPO</t>
  </si>
  <si>
    <t>Extra Space Storage</t>
  </si>
  <si>
    <t>EXR</t>
  </si>
  <si>
    <t>EZU</t>
  </si>
  <si>
    <t>Ford Motor</t>
  </si>
  <si>
    <t>F</t>
  </si>
  <si>
    <t>Automotive - Domestic</t>
  </si>
  <si>
    <t>First American Financial</t>
  </si>
  <si>
    <t>FAF</t>
  </si>
  <si>
    <t>Diamondback Energy</t>
  </si>
  <si>
    <t>FANG</t>
  </si>
  <si>
    <t>Fastenal</t>
  </si>
  <si>
    <t>FAST</t>
  </si>
  <si>
    <t>Fortune Brands Innovations, Inc.</t>
  </si>
  <si>
    <t>FBIN</t>
  </si>
  <si>
    <t>Retail - Home Furnishings</t>
  </si>
  <si>
    <t xml:space="preserve">FirstCash </t>
  </si>
  <si>
    <t>FCFS</t>
  </si>
  <si>
    <t>FTI Consulting</t>
  </si>
  <si>
    <t>FCN</t>
  </si>
  <si>
    <t>First Citizens BancShares</t>
  </si>
  <si>
    <t>FCNCA</t>
  </si>
  <si>
    <t>FreeportMcMoRan</t>
  </si>
  <si>
    <t>FCX</t>
  </si>
  <si>
    <t>Mining - Non Ferrous</t>
  </si>
  <si>
    <t>FDN</t>
  </si>
  <si>
    <t>FactSet Research Systems</t>
  </si>
  <si>
    <t>FDS</t>
  </si>
  <si>
    <t>FedEx</t>
  </si>
  <si>
    <t>FDX</t>
  </si>
  <si>
    <t>Transportation - Air Freight and Cargo</t>
  </si>
  <si>
    <t>FirstEnergy</t>
  </si>
  <si>
    <t>FE</t>
  </si>
  <si>
    <t>Franklin Electric Co.</t>
  </si>
  <si>
    <t>FELE</t>
  </si>
  <si>
    <t>First Financial Bankshares</t>
  </si>
  <si>
    <t>FFIN</t>
  </si>
  <si>
    <t>F5</t>
  </si>
  <si>
    <t>FFIV</t>
  </si>
  <si>
    <t>Federated Hermes</t>
  </si>
  <si>
    <t>FHI</t>
  </si>
  <si>
    <t>First Horizon</t>
  </si>
  <si>
    <t>FHN</t>
  </si>
  <si>
    <t>Fair Isaac</t>
  </si>
  <si>
    <t>FICO</t>
  </si>
  <si>
    <t>Fidelity National Information Services</t>
  </si>
  <si>
    <t>FIS</t>
  </si>
  <si>
    <t>Fiserv</t>
  </si>
  <si>
    <t>FISV</t>
  </si>
  <si>
    <t>Fifth Third Bancorp</t>
  </si>
  <si>
    <t>FITB</t>
  </si>
  <si>
    <t>Five Below</t>
  </si>
  <si>
    <t>FIVE</t>
  </si>
  <si>
    <t>Five9</t>
  </si>
  <si>
    <t>FIVN</t>
  </si>
  <si>
    <t>Comfort Systems USA</t>
  </si>
  <si>
    <t>FIX</t>
  </si>
  <si>
    <t>National Beverage</t>
  </si>
  <si>
    <t>FIZZ</t>
  </si>
  <si>
    <t>Flex</t>
  </si>
  <si>
    <t>FLEX</t>
  </si>
  <si>
    <t>Fluence Energy</t>
  </si>
  <si>
    <t>FLNC</t>
  </si>
  <si>
    <t>Flowers Foods</t>
  </si>
  <si>
    <t>FLO</t>
  </si>
  <si>
    <t>Fluor</t>
  </si>
  <si>
    <t>FLR</t>
  </si>
  <si>
    <t>Flowserve</t>
  </si>
  <si>
    <t>FLS</t>
  </si>
  <si>
    <t>FleetCor Technologies</t>
  </si>
  <si>
    <t>FLT</t>
  </si>
  <si>
    <t>Flywire Corporation</t>
  </si>
  <si>
    <t>FLYW</t>
  </si>
  <si>
    <t>FMC</t>
  </si>
  <si>
    <t>Fresenius Medical Care AG &amp; Co.</t>
  </si>
  <si>
    <t>FMS</t>
  </si>
  <si>
    <t>Fabrinet</t>
  </si>
  <si>
    <t>FN</t>
  </si>
  <si>
    <t>F.N.B.</t>
  </si>
  <si>
    <t>FNB</t>
  </si>
  <si>
    <t>Floor &amp; Decor</t>
  </si>
  <si>
    <t>FND</t>
  </si>
  <si>
    <t>Fidelity National Financial</t>
  </si>
  <si>
    <t>FNF</t>
  </si>
  <si>
    <t>FrancoNevada</t>
  </si>
  <si>
    <t>FNV</t>
  </si>
  <si>
    <t>Focus Financial Partners</t>
  </si>
  <si>
    <t>FOCS</t>
  </si>
  <si>
    <t>Amicus Therapeutics</t>
  </si>
  <si>
    <t>FOLD</t>
  </si>
  <si>
    <t>Shift4 Payments</t>
  </si>
  <si>
    <t>FOUR</t>
  </si>
  <si>
    <t>Fox</t>
  </si>
  <si>
    <t>FOX</t>
  </si>
  <si>
    <t>Broadcast Radio and Television</t>
  </si>
  <si>
    <t>FOXA</t>
  </si>
  <si>
    <t>Fox Factory Holdings</t>
  </si>
  <si>
    <t>FOXF</t>
  </si>
  <si>
    <t>First Industrial Realty Trust</t>
  </si>
  <si>
    <t>FR</t>
  </si>
  <si>
    <t>Freedom Holding</t>
  </si>
  <si>
    <t>FRHC</t>
  </si>
  <si>
    <t>FRONTLINE PLC</t>
  </si>
  <si>
    <t>FRO</t>
  </si>
  <si>
    <t>Freshpet</t>
  </si>
  <si>
    <t>FRPT</t>
  </si>
  <si>
    <t>Freshwork</t>
  </si>
  <si>
    <t>FRSH</t>
  </si>
  <si>
    <t>Federal Realty Investment Trust</t>
  </si>
  <si>
    <t>FRT</t>
  </si>
  <si>
    <t>FS KKR Capital Corp.</t>
  </si>
  <si>
    <t>FSK</t>
  </si>
  <si>
    <t>First Solar</t>
  </si>
  <si>
    <t>FSLR</t>
  </si>
  <si>
    <t>Federal Signal</t>
  </si>
  <si>
    <t>FSS</t>
  </si>
  <si>
    <t>FirstService</t>
  </si>
  <si>
    <t>FSV</t>
  </si>
  <si>
    <t>TechnipFMC</t>
  </si>
  <si>
    <t>FTI</t>
  </si>
  <si>
    <t>Fortinet</t>
  </si>
  <si>
    <t>FTNT</t>
  </si>
  <si>
    <t>Fortis</t>
  </si>
  <si>
    <t>FTS</t>
  </si>
  <si>
    <t>Fortive</t>
  </si>
  <si>
    <t>FTV</t>
  </si>
  <si>
    <t>H. B. Fuller</t>
  </si>
  <si>
    <t>FUL</t>
  </si>
  <si>
    <t>Futu Holdings</t>
  </si>
  <si>
    <t>FUTU</t>
  </si>
  <si>
    <t>Liberty Media</t>
  </si>
  <si>
    <t>FWONA</t>
  </si>
  <si>
    <t>FWONK</t>
  </si>
  <si>
    <t>FXI</t>
  </si>
  <si>
    <t>Frontier Communications Parent</t>
  </si>
  <si>
    <t>FYBR</t>
  </si>
  <si>
    <t>Communication - Network Software</t>
  </si>
  <si>
    <t>Genpact</t>
  </si>
  <si>
    <t>G</t>
  </si>
  <si>
    <t>GATX</t>
  </si>
  <si>
    <t>Glacier Bancorp</t>
  </si>
  <si>
    <t>GBCI</t>
  </si>
  <si>
    <t>Global Business Travel Group, Inc.</t>
  </si>
  <si>
    <t>GBTG</t>
  </si>
  <si>
    <t>General Dynamics</t>
  </si>
  <si>
    <t>GD</t>
  </si>
  <si>
    <t>GoDaddy</t>
  </si>
  <si>
    <t>GDDY</t>
  </si>
  <si>
    <t>Internet - Delivery Services</t>
  </si>
  <si>
    <t>General Electric</t>
  </si>
  <si>
    <t>GE</t>
  </si>
  <si>
    <t>Greif Bros.</t>
  </si>
  <si>
    <t>GEF.B</t>
  </si>
  <si>
    <t>GE HealthCare Technologies Inc.</t>
  </si>
  <si>
    <t>GEHC</t>
  </si>
  <si>
    <t>Medical Info Systems</t>
  </si>
  <si>
    <t>GEN DIGITAL INC</t>
  </si>
  <si>
    <t>GEN</t>
  </si>
  <si>
    <t>Gold Fields Limited</t>
  </si>
  <si>
    <t>GFI</t>
  </si>
  <si>
    <t>GFL Environmental</t>
  </si>
  <si>
    <t>GFL</t>
  </si>
  <si>
    <t>GlobalFoundries</t>
  </si>
  <si>
    <t>GFS</t>
  </si>
  <si>
    <t>Gerdau</t>
  </si>
  <si>
    <t>GGB</t>
  </si>
  <si>
    <t>Graco</t>
  </si>
  <si>
    <t>GGG</t>
  </si>
  <si>
    <t>CGI Group</t>
  </si>
  <si>
    <t>GIB</t>
  </si>
  <si>
    <t>Gildan Activewear</t>
  </si>
  <si>
    <t>GIL</t>
  </si>
  <si>
    <t>Gilead Sciences</t>
  </si>
  <si>
    <t>GILD</t>
  </si>
  <si>
    <t>General Mills</t>
  </si>
  <si>
    <t>GIS</t>
  </si>
  <si>
    <t>Globe Life</t>
  </si>
  <si>
    <t>GL</t>
  </si>
  <si>
    <t>Globale Online</t>
  </si>
  <si>
    <t>GLBE</t>
  </si>
  <si>
    <t>GLD</t>
  </si>
  <si>
    <t>Globant</t>
  </si>
  <si>
    <t>GLOB</t>
  </si>
  <si>
    <t>Internet - Software and Services</t>
  </si>
  <si>
    <t>Gaming and Leisure Properties</t>
  </si>
  <si>
    <t>GLPI</t>
  </si>
  <si>
    <t>Corning</t>
  </si>
  <si>
    <t>GLW</t>
  </si>
  <si>
    <t>General Motors</t>
  </si>
  <si>
    <t>GM</t>
  </si>
  <si>
    <t>Genmab</t>
  </si>
  <si>
    <t>GMAB</t>
  </si>
  <si>
    <t>GameStop</t>
  </si>
  <si>
    <t>GME</t>
  </si>
  <si>
    <t>Globus Medical</t>
  </si>
  <si>
    <t>GMED</t>
  </si>
  <si>
    <t>Generac Holdings</t>
  </si>
  <si>
    <t>GNRC</t>
  </si>
  <si>
    <t>Electronics - Power Generation</t>
  </si>
  <si>
    <t>Gentex</t>
  </si>
  <si>
    <t>GNTX</t>
  </si>
  <si>
    <t>Barrick Gold</t>
  </si>
  <si>
    <t>GOLD</t>
  </si>
  <si>
    <t>Acushnet</t>
  </si>
  <si>
    <t>GOLF</t>
  </si>
  <si>
    <t>Alphabet</t>
  </si>
  <si>
    <t>GOOG</t>
  </si>
  <si>
    <t>GOOGL</t>
  </si>
  <si>
    <t>Genuine Parts</t>
  </si>
  <si>
    <t>GPC</t>
  </si>
  <si>
    <t>Automotive - Replacement Parts</t>
  </si>
  <si>
    <t>Group 1 Automotive</t>
  </si>
  <si>
    <t>GPI</t>
  </si>
  <si>
    <t>Graphic Packaging Holding Company</t>
  </si>
  <si>
    <t>GPK</t>
  </si>
  <si>
    <t>Global Payments</t>
  </si>
  <si>
    <t>GPN</t>
  </si>
  <si>
    <t>The Gap</t>
  </si>
  <si>
    <t>GPS</t>
  </si>
  <si>
    <t xml:space="preserve">Grab </t>
  </si>
  <si>
    <t>GRAB</t>
  </si>
  <si>
    <t>Grifols</t>
  </si>
  <si>
    <t>GRFS</t>
  </si>
  <si>
    <t>Garmin</t>
  </si>
  <si>
    <t>GRMN</t>
  </si>
  <si>
    <t>Granite Real Estate</t>
  </si>
  <si>
    <t>GRP.U</t>
  </si>
  <si>
    <t>The Goldman Sachs Group</t>
  </si>
  <si>
    <t>GS</t>
  </si>
  <si>
    <t>GSK PLC Sponsored ADR</t>
  </si>
  <si>
    <t>GSK</t>
  </si>
  <si>
    <t>Goodyear</t>
  </si>
  <si>
    <t>GT</t>
  </si>
  <si>
    <t>Rubber - Tires</t>
  </si>
  <si>
    <t>Gates Industrial</t>
  </si>
  <si>
    <t>GTES</t>
  </si>
  <si>
    <t>Gitlab</t>
  </si>
  <si>
    <t>GTLB</t>
  </si>
  <si>
    <t>Chart Industries</t>
  </si>
  <si>
    <t>GTLS</t>
  </si>
  <si>
    <t>Guidewire Software</t>
  </si>
  <si>
    <t>GWRE</t>
  </si>
  <si>
    <t>W.W. Grainger</t>
  </si>
  <si>
    <t>GWW</t>
  </si>
  <si>
    <t>Industrial Services</t>
  </si>
  <si>
    <t>GXO Logistics</t>
  </si>
  <si>
    <t>GXO</t>
  </si>
  <si>
    <t>Hyatt Hotels</t>
  </si>
  <si>
    <t>H</t>
  </si>
  <si>
    <t>Haemonetics</t>
  </si>
  <si>
    <t>HAE</t>
  </si>
  <si>
    <t>Halliburton</t>
  </si>
  <si>
    <t>HAL</t>
  </si>
  <si>
    <t>Halozyme Therapeutics</t>
  </si>
  <si>
    <t>HALO</t>
  </si>
  <si>
    <t>Hasbro</t>
  </si>
  <si>
    <t>HAS</t>
  </si>
  <si>
    <t>Huntington Bancshares</t>
  </si>
  <si>
    <t>HBAN</t>
  </si>
  <si>
    <t>HCA Healthcare</t>
  </si>
  <si>
    <t>HCA</t>
  </si>
  <si>
    <t>HashiCorp</t>
  </si>
  <si>
    <t>HCP</t>
  </si>
  <si>
    <t>Home Depot</t>
  </si>
  <si>
    <t>HD</t>
  </si>
  <si>
    <t>HDFC Bank Limited</t>
  </si>
  <si>
    <t>HDB</t>
  </si>
  <si>
    <t>Hawaiian Electric Industries</t>
  </si>
  <si>
    <t>HE</t>
  </si>
  <si>
    <t>Heico</t>
  </si>
  <si>
    <t>HEI</t>
  </si>
  <si>
    <t>HEI.A</t>
  </si>
  <si>
    <t>Hess</t>
  </si>
  <si>
    <t>HES</t>
  </si>
  <si>
    <t>Hilton Grand Vacations</t>
  </si>
  <si>
    <t>HGV</t>
  </si>
  <si>
    <t>The Howard Hughes Corporation</t>
  </si>
  <si>
    <t>HHC</t>
  </si>
  <si>
    <t>Real Estate - Development</t>
  </si>
  <si>
    <t>Hillenbrand</t>
  </si>
  <si>
    <t>HI</t>
  </si>
  <si>
    <t>The Hartford Financial Services Group</t>
  </si>
  <si>
    <t>HIG</t>
  </si>
  <si>
    <t>Huntington Ingalls Industries</t>
  </si>
  <si>
    <t>HII</t>
  </si>
  <si>
    <t>Hecla Mining</t>
  </si>
  <si>
    <t>HL</t>
  </si>
  <si>
    <t>Mining - Silver</t>
  </si>
  <si>
    <t>Houlihan Lokey</t>
  </si>
  <si>
    <t>HLI</t>
  </si>
  <si>
    <t>Haleon PLC Sponsored ADR</t>
  </si>
  <si>
    <t>HLN</t>
  </si>
  <si>
    <t>Hamilton Lane</t>
  </si>
  <si>
    <t>HLNE</t>
  </si>
  <si>
    <t>Hilton Worldwide</t>
  </si>
  <si>
    <t>HLT</t>
  </si>
  <si>
    <t>Honda Motor Co.</t>
  </si>
  <si>
    <t>HMC</t>
  </si>
  <si>
    <t>HarleyDavidson</t>
  </si>
  <si>
    <t>HOG</t>
  </si>
  <si>
    <t>Hologic</t>
  </si>
  <si>
    <t>HOLX</t>
  </si>
  <si>
    <t>Home BancShares</t>
  </si>
  <si>
    <t>HOMB</t>
  </si>
  <si>
    <t>Honeywell International</t>
  </si>
  <si>
    <t>HON</t>
  </si>
  <si>
    <t>Robinhood Markets</t>
  </si>
  <si>
    <t>HOOD</t>
  </si>
  <si>
    <t>Helmerich &amp; Payne</t>
  </si>
  <si>
    <t>HP</t>
  </si>
  <si>
    <t>Oil and Gas - Drilling</t>
  </si>
  <si>
    <t>Hewlett Packard</t>
  </si>
  <si>
    <t>HPE</t>
  </si>
  <si>
    <t>Computer - Integrated Systems</t>
  </si>
  <si>
    <t>HPQ</t>
  </si>
  <si>
    <t>HealthEquity</t>
  </si>
  <si>
    <t>HQY</t>
  </si>
  <si>
    <t>Healthcare Realty Trust Incorporated</t>
  </si>
  <si>
    <t>HR</t>
  </si>
  <si>
    <t>H&amp;R Block</t>
  </si>
  <si>
    <t>HRB</t>
  </si>
  <si>
    <t>Hormel Foods</t>
  </si>
  <si>
    <t>HRL</t>
  </si>
  <si>
    <t>Food - Meat Products</t>
  </si>
  <si>
    <t>HSBC</t>
  </si>
  <si>
    <t>Henry Schein</t>
  </si>
  <si>
    <t>HSIC</t>
  </si>
  <si>
    <t>Host Hotels &amp; Resorts</t>
  </si>
  <si>
    <t>HST</t>
  </si>
  <si>
    <t>Hershey</t>
  </si>
  <si>
    <t>HSY</t>
  </si>
  <si>
    <t>Food - Confectionery</t>
  </si>
  <si>
    <t>HTHT</t>
  </si>
  <si>
    <t>Hertz Global</t>
  </si>
  <si>
    <t>HTZ</t>
  </si>
  <si>
    <t>Hubbell</t>
  </si>
  <si>
    <t>HUBB</t>
  </si>
  <si>
    <t xml:space="preserve">Manufacturing - Electrical Utilities </t>
  </si>
  <si>
    <t>HubSpot</t>
  </si>
  <si>
    <t>HUBS</t>
  </si>
  <si>
    <t>Humana</t>
  </si>
  <si>
    <t>HUM</t>
  </si>
  <si>
    <t>Huntsman</t>
  </si>
  <si>
    <t>HUN</t>
  </si>
  <si>
    <t>Hancock Whitney</t>
  </si>
  <si>
    <t>HWC</t>
  </si>
  <si>
    <t>Howmet Aerospace</t>
  </si>
  <si>
    <t>HWM</t>
  </si>
  <si>
    <t>Hexcel</t>
  </si>
  <si>
    <t>HXL</t>
  </si>
  <si>
    <t>HYG</t>
  </si>
  <si>
    <t>Horizon Therapeutics</t>
  </si>
  <si>
    <t>HZNP</t>
  </si>
  <si>
    <t>IAC INC</t>
  </si>
  <si>
    <t>IAC</t>
  </si>
  <si>
    <t>Integra LifeSciences</t>
  </si>
  <si>
    <t>IART</t>
  </si>
  <si>
    <t>IAU</t>
  </si>
  <si>
    <t>IBB</t>
  </si>
  <si>
    <t>Interactive Brokers</t>
  </si>
  <si>
    <t>IBKR</t>
  </si>
  <si>
    <t>International Business Machines</t>
  </si>
  <si>
    <t>IBM</t>
  </si>
  <si>
    <t>ICICI Bank</t>
  </si>
  <si>
    <t>IBN</t>
  </si>
  <si>
    <t>Installed Building Products</t>
  </si>
  <si>
    <t>IBP</t>
  </si>
  <si>
    <t>Intercontinental Exchange</t>
  </si>
  <si>
    <t>ICE</t>
  </si>
  <si>
    <t>ICL Group</t>
  </si>
  <si>
    <t>ICL</t>
  </si>
  <si>
    <t>ICON</t>
  </si>
  <si>
    <t>ICLR</t>
  </si>
  <si>
    <t>ICU Medical</t>
  </si>
  <si>
    <t>ICUI</t>
  </si>
  <si>
    <t>IDACORP</t>
  </si>
  <si>
    <t>IDA</t>
  </si>
  <si>
    <t>IDV</t>
  </si>
  <si>
    <t>IDEXX Laboratories</t>
  </si>
  <si>
    <t>IDXX</t>
  </si>
  <si>
    <t>IEF</t>
  </si>
  <si>
    <t>Icahn Enterprises</t>
  </si>
  <si>
    <t>IEP</t>
  </si>
  <si>
    <t>IDEX</t>
  </si>
  <si>
    <t>IEX</t>
  </si>
  <si>
    <t>International Flavors &amp; Fragrances</t>
  </si>
  <si>
    <t>IFF</t>
  </si>
  <si>
    <t>IGIB</t>
  </si>
  <si>
    <t>IGSB</t>
  </si>
  <si>
    <t>International Game Technology</t>
  </si>
  <si>
    <t>IGT</t>
  </si>
  <si>
    <t>Intercontinental Hotels Group</t>
  </si>
  <si>
    <t>IHG</t>
  </si>
  <si>
    <t>IJH</t>
  </si>
  <si>
    <t>IJJ</t>
  </si>
  <si>
    <t>IJK</t>
  </si>
  <si>
    <t>IJR</t>
  </si>
  <si>
    <t>IJS</t>
  </si>
  <si>
    <t>IJT</t>
  </si>
  <si>
    <t>Illumina</t>
  </si>
  <si>
    <t>ILMN</t>
  </si>
  <si>
    <t>ImmunoGen</t>
  </si>
  <si>
    <t>IMGN</t>
  </si>
  <si>
    <t>Imperial Oil</t>
  </si>
  <si>
    <t>IMO</t>
  </si>
  <si>
    <t>Incyte</t>
  </si>
  <si>
    <t>INCY</t>
  </si>
  <si>
    <t>Informatica Inc.</t>
  </si>
  <si>
    <t>INFA</t>
  </si>
  <si>
    <t>Infosys</t>
  </si>
  <si>
    <t>INFY</t>
  </si>
  <si>
    <t>ING Group</t>
  </si>
  <si>
    <t>ING</t>
  </si>
  <si>
    <t>Ingredion</t>
  </si>
  <si>
    <t>INGR</t>
  </si>
  <si>
    <t>Inspire Medical Systems</t>
  </si>
  <si>
    <t>INSP</t>
  </si>
  <si>
    <t>Instructure</t>
  </si>
  <si>
    <t>INST</t>
  </si>
  <si>
    <t>Intel</t>
  </si>
  <si>
    <t>INTC</t>
  </si>
  <si>
    <t>Semiconductor - General</t>
  </si>
  <si>
    <t>Intuit</t>
  </si>
  <si>
    <t>INTU</t>
  </si>
  <si>
    <t>Invitation Home</t>
  </si>
  <si>
    <t>INVH</t>
  </si>
  <si>
    <t>Ionis Pharmaceuticals</t>
  </si>
  <si>
    <t>IONS</t>
  </si>
  <si>
    <t>Samsara Inc.</t>
  </si>
  <si>
    <t>IOT</t>
  </si>
  <si>
    <t>International Paper</t>
  </si>
  <si>
    <t>IP</t>
  </si>
  <si>
    <t>Paper and Related Products</t>
  </si>
  <si>
    <t>Inter Parfums</t>
  </si>
  <si>
    <t>IPAR</t>
  </si>
  <si>
    <t>The Interpublic Group of Companies</t>
  </si>
  <si>
    <t>IPG</t>
  </si>
  <si>
    <t>Advertising and Marketing</t>
  </si>
  <si>
    <t>IPG Photonics</t>
  </si>
  <si>
    <t>IPGP</t>
  </si>
  <si>
    <t>Lasers Systems and Components</t>
  </si>
  <si>
    <t>iQIYI</t>
  </si>
  <si>
    <t>IQ</t>
  </si>
  <si>
    <t>Film and Television Production and Distribution</t>
  </si>
  <si>
    <t>IQVIA</t>
  </si>
  <si>
    <t>IQV</t>
  </si>
  <si>
    <t>Ingersoll Rand</t>
  </si>
  <si>
    <t>IR</t>
  </si>
  <si>
    <t>Iridium Communications</t>
  </si>
  <si>
    <t>IRDM</t>
  </si>
  <si>
    <t>Satellite and Communication</t>
  </si>
  <si>
    <t>Iron Mountain</t>
  </si>
  <si>
    <t>IRM</t>
  </si>
  <si>
    <t>Independence Realty Trust</t>
  </si>
  <si>
    <t>IRT</t>
  </si>
  <si>
    <t>iRhythm Technologies</t>
  </si>
  <si>
    <t>IRTC</t>
  </si>
  <si>
    <t>IVERIC bio</t>
  </si>
  <si>
    <t>ISEE</t>
  </si>
  <si>
    <t>Intuitive Surgical</t>
  </si>
  <si>
    <t>ISRG</t>
  </si>
  <si>
    <t>Gartner</t>
  </si>
  <si>
    <t>IT</t>
  </si>
  <si>
    <t>IntraCellular Therapies</t>
  </si>
  <si>
    <t>ITCI</t>
  </si>
  <si>
    <t>Itron</t>
  </si>
  <si>
    <t>ITRI</t>
  </si>
  <si>
    <t>ITT</t>
  </si>
  <si>
    <t>Itau Unibanco</t>
  </si>
  <si>
    <t>ITUB</t>
  </si>
  <si>
    <t>Illinois Tool Works</t>
  </si>
  <si>
    <t>ITW</t>
  </si>
  <si>
    <t>IVV</t>
  </si>
  <si>
    <t>Invesco</t>
  </si>
  <si>
    <t>IVZ</t>
  </si>
  <si>
    <t>IWD</t>
  </si>
  <si>
    <t>IWF</t>
  </si>
  <si>
    <t>IWM</t>
  </si>
  <si>
    <t>IWN</t>
  </si>
  <si>
    <t>IWO</t>
  </si>
  <si>
    <t>IWP</t>
  </si>
  <si>
    <t>IWR</t>
  </si>
  <si>
    <t>IWS</t>
  </si>
  <si>
    <t>Orix Corp Ads</t>
  </si>
  <si>
    <t>IX</t>
  </si>
  <si>
    <t>IYW</t>
  </si>
  <si>
    <t>JACOBS SOLUTNS</t>
  </si>
  <si>
    <t>J</t>
  </si>
  <si>
    <t>Jazz Pharmaceuticals</t>
  </si>
  <si>
    <t>JAZZ</t>
  </si>
  <si>
    <t>J.B. Hunt Transport Services</t>
  </si>
  <si>
    <t>JBHT</t>
  </si>
  <si>
    <t>Transportation - Truck</t>
  </si>
  <si>
    <t>Jabil</t>
  </si>
  <si>
    <t>JBL</t>
  </si>
  <si>
    <t>Electronics - Manufacturing Services</t>
  </si>
  <si>
    <t>John Bean Technologies</t>
  </si>
  <si>
    <t>JBT</t>
  </si>
  <si>
    <t>Manufacturing - Thermal Products</t>
  </si>
  <si>
    <t>Johnson Controls International</t>
  </si>
  <si>
    <t>JCI</t>
  </si>
  <si>
    <t>JD.com</t>
  </si>
  <si>
    <t>JD</t>
  </si>
  <si>
    <t>Jefferies Financial Group</t>
  </si>
  <si>
    <t>JEF</t>
  </si>
  <si>
    <t>Janus Henderson Group</t>
  </si>
  <si>
    <t>JHG</t>
  </si>
  <si>
    <t>James Hardie Industries</t>
  </si>
  <si>
    <t>JHX</t>
  </si>
  <si>
    <t>Jack Henry &amp; Associates</t>
  </si>
  <si>
    <t>JKHY</t>
  </si>
  <si>
    <t>Electronics - Miscellaneous Services</t>
  </si>
  <si>
    <t>Jones Lang LaSalle</t>
  </si>
  <si>
    <t>JLL</t>
  </si>
  <si>
    <t>Johnson &amp; Johnson</t>
  </si>
  <si>
    <t>JNJ</t>
  </si>
  <si>
    <t>JNK</t>
  </si>
  <si>
    <t>Juniper Networks</t>
  </si>
  <si>
    <t>JNPR</t>
  </si>
  <si>
    <t>Joby Aviation, Inc.</t>
  </si>
  <si>
    <t>JOBY</t>
  </si>
  <si>
    <t>JPMorgan Chase &amp; Co.</t>
  </si>
  <si>
    <t>JPM</t>
  </si>
  <si>
    <t>Kellogg's</t>
  </si>
  <si>
    <t>K</t>
  </si>
  <si>
    <t>KB Financial Group</t>
  </si>
  <si>
    <t>KB</t>
  </si>
  <si>
    <t>KB Home</t>
  </si>
  <si>
    <t>KBH</t>
  </si>
  <si>
    <t>KBR</t>
  </si>
  <si>
    <t>Keurig Dr Pepper</t>
  </si>
  <si>
    <t>KDP</t>
  </si>
  <si>
    <t>Korea Electric Power</t>
  </si>
  <si>
    <t>KEP</t>
  </si>
  <si>
    <t>Kirby</t>
  </si>
  <si>
    <t>KEX</t>
  </si>
  <si>
    <t>KeyCorp</t>
  </si>
  <si>
    <t>KEY</t>
  </si>
  <si>
    <t>Keysight Technologies</t>
  </si>
  <si>
    <t>KEYS</t>
  </si>
  <si>
    <t>Electronics - Measuring Instruments</t>
  </si>
  <si>
    <t>Kinross Gold</t>
  </si>
  <si>
    <t>KGC</t>
  </si>
  <si>
    <t>Kraft Heinz Company</t>
  </si>
  <si>
    <t>KHC</t>
  </si>
  <si>
    <t>Kimco Realty</t>
  </si>
  <si>
    <t>KIM</t>
  </si>
  <si>
    <t>KKR &amp; Co.</t>
  </si>
  <si>
    <t>KKR</t>
  </si>
  <si>
    <t>KLA</t>
  </si>
  <si>
    <t>KLAC</t>
  </si>
  <si>
    <t>Kulicke and Soffa Industries</t>
  </si>
  <si>
    <t>KLIC</t>
  </si>
  <si>
    <t>KimberlyClark</t>
  </si>
  <si>
    <t>KMB</t>
  </si>
  <si>
    <t>Kinder Morgan</t>
  </si>
  <si>
    <t>KMI</t>
  </si>
  <si>
    <t>CarMax</t>
  </si>
  <si>
    <t>KMX</t>
  </si>
  <si>
    <t>Kinsale Capital Group</t>
  </si>
  <si>
    <t>KNSL</t>
  </si>
  <si>
    <t>KINETIK HLDGS</t>
  </si>
  <si>
    <t>KNTK</t>
  </si>
  <si>
    <t>KnightSwift Transportation</t>
  </si>
  <si>
    <t>KNX</t>
  </si>
  <si>
    <t>Coca-Cola</t>
  </si>
  <si>
    <t>KO</t>
  </si>
  <si>
    <t>The Kroger Co.</t>
  </si>
  <si>
    <t>KR</t>
  </si>
  <si>
    <t>Retail - Supermarkets</t>
  </si>
  <si>
    <t>Kilroy Realty</t>
  </si>
  <si>
    <t>KRC</t>
  </si>
  <si>
    <t>Kite Realty Group Trust</t>
  </si>
  <si>
    <t>KRG</t>
  </si>
  <si>
    <t>Karuna Therapeutics</t>
  </si>
  <si>
    <t>KRTX</t>
  </si>
  <si>
    <t>KT</t>
  </si>
  <si>
    <t>Kenvue Inc.</t>
  </si>
  <si>
    <t>KVUE</t>
  </si>
  <si>
    <t>Quaker Houghton</t>
  </si>
  <si>
    <t>KWR</t>
  </si>
  <si>
    <t>Loews</t>
  </si>
  <si>
    <t>L</t>
  </si>
  <si>
    <t>Lithium Americas</t>
  </si>
  <si>
    <t>LAC</t>
  </si>
  <si>
    <t>Lithia Motors</t>
  </si>
  <si>
    <t>LAD</t>
  </si>
  <si>
    <t>Lamar Advertising</t>
  </si>
  <si>
    <t>LAMR</t>
  </si>
  <si>
    <t>Lancaster Colony</t>
  </si>
  <si>
    <t>LANC</t>
  </si>
  <si>
    <t>Lazard</t>
  </si>
  <si>
    <t>LAZ</t>
  </si>
  <si>
    <t>Liberty Broadband</t>
  </si>
  <si>
    <t>LBRDA</t>
  </si>
  <si>
    <t>LBRDK</t>
  </si>
  <si>
    <t>Liberty Global</t>
  </si>
  <si>
    <t>LBTYA</t>
  </si>
  <si>
    <t>LBTYB</t>
  </si>
  <si>
    <t>LBTYK</t>
  </si>
  <si>
    <t>Lucid Group</t>
  </si>
  <si>
    <t>LCID</t>
  </si>
  <si>
    <t>Leidos</t>
  </si>
  <si>
    <t>LDOS</t>
  </si>
  <si>
    <t>Lear</t>
  </si>
  <si>
    <t>LEA</t>
  </si>
  <si>
    <t>Lincoln Electric</t>
  </si>
  <si>
    <t>LECO</t>
  </si>
  <si>
    <t>Manufacturing - Tools &amp; Related Products</t>
  </si>
  <si>
    <t>Leggett &amp; Platt</t>
  </si>
  <si>
    <t>LEG</t>
  </si>
  <si>
    <t>Furniture</t>
  </si>
  <si>
    <t>Legend Biotech</t>
  </si>
  <si>
    <t>LEGN</t>
  </si>
  <si>
    <t>Lennar</t>
  </si>
  <si>
    <t>LEN</t>
  </si>
  <si>
    <t>LEN.B</t>
  </si>
  <si>
    <t>Levi Strauss &amp; Co.</t>
  </si>
  <si>
    <t>LEVI</t>
  </si>
  <si>
    <t>LifeStance Health Group</t>
  </si>
  <si>
    <t>LFST</t>
  </si>
  <si>
    <t>Littelfuse</t>
  </si>
  <si>
    <t>LFUS</t>
  </si>
  <si>
    <t>Laboratory Corp. of America</t>
  </si>
  <si>
    <t>LH</t>
  </si>
  <si>
    <t>L3Harris Technologies</t>
  </si>
  <si>
    <t>LHX</t>
  </si>
  <si>
    <t>Li Auto</t>
  </si>
  <si>
    <t>LI</t>
  </si>
  <si>
    <t>Lennox International</t>
  </si>
  <si>
    <t>LII</t>
  </si>
  <si>
    <t>Linde PLC</t>
  </si>
  <si>
    <t>LIN</t>
  </si>
  <si>
    <t>Lumentum</t>
  </si>
  <si>
    <t>LITE</t>
  </si>
  <si>
    <t>LKQ</t>
  </si>
  <si>
    <t>Eli Lilly</t>
  </si>
  <si>
    <t>LLY</t>
  </si>
  <si>
    <t>Lockheed Martin</t>
  </si>
  <si>
    <t>LMT</t>
  </si>
  <si>
    <t>Lincoln National</t>
  </si>
  <si>
    <t>LNC</t>
  </si>
  <si>
    <t>Cheniere Energy</t>
  </si>
  <si>
    <t>LNG</t>
  </si>
  <si>
    <t>Alliant Energy</t>
  </si>
  <si>
    <t>LNT</t>
  </si>
  <si>
    <t>Lantheus</t>
  </si>
  <si>
    <t>LNTH</t>
  </si>
  <si>
    <t>Light &amp; Wonder</t>
  </si>
  <si>
    <t>LNW</t>
  </si>
  <si>
    <t>Logitech International</t>
  </si>
  <si>
    <t>LOGI</t>
  </si>
  <si>
    <t>Computer - Peripheral Equipment</t>
  </si>
  <si>
    <t>Grand Canyon Education</t>
  </si>
  <si>
    <t>LOPE</t>
  </si>
  <si>
    <t>Lowe's Companies</t>
  </si>
  <si>
    <t>LOW</t>
  </si>
  <si>
    <t>LG Display Co.</t>
  </si>
  <si>
    <t>LPL</t>
  </si>
  <si>
    <t>LPL Financial</t>
  </si>
  <si>
    <t>LPLA</t>
  </si>
  <si>
    <t>LouisianaPacific</t>
  </si>
  <si>
    <t>LPX</t>
  </si>
  <si>
    <t>LQD</t>
  </si>
  <si>
    <t>Lam Research</t>
  </si>
  <si>
    <t>LRCX</t>
  </si>
  <si>
    <t>Lattice Semiconductor</t>
  </si>
  <si>
    <t>LSCC</t>
  </si>
  <si>
    <t>Life Storage</t>
  </si>
  <si>
    <t>LSI</t>
  </si>
  <si>
    <t>Landstar System</t>
  </si>
  <si>
    <t>LSTR</t>
  </si>
  <si>
    <t>LSXMA</t>
  </si>
  <si>
    <t>LSXMB</t>
  </si>
  <si>
    <t>LSXMK</t>
  </si>
  <si>
    <t>Life Time Group Holdings</t>
  </si>
  <si>
    <t>LTH</t>
  </si>
  <si>
    <t>Livent</t>
  </si>
  <si>
    <t>LTHM</t>
  </si>
  <si>
    <t>lululemon athletica</t>
  </si>
  <si>
    <t>LULU</t>
  </si>
  <si>
    <t>Southwest Airlines</t>
  </si>
  <si>
    <t>LUV</t>
  </si>
  <si>
    <t>Las Vegas Sands</t>
  </si>
  <si>
    <t>LVS</t>
  </si>
  <si>
    <t>Lamb Weston</t>
  </si>
  <si>
    <t>LW</t>
  </si>
  <si>
    <t>LyondellBasell Industries</t>
  </si>
  <si>
    <t>LYB</t>
  </si>
  <si>
    <t>Lyft</t>
  </si>
  <si>
    <t>LYFT</t>
  </si>
  <si>
    <t>Lloyds Banking Group</t>
  </si>
  <si>
    <t>LYG</t>
  </si>
  <si>
    <t>Live Nation Entertainment</t>
  </si>
  <si>
    <t>LYV</t>
  </si>
  <si>
    <t>Macy's</t>
  </si>
  <si>
    <t>M</t>
  </si>
  <si>
    <t>Mastercard</t>
  </si>
  <si>
    <t>MA</t>
  </si>
  <si>
    <t>MidAmerica Apartment Communities</t>
  </si>
  <si>
    <t>MAA</t>
  </si>
  <si>
    <t>Main Street Capital</t>
  </si>
  <si>
    <t>MAIN</t>
  </si>
  <si>
    <t>ManpowerGroup</t>
  </si>
  <si>
    <t>MAN</t>
  </si>
  <si>
    <t>Staffing Firms</t>
  </si>
  <si>
    <t>Manhattan Associates</t>
  </si>
  <si>
    <t>MANH</t>
  </si>
  <si>
    <t>Manchester United</t>
  </si>
  <si>
    <t>MANU</t>
  </si>
  <si>
    <t>Marriott International</t>
  </si>
  <si>
    <t>MAR</t>
  </si>
  <si>
    <t>Masco</t>
  </si>
  <si>
    <t>MAS</t>
  </si>
  <si>
    <t>Masimo</t>
  </si>
  <si>
    <t>MASI</t>
  </si>
  <si>
    <t>Mattel</t>
  </si>
  <si>
    <t>MAT</t>
  </si>
  <si>
    <t>MBB</t>
  </si>
  <si>
    <t>Mobileye Global Inc.</t>
  </si>
  <si>
    <t>MBLY</t>
  </si>
  <si>
    <t>McDonald's</t>
  </si>
  <si>
    <t>MCD</t>
  </si>
  <si>
    <t>Microchip Technology</t>
  </si>
  <si>
    <t>MCHP</t>
  </si>
  <si>
    <t>McKesson</t>
  </si>
  <si>
    <t>MCK</t>
  </si>
  <si>
    <t>Moody's</t>
  </si>
  <si>
    <t>MCO</t>
  </si>
  <si>
    <t>MongoDB</t>
  </si>
  <si>
    <t>MDB</t>
  </si>
  <si>
    <t>Madrigal Pharmaceuticals</t>
  </si>
  <si>
    <t>MDGL</t>
  </si>
  <si>
    <t>Mondelez International</t>
  </si>
  <si>
    <t>MDLZ</t>
  </si>
  <si>
    <t>Medtronic</t>
  </si>
  <si>
    <t>MDT</t>
  </si>
  <si>
    <t>MDU Resources Group</t>
  </si>
  <si>
    <t>MDU</t>
  </si>
  <si>
    <t>Medpace</t>
  </si>
  <si>
    <t>MEDP</t>
  </si>
  <si>
    <t>MercadoLibre</t>
  </si>
  <si>
    <t>MELI</t>
  </si>
  <si>
    <t>MetLife</t>
  </si>
  <si>
    <t>MET</t>
  </si>
  <si>
    <t>Meta Platforms</t>
  </si>
  <si>
    <t>META</t>
  </si>
  <si>
    <t>Manulife Financial Corp</t>
  </si>
  <si>
    <t>MFC</t>
  </si>
  <si>
    <t>Mizuho Financial Group</t>
  </si>
  <si>
    <t>MFG</t>
  </si>
  <si>
    <t>Magna International</t>
  </si>
  <si>
    <t>MGA</t>
  </si>
  <si>
    <t>MGM Resorts International</t>
  </si>
  <si>
    <t>MGM</t>
  </si>
  <si>
    <t>Magnolia Oil &amp; Gas Corp</t>
  </si>
  <si>
    <t>MGY</t>
  </si>
  <si>
    <t>Mohawk Industries</t>
  </si>
  <si>
    <t>MHK</t>
  </si>
  <si>
    <t>Textile - Home Furnishing</t>
  </si>
  <si>
    <t>The Middleby</t>
  </si>
  <si>
    <t>MIDD</t>
  </si>
  <si>
    <t>McCormick &amp; Company</t>
  </si>
  <si>
    <t>MKC</t>
  </si>
  <si>
    <t>McCormick &amp; Company, Incorporated</t>
  </si>
  <si>
    <t>MKC.V</t>
  </si>
  <si>
    <t>MARKEL GROUP</t>
  </si>
  <si>
    <t>MKL</t>
  </si>
  <si>
    <t>MKS Instruments</t>
  </si>
  <si>
    <t>MKSI</t>
  </si>
  <si>
    <t>MarketAxess</t>
  </si>
  <si>
    <t>MKTX</t>
  </si>
  <si>
    <t>Melco Resorts &amp; Entertainment Limited</t>
  </si>
  <si>
    <t>MLCO</t>
  </si>
  <si>
    <t>Mueller Industries</t>
  </si>
  <si>
    <t>MLI</t>
  </si>
  <si>
    <t>Martin Marietta Materials</t>
  </si>
  <si>
    <t>MLM</t>
  </si>
  <si>
    <t>Marsh &amp; McLennan Companies</t>
  </si>
  <si>
    <t>MMC</t>
  </si>
  <si>
    <t>3M</t>
  </si>
  <si>
    <t>MMM</t>
  </si>
  <si>
    <t>Magellan Midstream Partners</t>
  </si>
  <si>
    <t>MMP</t>
  </si>
  <si>
    <t>Maximus</t>
  </si>
  <si>
    <t>MMS</t>
  </si>
  <si>
    <t>Merit Medical Systems</t>
  </si>
  <si>
    <t>MMSI</t>
  </si>
  <si>
    <t>monday.com</t>
  </si>
  <si>
    <t>MNDY</t>
  </si>
  <si>
    <t>MINISO Group Holding Limited</t>
  </si>
  <si>
    <t>MNSO</t>
  </si>
  <si>
    <t>Monster Beverage</t>
  </si>
  <si>
    <t>MNST</t>
  </si>
  <si>
    <t>Altria Group</t>
  </si>
  <si>
    <t>MO</t>
  </si>
  <si>
    <t>TOPGOLF CALLAWY</t>
  </si>
  <si>
    <t>MODG</t>
  </si>
  <si>
    <t>Moog</t>
  </si>
  <si>
    <t>MOG.A</t>
  </si>
  <si>
    <t>MOG.B</t>
  </si>
  <si>
    <t>Molina Healthcare</t>
  </si>
  <si>
    <t>MOH</t>
  </si>
  <si>
    <t>Morningstar</t>
  </si>
  <si>
    <t>MORN</t>
  </si>
  <si>
    <t>The Mosaic Company</t>
  </si>
  <si>
    <t>MOS</t>
  </si>
  <si>
    <t>MP Materials</t>
  </si>
  <si>
    <t>MP</t>
  </si>
  <si>
    <t>Marathon Petroleum</t>
  </si>
  <si>
    <t>MPC</t>
  </si>
  <si>
    <t>MPLX LP</t>
  </si>
  <si>
    <t>MPLX</t>
  </si>
  <si>
    <t>Medical Properties Trust</t>
  </si>
  <si>
    <t>MPW</t>
  </si>
  <si>
    <t>Monolithic Power Systems</t>
  </si>
  <si>
    <t>MPWR</t>
  </si>
  <si>
    <t>Merck &amp; Co.</t>
  </si>
  <si>
    <t>MRK</t>
  </si>
  <si>
    <t>Moderna</t>
  </si>
  <si>
    <t>MRNA</t>
  </si>
  <si>
    <t>Marathon Oil</t>
  </si>
  <si>
    <t>MRO</t>
  </si>
  <si>
    <t>Maravai LifeSciences</t>
  </si>
  <si>
    <t>MRVI</t>
  </si>
  <si>
    <t>Marvell Technology</t>
  </si>
  <si>
    <t>MRVL</t>
  </si>
  <si>
    <t>Morgan Stanley</t>
  </si>
  <si>
    <t>MS</t>
  </si>
  <si>
    <t>MSA Safety Incorporporated</t>
  </si>
  <si>
    <t>MSA</t>
  </si>
  <si>
    <t>MSCI</t>
  </si>
  <si>
    <t>Microsoft</t>
  </si>
  <si>
    <t>MSFT</t>
  </si>
  <si>
    <t>The Madison Square Garden Company</t>
  </si>
  <si>
    <t>MSGS</t>
  </si>
  <si>
    <t>Motorola Solutions</t>
  </si>
  <si>
    <t>MSI</t>
  </si>
  <si>
    <t>MSC</t>
  </si>
  <si>
    <t>MSM</t>
  </si>
  <si>
    <t>MicroStrategy</t>
  </si>
  <si>
    <t>MSTR</t>
  </si>
  <si>
    <t>ArcelorMittal</t>
  </si>
  <si>
    <t>MT</t>
  </si>
  <si>
    <t>M&amp;T Bank</t>
  </si>
  <si>
    <t>MTB</t>
  </si>
  <si>
    <t>Match Group</t>
  </si>
  <si>
    <t>MTCH</t>
  </si>
  <si>
    <t>MettlerToledo International</t>
  </si>
  <si>
    <t>MTD</t>
  </si>
  <si>
    <t>Matador Resources</t>
  </si>
  <si>
    <t>MTDR</t>
  </si>
  <si>
    <t>MGIC Investment</t>
  </si>
  <si>
    <t>MTG</t>
  </si>
  <si>
    <t>Meritage Homes</t>
  </si>
  <si>
    <t>MTH</t>
  </si>
  <si>
    <t>Vail Resorts</t>
  </si>
  <si>
    <t>MTN</t>
  </si>
  <si>
    <t>MACOM Technology Solutions</t>
  </si>
  <si>
    <t>MTSI</t>
  </si>
  <si>
    <t>MasTec</t>
  </si>
  <si>
    <t>MTZ</t>
  </si>
  <si>
    <t>Micron Technology</t>
  </si>
  <si>
    <t>MU</t>
  </si>
  <si>
    <t>Semiconductor Memory</t>
  </si>
  <si>
    <t>MUB</t>
  </si>
  <si>
    <t>Mitsubishi UFJ Financial Group</t>
  </si>
  <si>
    <t>MUFG</t>
  </si>
  <si>
    <t>Murphy Oil</t>
  </si>
  <si>
    <t>MUR</t>
  </si>
  <si>
    <t>Murphy USA</t>
  </si>
  <si>
    <t>MUSA</t>
  </si>
  <si>
    <t>Inari Medical</t>
  </si>
  <si>
    <t>NARI</t>
  </si>
  <si>
    <t>National Instruments</t>
  </si>
  <si>
    <t>NATI</t>
  </si>
  <si>
    <t>Neurocrine Biosciences</t>
  </si>
  <si>
    <t>NBIX</t>
  </si>
  <si>
    <t>Norwegian Cruise Line</t>
  </si>
  <si>
    <t>NCLH</t>
  </si>
  <si>
    <t>nCino</t>
  </si>
  <si>
    <t>NCNO</t>
  </si>
  <si>
    <t>NCR</t>
  </si>
  <si>
    <t>Nasdaq</t>
  </si>
  <si>
    <t>NDAQ</t>
  </si>
  <si>
    <t>Nordson</t>
  </si>
  <si>
    <t>NDSN</t>
  </si>
  <si>
    <t>Noble Corporation PLC</t>
  </si>
  <si>
    <t>NE</t>
  </si>
  <si>
    <t>NextEra Energy</t>
  </si>
  <si>
    <t>NEE</t>
  </si>
  <si>
    <t>Newmont</t>
  </si>
  <si>
    <t>NEM</t>
  </si>
  <si>
    <t>Neogen</t>
  </si>
  <si>
    <t>NEOG</t>
  </si>
  <si>
    <t>NextEra Energy Partners</t>
  </si>
  <si>
    <t>NEP</t>
  </si>
  <si>
    <t>Cloudflare</t>
  </si>
  <si>
    <t>NET</t>
  </si>
  <si>
    <t>NewMarket</t>
  </si>
  <si>
    <t>NEU</t>
  </si>
  <si>
    <t>New Relic</t>
  </si>
  <si>
    <t>NEWR</t>
  </si>
  <si>
    <t>New Fortress Energy</t>
  </si>
  <si>
    <t>NFE</t>
  </si>
  <si>
    <t>National Fuel Gas Company</t>
  </si>
  <si>
    <t>NFG</t>
  </si>
  <si>
    <t>Netflix</t>
  </si>
  <si>
    <t>NFLX</t>
  </si>
  <si>
    <t>National Grid Transco</t>
  </si>
  <si>
    <t>NGG</t>
  </si>
  <si>
    <t>NiSource</t>
  </si>
  <si>
    <t>NI</t>
  </si>
  <si>
    <t>Nice</t>
  </si>
  <si>
    <t>NICE</t>
  </si>
  <si>
    <t>NIO</t>
  </si>
  <si>
    <t>NewJersey Resources</t>
  </si>
  <si>
    <t>NJR</t>
  </si>
  <si>
    <t>NIKE</t>
  </si>
  <si>
    <t>NKE</t>
  </si>
  <si>
    <t>Annaly Capital Management</t>
  </si>
  <si>
    <t>NLY</t>
  </si>
  <si>
    <t>Nomura</t>
  </si>
  <si>
    <t>NMR</t>
  </si>
  <si>
    <t>Nelnet</t>
  </si>
  <si>
    <t>NNI</t>
  </si>
  <si>
    <t>NNN REIT, Inc.</t>
  </si>
  <si>
    <t>NNN</t>
  </si>
  <si>
    <t>Northrop Grumman</t>
  </si>
  <si>
    <t>NOC</t>
  </si>
  <si>
    <t>Nokia</t>
  </si>
  <si>
    <t>NOK</t>
  </si>
  <si>
    <t>NOV</t>
  </si>
  <si>
    <t>Novanta</t>
  </si>
  <si>
    <t>NOVT</t>
  </si>
  <si>
    <t>ServiceNow</t>
  </si>
  <si>
    <t>NOW</t>
  </si>
  <si>
    <t>NRG Energy</t>
  </si>
  <si>
    <t>NRG</t>
  </si>
  <si>
    <t>National Storage Affiliates Trust</t>
  </si>
  <si>
    <t>NSA</t>
  </si>
  <si>
    <t>Norfolk Southern</t>
  </si>
  <si>
    <t>NSC</t>
  </si>
  <si>
    <t>Insight Enterprises</t>
  </si>
  <si>
    <t>NSIT</t>
  </si>
  <si>
    <t>Retail - Mail Order</t>
  </si>
  <si>
    <t>Insperity</t>
  </si>
  <si>
    <t>NSP</t>
  </si>
  <si>
    <t>NetApp</t>
  </si>
  <si>
    <t>NTAP</t>
  </si>
  <si>
    <t>Computer- Storage Devices</t>
  </si>
  <si>
    <t>Natura &amp; Co Holding</t>
  </si>
  <si>
    <t>NTCO</t>
  </si>
  <si>
    <t>NetEase</t>
  </si>
  <si>
    <t>NTES</t>
  </si>
  <si>
    <t>Intellia Therapeutics</t>
  </si>
  <si>
    <t>NTLA</t>
  </si>
  <si>
    <t>Nutanix</t>
  </si>
  <si>
    <t>NTNX</t>
  </si>
  <si>
    <t>Nutrien</t>
  </si>
  <si>
    <t>NTR</t>
  </si>
  <si>
    <t>Natera</t>
  </si>
  <si>
    <t>NTRA</t>
  </si>
  <si>
    <t>Northern Trust</t>
  </si>
  <si>
    <t>NTRS</t>
  </si>
  <si>
    <t xml:space="preserve">Nu </t>
  </si>
  <si>
    <t>NU</t>
  </si>
  <si>
    <t>Nucor</t>
  </si>
  <si>
    <t>NUE</t>
  </si>
  <si>
    <t>NovoCure Limited</t>
  </si>
  <si>
    <t>NVCR</t>
  </si>
  <si>
    <t>NVIDIA</t>
  </si>
  <si>
    <t>NVDA</t>
  </si>
  <si>
    <t>Nuvei</t>
  </si>
  <si>
    <t>NVEI</t>
  </si>
  <si>
    <t>NVMI</t>
  </si>
  <si>
    <t>Novo Nordisk</t>
  </si>
  <si>
    <t>NVO</t>
  </si>
  <si>
    <t>NVR</t>
  </si>
  <si>
    <t>Novartis</t>
  </si>
  <si>
    <t>NVS</t>
  </si>
  <si>
    <t>Envista</t>
  </si>
  <si>
    <t>NVST</t>
  </si>
  <si>
    <t>nVent Electric</t>
  </si>
  <si>
    <t>NVT</t>
  </si>
  <si>
    <t>NorthWestern</t>
  </si>
  <si>
    <t>NWE</t>
  </si>
  <si>
    <t>NatWest Group</t>
  </si>
  <si>
    <t>NWG</t>
  </si>
  <si>
    <t>Newell Brands</t>
  </si>
  <si>
    <t>NWL</t>
  </si>
  <si>
    <t>News Corporation</t>
  </si>
  <si>
    <t>NWS</t>
  </si>
  <si>
    <t>NWSA</t>
  </si>
  <si>
    <t>NXP Semiconductors</t>
  </si>
  <si>
    <t>NXPI</t>
  </si>
  <si>
    <t>Nexstar Media Group</t>
  </si>
  <si>
    <t>NXST</t>
  </si>
  <si>
    <t>New York Community Bancorp</t>
  </si>
  <si>
    <t>NYCB</t>
  </si>
  <si>
    <t>The New York Times Company</t>
  </si>
  <si>
    <t>NYT</t>
  </si>
  <si>
    <t>Publishing - Newspapers</t>
  </si>
  <si>
    <t>Realty Income</t>
  </si>
  <si>
    <t>O</t>
  </si>
  <si>
    <t>Owens Corning</t>
  </si>
  <si>
    <t>OC</t>
  </si>
  <si>
    <t>Old Dominion Freight Line</t>
  </si>
  <si>
    <t>ODFL</t>
  </si>
  <si>
    <t>OGE Energy</t>
  </si>
  <si>
    <t>OGE</t>
  </si>
  <si>
    <t>Organon &amp; Co.</t>
  </si>
  <si>
    <t>OGN</t>
  </si>
  <si>
    <t>ONE Gas</t>
  </si>
  <si>
    <t>OGS</t>
  </si>
  <si>
    <t>Omega Healthcare Investors</t>
  </si>
  <si>
    <t>OHI</t>
  </si>
  <si>
    <t>OI Glass</t>
  </si>
  <si>
    <t>OI</t>
  </si>
  <si>
    <t>Glass Products</t>
  </si>
  <si>
    <t>ONEOK</t>
  </si>
  <si>
    <t>OKE</t>
  </si>
  <si>
    <t>Okta</t>
  </si>
  <si>
    <t>OKTA</t>
  </si>
  <si>
    <t>Universal Display</t>
  </si>
  <si>
    <t>OLED</t>
  </si>
  <si>
    <t>Ollie's Bargain Outlet</t>
  </si>
  <si>
    <t>OLLI</t>
  </si>
  <si>
    <t>Olin</t>
  </si>
  <si>
    <t>OLN</t>
  </si>
  <si>
    <t>Grupo Aeroportuario del Centro Norte</t>
  </si>
  <si>
    <t>OMAB</t>
  </si>
  <si>
    <t>Omnicom Group</t>
  </si>
  <si>
    <t>OMC</t>
  </si>
  <si>
    <t>Omnicell</t>
  </si>
  <si>
    <t>OMCL</t>
  </si>
  <si>
    <t>OneMain</t>
  </si>
  <si>
    <t>OMF</t>
  </si>
  <si>
    <t>ON Semiconductor</t>
  </si>
  <si>
    <t>ON</t>
  </si>
  <si>
    <t>Old National Bancorp</t>
  </si>
  <si>
    <t>ONB</t>
  </si>
  <si>
    <t xml:space="preserve">On Holding </t>
  </si>
  <si>
    <t>ONON</t>
  </si>
  <si>
    <t>Onto Innovation</t>
  </si>
  <si>
    <t>ONTO</t>
  </si>
  <si>
    <t>Nanotechnology</t>
  </si>
  <si>
    <t>Option Care Health</t>
  </si>
  <si>
    <t>OPCH</t>
  </si>
  <si>
    <t>Ormat Technologies</t>
  </si>
  <si>
    <t>ORA</t>
  </si>
  <si>
    <t>Orange</t>
  </si>
  <si>
    <t>ORAN</t>
  </si>
  <si>
    <t>Owl Rock Capital</t>
  </si>
  <si>
    <t>ORCC</t>
  </si>
  <si>
    <t>Oracle</t>
  </si>
  <si>
    <t>ORCL</t>
  </si>
  <si>
    <t>Old Republic International</t>
  </si>
  <si>
    <t>ORI</t>
  </si>
  <si>
    <t>O'Reilly Automotive</t>
  </si>
  <si>
    <t>ORLY</t>
  </si>
  <si>
    <t>Oshkosh</t>
  </si>
  <si>
    <t>OSK</t>
  </si>
  <si>
    <t>Open Text</t>
  </si>
  <si>
    <t>OTEX</t>
  </si>
  <si>
    <t>Otis Worldwide</t>
  </si>
  <si>
    <t>OTIS</t>
  </si>
  <si>
    <t>Otter Tail</t>
  </si>
  <si>
    <t>OTTR</t>
  </si>
  <si>
    <t>Ovintiv</t>
  </si>
  <si>
    <t>OVV</t>
  </si>
  <si>
    <t>Blue Owl Capital</t>
  </si>
  <si>
    <t>OWL</t>
  </si>
  <si>
    <t>Occidental Petroleum</t>
  </si>
  <si>
    <t>OXY</t>
  </si>
  <si>
    <t>Bank OZK</t>
  </si>
  <si>
    <t>OZK</t>
  </si>
  <si>
    <t>Banks - Northeast</t>
  </si>
  <si>
    <t>Plains All American Pipeline</t>
  </si>
  <si>
    <t>PAA</t>
  </si>
  <si>
    <t>Pan American Silver</t>
  </si>
  <si>
    <t>PAAS</t>
  </si>
  <si>
    <t>Grupo Aeroportuario Del Pacifico</t>
  </si>
  <si>
    <t>PAC</t>
  </si>
  <si>
    <t>Pacific Biosciences of California</t>
  </si>
  <si>
    <t>PACB</t>
  </si>
  <si>
    <t>Penske Automotive Group</t>
  </si>
  <si>
    <t>PAG</t>
  </si>
  <si>
    <t>PagSeguro Digital</t>
  </si>
  <si>
    <t>PAGS</t>
  </si>
  <si>
    <t>Palo Alto Networks</t>
  </si>
  <si>
    <t>PANW</t>
  </si>
  <si>
    <t>PARAMOUNT GLBL</t>
  </si>
  <si>
    <t>PARA</t>
  </si>
  <si>
    <t>Paramount Global</t>
  </si>
  <si>
    <t>PARAA</t>
  </si>
  <si>
    <t>UiPath</t>
  </si>
  <si>
    <t>PATH</t>
  </si>
  <si>
    <t>Paycom Software</t>
  </si>
  <si>
    <t>PAYC</t>
  </si>
  <si>
    <t>Paychex</t>
  </si>
  <si>
    <t>PAYX</t>
  </si>
  <si>
    <t>Prosperity Bancshares</t>
  </si>
  <si>
    <t>PB</t>
  </si>
  <si>
    <t>Pembina Pipeline</t>
  </si>
  <si>
    <t>PBA</t>
  </si>
  <si>
    <t>PBF Energy</t>
  </si>
  <si>
    <t>PBF</t>
  </si>
  <si>
    <t>Petroleo Brasileiro</t>
  </si>
  <si>
    <t>PBR</t>
  </si>
  <si>
    <t>PBR.A</t>
  </si>
  <si>
    <t>PACCAR</t>
  </si>
  <si>
    <t>PCAR</t>
  </si>
  <si>
    <t>PG&amp;E</t>
  </si>
  <si>
    <t>PCG</t>
  </si>
  <si>
    <t>Potlatch</t>
  </si>
  <si>
    <t>PCH</t>
  </si>
  <si>
    <t>Procore Technologies</t>
  </si>
  <si>
    <t>PCOR</t>
  </si>
  <si>
    <t>Paylocity Holding</t>
  </si>
  <si>
    <t>PCTY</t>
  </si>
  <si>
    <t>Vaxcyte</t>
  </si>
  <si>
    <t>PCVX</t>
  </si>
  <si>
    <t>PDC Energy</t>
  </si>
  <si>
    <t>PDCE</t>
  </si>
  <si>
    <t>Healthpeak Properties</t>
  </si>
  <si>
    <t>PEAK</t>
  </si>
  <si>
    <t>Phillips Edison &amp; Company</t>
  </si>
  <si>
    <t>PECO</t>
  </si>
  <si>
    <t>Public Service Enterprise Group</t>
  </si>
  <si>
    <t>PEG</t>
  </si>
  <si>
    <t>Pegasystems</t>
  </si>
  <si>
    <t>PEGA</t>
  </si>
  <si>
    <t>Penumbra</t>
  </si>
  <si>
    <t>PEN</t>
  </si>
  <si>
    <t>PENN Entertainment, Inc.</t>
  </si>
  <si>
    <t>PENN</t>
  </si>
  <si>
    <t>PepsiCo</t>
  </si>
  <si>
    <t>PEP</t>
  </si>
  <si>
    <t>Pfizer</t>
  </si>
  <si>
    <t>PFE</t>
  </si>
  <si>
    <t>PFF</t>
  </si>
  <si>
    <t>Principal Financial Group</t>
  </si>
  <si>
    <t>PFG</t>
  </si>
  <si>
    <t>Performance Food Group</t>
  </si>
  <si>
    <t>PFGC</t>
  </si>
  <si>
    <t>Food - Natural Foods Products</t>
  </si>
  <si>
    <t>PennyMac Financial Services</t>
  </si>
  <si>
    <t>PFSI</t>
  </si>
  <si>
    <t>Procter &amp; Gamble</t>
  </si>
  <si>
    <t>PG</t>
  </si>
  <si>
    <t>Progyny</t>
  </si>
  <si>
    <t>PGNY</t>
  </si>
  <si>
    <t>The Progressive</t>
  </si>
  <si>
    <t>PGR</t>
  </si>
  <si>
    <t>PGX</t>
  </si>
  <si>
    <t>ParkerHannifin</t>
  </si>
  <si>
    <t>PH</t>
  </si>
  <si>
    <t>Koninklijke Philips</t>
  </si>
  <si>
    <t>PHG</t>
  </si>
  <si>
    <t>PLDT</t>
  </si>
  <si>
    <t>PHI</t>
  </si>
  <si>
    <t>PulteGroup</t>
  </si>
  <si>
    <t>PHM</t>
  </si>
  <si>
    <t>Polaris</t>
  </si>
  <si>
    <t>PII</t>
  </si>
  <si>
    <t>Premier</t>
  </si>
  <si>
    <t>PINC</t>
  </si>
  <si>
    <t>Pinterest</t>
  </si>
  <si>
    <t>PINS</t>
  </si>
  <si>
    <t>Packaging Corporation of America</t>
  </si>
  <si>
    <t>PKG</t>
  </si>
  <si>
    <t>POSCO</t>
  </si>
  <si>
    <t>PKX</t>
  </si>
  <si>
    <t>Prologis</t>
  </si>
  <si>
    <t>PLD</t>
  </si>
  <si>
    <t>Planet Fitness</t>
  </si>
  <si>
    <t>PLNT</t>
  </si>
  <si>
    <t>Playtika</t>
  </si>
  <si>
    <t>PLTK</t>
  </si>
  <si>
    <t>Palantir Technologies</t>
  </si>
  <si>
    <t>PLTR</t>
  </si>
  <si>
    <t>Plug Power</t>
  </si>
  <si>
    <t>PLUG</t>
  </si>
  <si>
    <t>Philip Morris International</t>
  </si>
  <si>
    <t>PM</t>
  </si>
  <si>
    <t>The PNC Financial Services Group</t>
  </si>
  <si>
    <t>PNC</t>
  </si>
  <si>
    <t>Pinnacle Financial Partners</t>
  </si>
  <si>
    <t>PNFP</t>
  </si>
  <si>
    <t>PNM Resources</t>
  </si>
  <si>
    <t>PNM</t>
  </si>
  <si>
    <t>Pentair</t>
  </si>
  <si>
    <t>PNR</t>
  </si>
  <si>
    <t>Pinnacle West Capital</t>
  </si>
  <si>
    <t>PNW</t>
  </si>
  <si>
    <t>Insulet</t>
  </si>
  <si>
    <t>PODD</t>
  </si>
  <si>
    <t>Pool Corp.</t>
  </si>
  <si>
    <t>POOL</t>
  </si>
  <si>
    <t>Portland General Electric</t>
  </si>
  <si>
    <t>POR</t>
  </si>
  <si>
    <t>Post Holdings</t>
  </si>
  <si>
    <t>POST</t>
  </si>
  <si>
    <t>Power Integrations</t>
  </si>
  <si>
    <t>POWI</t>
  </si>
  <si>
    <t>Semiconductors - Power</t>
  </si>
  <si>
    <t>Pilgrim's Pride</t>
  </si>
  <si>
    <t>PPC</t>
  </si>
  <si>
    <t>PPG Industries</t>
  </si>
  <si>
    <t>PPG</t>
  </si>
  <si>
    <t>PPL</t>
  </si>
  <si>
    <t>Permian Resources Corporation</t>
  </si>
  <si>
    <t>PR</t>
  </si>
  <si>
    <t>Perrigo</t>
  </si>
  <si>
    <t>PRGO</t>
  </si>
  <si>
    <t>Primerica</t>
  </si>
  <si>
    <t>PRI</t>
  </si>
  <si>
    <t>Prothena</t>
  </si>
  <si>
    <t>PRTA</t>
  </si>
  <si>
    <t>Prudential Financial</t>
  </si>
  <si>
    <t>PRU</t>
  </si>
  <si>
    <t>Public Storage</t>
  </si>
  <si>
    <t>PSA</t>
  </si>
  <si>
    <t>Parsons</t>
  </si>
  <si>
    <t>PSN</t>
  </si>
  <si>
    <t>Polestar Automotive Holding UK PLC</t>
  </si>
  <si>
    <t>PSNY</t>
  </si>
  <si>
    <t>Pearson</t>
  </si>
  <si>
    <t>PSO</t>
  </si>
  <si>
    <t>Pure Storage</t>
  </si>
  <si>
    <t>PSTG</t>
  </si>
  <si>
    <t>Phillips 66</t>
  </si>
  <si>
    <t>PSX</t>
  </si>
  <si>
    <t>PTC</t>
  </si>
  <si>
    <t>PTC Therapeutics</t>
  </si>
  <si>
    <t>PTCT</t>
  </si>
  <si>
    <t>Prudential</t>
  </si>
  <si>
    <t>PUK</t>
  </si>
  <si>
    <t>PVH</t>
  </si>
  <si>
    <t>Quanta Services</t>
  </si>
  <si>
    <t>PWR</t>
  </si>
  <si>
    <t>PowerSchool</t>
  </si>
  <si>
    <t>PWSC</t>
  </si>
  <si>
    <t>Pioneer Natural Resources</t>
  </si>
  <si>
    <t>PXD</t>
  </si>
  <si>
    <t>Paycor HCM</t>
  </si>
  <si>
    <t>PYCR</t>
  </si>
  <si>
    <t>PayPal</t>
  </si>
  <si>
    <t>PYPL</t>
  </si>
  <si>
    <t>Qualcomm</t>
  </si>
  <si>
    <t>QCOM</t>
  </si>
  <si>
    <t>QuidelOrtho</t>
  </si>
  <si>
    <t>QDEL</t>
  </si>
  <si>
    <t>QIAGEN</t>
  </si>
  <si>
    <t>QGEN</t>
  </si>
  <si>
    <t>Qualys</t>
  </si>
  <si>
    <t>QLYS</t>
  </si>
  <si>
    <t>Security</t>
  </si>
  <si>
    <t>QQQ</t>
  </si>
  <si>
    <t>Qorvo</t>
  </si>
  <si>
    <t>QRVO</t>
  </si>
  <si>
    <t>Semiconductors - Radio Frequency</t>
  </si>
  <si>
    <t>Restaurant Brands International</t>
  </si>
  <si>
    <t>QSR</t>
  </si>
  <si>
    <t>Ryder System</t>
  </si>
  <si>
    <t>R</t>
  </si>
  <si>
    <t>Ultragenyx Pharmaceutical</t>
  </si>
  <si>
    <t>RARE</t>
  </si>
  <si>
    <t>RBA</t>
  </si>
  <si>
    <t>RBC Bearings</t>
  </si>
  <si>
    <t>RBC</t>
  </si>
  <si>
    <t>Roblox</t>
  </si>
  <si>
    <t>RBLX</t>
  </si>
  <si>
    <t>Rogers Communication</t>
  </si>
  <si>
    <t>RCI</t>
  </si>
  <si>
    <t>Royal Caribbean Cruises</t>
  </si>
  <si>
    <t>RCL</t>
  </si>
  <si>
    <t>R1 RCM INC</t>
  </si>
  <si>
    <t>RCM</t>
  </si>
  <si>
    <t>Radian Group</t>
  </si>
  <si>
    <t>RDN</t>
  </si>
  <si>
    <t>Dr. Reddys Laboratories</t>
  </si>
  <si>
    <t>RDY</t>
  </si>
  <si>
    <t>Medical - Generic Drugs</t>
  </si>
  <si>
    <t>Everest Re Group</t>
  </si>
  <si>
    <t>RE</t>
  </si>
  <si>
    <t>Regency Centers</t>
  </si>
  <si>
    <t>REG</t>
  </si>
  <si>
    <t>Regeneron Pharmaceuticals</t>
  </si>
  <si>
    <t>REGN</t>
  </si>
  <si>
    <t>RELX</t>
  </si>
  <si>
    <t>Remitly Global</t>
  </si>
  <si>
    <t>RELY</t>
  </si>
  <si>
    <t>Reata Pharmaceuticals</t>
  </si>
  <si>
    <t>RETA</t>
  </si>
  <si>
    <t>Rexford Industrial Realty</t>
  </si>
  <si>
    <t>REXR</t>
  </si>
  <si>
    <t>Reynolds Consumer Products</t>
  </si>
  <si>
    <t>REYN</t>
  </si>
  <si>
    <t>Consumer Products - Discretionary</t>
  </si>
  <si>
    <t>Regions Financial</t>
  </si>
  <si>
    <t>RF</t>
  </si>
  <si>
    <t>Reinsurance Group of America</t>
  </si>
  <si>
    <t>RGA</t>
  </si>
  <si>
    <t>Repligen</t>
  </si>
  <si>
    <t>RGEN</t>
  </si>
  <si>
    <t>Royal Gold</t>
  </si>
  <si>
    <t>RGLD</t>
  </si>
  <si>
    <t>RH</t>
  </si>
  <si>
    <t>Robert Half International</t>
  </si>
  <si>
    <t>RHI</t>
  </si>
  <si>
    <t>Ryman Hospitality Properties</t>
  </si>
  <si>
    <t>RHP</t>
  </si>
  <si>
    <t>Transocean</t>
  </si>
  <si>
    <t>RIG</t>
  </si>
  <si>
    <t>Rio Tinto</t>
  </si>
  <si>
    <t>RIO</t>
  </si>
  <si>
    <t>RITHM CAP CP</t>
  </si>
  <si>
    <t>RITM</t>
  </si>
  <si>
    <t>Rivian Automotive</t>
  </si>
  <si>
    <t>RIVN</t>
  </si>
  <si>
    <t>Raymond James Financial</t>
  </si>
  <si>
    <t>RJF</t>
  </si>
  <si>
    <t>Rocket Companies</t>
  </si>
  <si>
    <t>RKT</t>
  </si>
  <si>
    <t>Ralph Lauren</t>
  </si>
  <si>
    <t>RL</t>
  </si>
  <si>
    <t>RLI</t>
  </si>
  <si>
    <t>Rambus</t>
  </si>
  <si>
    <t>RMBS</t>
  </si>
  <si>
    <t>ResMed</t>
  </si>
  <si>
    <t>RMD</t>
  </si>
  <si>
    <t>Ringcentral</t>
  </si>
  <si>
    <t>RNG</t>
  </si>
  <si>
    <t>RenaissanceRe</t>
  </si>
  <si>
    <t>RNR</t>
  </si>
  <si>
    <t>Montes Archimedes Acquisition</t>
  </si>
  <si>
    <t>ROIV</t>
  </si>
  <si>
    <t>Rockwell Automation</t>
  </si>
  <si>
    <t>ROK</t>
  </si>
  <si>
    <t>Industrial Automation and Robotics</t>
  </si>
  <si>
    <t>Roku</t>
  </si>
  <si>
    <t>ROKU</t>
  </si>
  <si>
    <t>Rollins</t>
  </si>
  <si>
    <t>ROL</t>
  </si>
  <si>
    <t>Building Products - Maintenance Service</t>
  </si>
  <si>
    <t>Roper Technologies</t>
  </si>
  <si>
    <t>ROP</t>
  </si>
  <si>
    <t>Ross Stores</t>
  </si>
  <si>
    <t>ROST</t>
  </si>
  <si>
    <t>RPM International</t>
  </si>
  <si>
    <t>RPM</t>
  </si>
  <si>
    <t>Paints and Related Products</t>
  </si>
  <si>
    <t>Royalty Pharma</t>
  </si>
  <si>
    <t>RPRX</t>
  </si>
  <si>
    <t>Range Resources</t>
  </si>
  <si>
    <t>RRC</t>
  </si>
  <si>
    <t>Red Rock Resorts</t>
  </si>
  <si>
    <t>RRR</t>
  </si>
  <si>
    <t>Regal Beloit</t>
  </si>
  <si>
    <t>RRX</t>
  </si>
  <si>
    <t>Reliance Steel &amp; Aluminum Co.</t>
  </si>
  <si>
    <t>RS</t>
  </si>
  <si>
    <t>Republic Services</t>
  </si>
  <si>
    <t>RSG</t>
  </si>
  <si>
    <t>RSP</t>
  </si>
  <si>
    <t>Rentokil Initial</t>
  </si>
  <si>
    <t>RTO</t>
  </si>
  <si>
    <t>Raytheon Technologies</t>
  </si>
  <si>
    <t>RTX</t>
  </si>
  <si>
    <t>RUMBLE INC</t>
  </si>
  <si>
    <t>RUM</t>
  </si>
  <si>
    <t>Sunrun</t>
  </si>
  <si>
    <t>RUN</t>
  </si>
  <si>
    <t>Rush Enterprises</t>
  </si>
  <si>
    <t>RUSHB</t>
  </si>
  <si>
    <t>Revvity, Inc.</t>
  </si>
  <si>
    <t>RVTY</t>
  </si>
  <si>
    <t>RXDX</t>
  </si>
  <si>
    <t>Royal Bank Of Canada</t>
  </si>
  <si>
    <t>RY</t>
  </si>
  <si>
    <t>Ryanair</t>
  </si>
  <si>
    <t>RYAAY</t>
  </si>
  <si>
    <t>Ryan Specialty Holdings Inc.</t>
  </si>
  <si>
    <t>RYAN</t>
  </si>
  <si>
    <t>Rayonier</t>
  </si>
  <si>
    <t>RYN</t>
  </si>
  <si>
    <t>SentinelOne</t>
  </si>
  <si>
    <t>S</t>
  </si>
  <si>
    <t>Saia</t>
  </si>
  <si>
    <t>SAIA</t>
  </si>
  <si>
    <t>Science Applications International</t>
  </si>
  <si>
    <t>SAIC</t>
  </si>
  <si>
    <t>The Boston Beer Company</t>
  </si>
  <si>
    <t>SAM</t>
  </si>
  <si>
    <t>Banco Santander</t>
  </si>
  <si>
    <t>SAN</t>
  </si>
  <si>
    <t>Sanmina</t>
  </si>
  <si>
    <t>SANM</t>
  </si>
  <si>
    <t>SAP</t>
  </si>
  <si>
    <t>SBA Communications</t>
  </si>
  <si>
    <t>SBAC</t>
  </si>
  <si>
    <t>Sibanye Gold Limited</t>
  </si>
  <si>
    <t>SBSW</t>
  </si>
  <si>
    <t>Starbucks</t>
  </si>
  <si>
    <t>SBUX</t>
  </si>
  <si>
    <t>Southern Copper</t>
  </si>
  <si>
    <t>SCCO</t>
  </si>
  <si>
    <t>Charles Schwab</t>
  </si>
  <si>
    <t>SCHW</t>
  </si>
  <si>
    <t>Service Corporation International</t>
  </si>
  <si>
    <t>SCI</t>
  </si>
  <si>
    <t>Funeral Services</t>
  </si>
  <si>
    <t>SDY</t>
  </si>
  <si>
    <t>Sea Limited</t>
  </si>
  <si>
    <t>SE</t>
  </si>
  <si>
    <t>SeaWorld Entertainment</t>
  </si>
  <si>
    <t>SEAS</t>
  </si>
  <si>
    <t>Seaboard</t>
  </si>
  <si>
    <t>SEB</t>
  </si>
  <si>
    <t>SolarEdge Technologies</t>
  </si>
  <si>
    <t>SEDG</t>
  </si>
  <si>
    <t>Sealed Air</t>
  </si>
  <si>
    <t>SEE</t>
  </si>
  <si>
    <t>SEI Investments</t>
  </si>
  <si>
    <t>SEIC</t>
  </si>
  <si>
    <t>Select Medical</t>
  </si>
  <si>
    <t>SEM</t>
  </si>
  <si>
    <t>Stifel Financial</t>
  </si>
  <si>
    <t>SF</t>
  </si>
  <si>
    <t>Sprouts Farmers Market</t>
  </si>
  <si>
    <t>SFM</t>
  </si>
  <si>
    <t>Seagen</t>
  </si>
  <si>
    <t>SGEN</t>
  </si>
  <si>
    <t>SIGMA LITHIUM</t>
  </si>
  <si>
    <t>SGML</t>
  </si>
  <si>
    <t>Surgery Partners</t>
  </si>
  <si>
    <t>SGRY</t>
  </si>
  <si>
    <t>Sotera Health</t>
  </si>
  <si>
    <t>SHC</t>
  </si>
  <si>
    <t>Shell</t>
  </si>
  <si>
    <t>SHEL</t>
  </si>
  <si>
    <t>Shinhan Financial Group Co</t>
  </si>
  <si>
    <t>SHG</t>
  </si>
  <si>
    <t>Shoals Technologies Group</t>
  </si>
  <si>
    <t>SHLS</t>
  </si>
  <si>
    <t>SHM</t>
  </si>
  <si>
    <t>Shopify</t>
  </si>
  <si>
    <t>SHOP</t>
  </si>
  <si>
    <t>SHV</t>
  </si>
  <si>
    <t>SherwinWilliams</t>
  </si>
  <si>
    <t>SHW</t>
  </si>
  <si>
    <t>SHY</t>
  </si>
  <si>
    <t>National Steel</t>
  </si>
  <si>
    <t>SID</t>
  </si>
  <si>
    <t>Selective Insurance Group</t>
  </si>
  <si>
    <t>SIGI</t>
  </si>
  <si>
    <t>Grupo Simec</t>
  </si>
  <si>
    <t>SIM</t>
  </si>
  <si>
    <t>Sirius XM</t>
  </si>
  <si>
    <t>SIRI</t>
  </si>
  <si>
    <t>SiteOne Landscape Supply</t>
  </si>
  <si>
    <t>SITE</t>
  </si>
  <si>
    <t>The J. M. Smucker Co.</t>
  </si>
  <si>
    <t>SJM</t>
  </si>
  <si>
    <t>Skechers</t>
  </si>
  <si>
    <t>SKX</t>
  </si>
  <si>
    <t>Skyline</t>
  </si>
  <si>
    <t>SKY</t>
  </si>
  <si>
    <t>Building Products - Mobile Homes and RV Builders</t>
  </si>
  <si>
    <t>Silicon Laboratories</t>
  </si>
  <si>
    <t>SLAB</t>
  </si>
  <si>
    <t>Schlumberger</t>
  </si>
  <si>
    <t>SLB</t>
  </si>
  <si>
    <t>Sun Life Financial</t>
  </si>
  <si>
    <t>SLF</t>
  </si>
  <si>
    <t>Silgan Holdings</t>
  </si>
  <si>
    <t>SLGN</t>
  </si>
  <si>
    <t>SLM</t>
  </si>
  <si>
    <t>SM Energy</t>
  </si>
  <si>
    <t>SM</t>
  </si>
  <si>
    <t>Smartsheet</t>
  </si>
  <si>
    <t>SMAR</t>
  </si>
  <si>
    <t>Super Micro Computer</t>
  </si>
  <si>
    <t>SMCI</t>
  </si>
  <si>
    <t>Sumitomo Mitsui Financial Group</t>
  </si>
  <si>
    <t>SMFG</t>
  </si>
  <si>
    <t>Scotts MiracleGro</t>
  </si>
  <si>
    <t>SMG</t>
  </si>
  <si>
    <t>Simply Good Foods</t>
  </si>
  <si>
    <t>SMPL</t>
  </si>
  <si>
    <t>SnapOn</t>
  </si>
  <si>
    <t>SNA</t>
  </si>
  <si>
    <t>Tools - Handheld</t>
  </si>
  <si>
    <t>Snap</t>
  </si>
  <si>
    <t>SNAP</t>
  </si>
  <si>
    <t>Schneider National</t>
  </si>
  <si>
    <t>SNDR</t>
  </si>
  <si>
    <t>Smith &amp; Nephew SNATS</t>
  </si>
  <si>
    <t>SNN</t>
  </si>
  <si>
    <t>Snowflake</t>
  </si>
  <si>
    <t>SNOW</t>
  </si>
  <si>
    <t>Synopsys</t>
  </si>
  <si>
    <t>SNPS</t>
  </si>
  <si>
    <t>Synovus Financial</t>
  </si>
  <si>
    <t>SNV</t>
  </si>
  <si>
    <t>TD SYNNEX</t>
  </si>
  <si>
    <t>SNX</t>
  </si>
  <si>
    <t>Sanofi</t>
  </si>
  <si>
    <t>SNY</t>
  </si>
  <si>
    <t>The Southern Company</t>
  </si>
  <si>
    <t>SO</t>
  </si>
  <si>
    <t>SoFi Technologies</t>
  </si>
  <si>
    <t>SOFI</t>
  </si>
  <si>
    <t>Sonoco</t>
  </si>
  <si>
    <t>SON</t>
  </si>
  <si>
    <t>Sony</t>
  </si>
  <si>
    <t>SONY</t>
  </si>
  <si>
    <t>Spectrum Brands</t>
  </si>
  <si>
    <t>SPB</t>
  </si>
  <si>
    <t>Simon Property Group</t>
  </si>
  <si>
    <t>SPG</t>
  </si>
  <si>
    <t>S&amp;P Global</t>
  </si>
  <si>
    <t>SPGI</t>
  </si>
  <si>
    <t>Splunk</t>
  </si>
  <si>
    <t>SPLK</t>
  </si>
  <si>
    <t>Spotify Technology</t>
  </si>
  <si>
    <t>SPOT</t>
  </si>
  <si>
    <t>SPS Commerce</t>
  </si>
  <si>
    <t>SPSC</t>
  </si>
  <si>
    <t>SPX Technologies, Inc.</t>
  </si>
  <si>
    <t>SPXC</t>
  </si>
  <si>
    <t>SPY</t>
  </si>
  <si>
    <t>Block</t>
  </si>
  <si>
    <t>SQ</t>
  </si>
  <si>
    <t>Sociedad Quimica y Minera</t>
  </si>
  <si>
    <t>SQM</t>
  </si>
  <si>
    <t>Squarespace</t>
  </si>
  <si>
    <t>SQSP</t>
  </si>
  <si>
    <t>Spire</t>
  </si>
  <si>
    <t>SR</t>
  </si>
  <si>
    <t>Sportradar Group</t>
  </si>
  <si>
    <t>SRAD</t>
  </si>
  <si>
    <t>Spirit Realty Capital</t>
  </si>
  <si>
    <t>SRC</t>
  </si>
  <si>
    <t>Stericycle</t>
  </si>
  <si>
    <t>SRCL</t>
  </si>
  <si>
    <t>Sempra Energy</t>
  </si>
  <si>
    <t>SRE</t>
  </si>
  <si>
    <t>Sarepta Therapeutics</t>
  </si>
  <si>
    <t>SRPT</t>
  </si>
  <si>
    <t>South State</t>
  </si>
  <si>
    <t>SSB</t>
  </si>
  <si>
    <t>Simpson Manufacturing</t>
  </si>
  <si>
    <t>SSD</t>
  </si>
  <si>
    <t>Sasol</t>
  </si>
  <si>
    <t>SSL</t>
  </si>
  <si>
    <t>SS&amp;C Technologies</t>
  </si>
  <si>
    <t>SSNC</t>
  </si>
  <si>
    <t>Sensata Technologies Holding</t>
  </si>
  <si>
    <t>ST</t>
  </si>
  <si>
    <t>Stag Industrial</t>
  </si>
  <si>
    <t>STAG</t>
  </si>
  <si>
    <t>STERIS</t>
  </si>
  <si>
    <t>STE</t>
  </si>
  <si>
    <t>Stellantis</t>
  </si>
  <si>
    <t>STLA</t>
  </si>
  <si>
    <t>Steel Dynamics</t>
  </si>
  <si>
    <t>STLD</t>
  </si>
  <si>
    <t>STMicroelectronics</t>
  </si>
  <si>
    <t>STM</t>
  </si>
  <si>
    <t>Stantec</t>
  </si>
  <si>
    <t>STN</t>
  </si>
  <si>
    <t>StoneCo</t>
  </si>
  <si>
    <t>STNE</t>
  </si>
  <si>
    <t>SITIO ROYALTIES</t>
  </si>
  <si>
    <t>STR</t>
  </si>
  <si>
    <t>Oil and Gas - Royalty Trust - United States</t>
  </si>
  <si>
    <t>State Street</t>
  </si>
  <si>
    <t>STT</t>
  </si>
  <si>
    <t>Stevanato Group</t>
  </si>
  <si>
    <t>STVN</t>
  </si>
  <si>
    <t>Starwood Property Trust</t>
  </si>
  <si>
    <t>STWD</t>
  </si>
  <si>
    <t>Seagate Technology</t>
  </si>
  <si>
    <t>STX</t>
  </si>
  <si>
    <t>Constellation Brands</t>
  </si>
  <si>
    <t>STZ</t>
  </si>
  <si>
    <t>Suncor Energy</t>
  </si>
  <si>
    <t>SU</t>
  </si>
  <si>
    <t>Sun Communities</t>
  </si>
  <si>
    <t>SUI</t>
  </si>
  <si>
    <t>Summit Materials</t>
  </si>
  <si>
    <t>SUM</t>
  </si>
  <si>
    <t>Sunoco</t>
  </si>
  <si>
    <t>SUN</t>
  </si>
  <si>
    <t>Oil and Gas - Refining and Marketing - Master Limited Partnerships</t>
  </si>
  <si>
    <t>Suzano</t>
  </si>
  <si>
    <t>SUZ</t>
  </si>
  <si>
    <t>ShockWave Medical</t>
  </si>
  <si>
    <t>SWAV</t>
  </si>
  <si>
    <t>Stanley Black &amp; Decker</t>
  </si>
  <si>
    <t>SWK</t>
  </si>
  <si>
    <t>Skyworks Solutions</t>
  </si>
  <si>
    <t>SWKS</t>
  </si>
  <si>
    <t>Southwestern Energy</t>
  </si>
  <si>
    <t>SWN</t>
  </si>
  <si>
    <t>Southwest Gas</t>
  </si>
  <si>
    <t>SWX</t>
  </si>
  <si>
    <t>Sensient Technologies</t>
  </si>
  <si>
    <t>SXT</t>
  </si>
  <si>
    <t>Synchrony Financial</t>
  </si>
  <si>
    <t>SYF</t>
  </si>
  <si>
    <t>Stryker</t>
  </si>
  <si>
    <t>SYK</t>
  </si>
  <si>
    <t>SYMBIOTIC INC</t>
  </si>
  <si>
    <t>SYM</t>
  </si>
  <si>
    <t>Synaptics</t>
  </si>
  <si>
    <t>SYNA</t>
  </si>
  <si>
    <t>Syneos Health</t>
  </si>
  <si>
    <t>SYNH</t>
  </si>
  <si>
    <t>Sysco</t>
  </si>
  <si>
    <t>SYY</t>
  </si>
  <si>
    <t>AT&amp;T</t>
  </si>
  <si>
    <t>T</t>
  </si>
  <si>
    <t>Takeda Pharmaceutical Co.</t>
  </si>
  <si>
    <t>TAK</t>
  </si>
  <si>
    <t>Molson Coors</t>
  </si>
  <si>
    <t>TAP</t>
  </si>
  <si>
    <t>Trip.com Group Limited</t>
  </si>
  <si>
    <t>TCOM</t>
  </si>
  <si>
    <t>The Toronto Dominion Bank</t>
  </si>
  <si>
    <t>TD</t>
  </si>
  <si>
    <t>Teradata</t>
  </si>
  <si>
    <t>TDC</t>
  </si>
  <si>
    <t>Transdigm Group</t>
  </si>
  <si>
    <t>TDG</t>
  </si>
  <si>
    <t>Teladoc Health</t>
  </si>
  <si>
    <t>TDOC</t>
  </si>
  <si>
    <t>Teledyne Technologies</t>
  </si>
  <si>
    <t>TDY</t>
  </si>
  <si>
    <t>Atlassian</t>
  </si>
  <si>
    <t>TEAM</t>
  </si>
  <si>
    <t>BioTechne Corp</t>
  </si>
  <si>
    <t>TECH</t>
  </si>
  <si>
    <t>Teck Resources</t>
  </si>
  <si>
    <t>TECK</t>
  </si>
  <si>
    <t>Telefonica</t>
  </si>
  <si>
    <t>TEF</t>
  </si>
  <si>
    <t>TE Connectivity</t>
  </si>
  <si>
    <t>TEL</t>
  </si>
  <si>
    <t>Tenable Holdings</t>
  </si>
  <si>
    <t>TENB</t>
  </si>
  <si>
    <t>Teradyne</t>
  </si>
  <si>
    <t>TER</t>
  </si>
  <si>
    <t>Teva Pharmaceutical Industries</t>
  </si>
  <si>
    <t>TEVA</t>
  </si>
  <si>
    <t>Terex</t>
  </si>
  <si>
    <t>TEX</t>
  </si>
  <si>
    <t>Truist Financial</t>
  </si>
  <si>
    <t>TFC</t>
  </si>
  <si>
    <t>TFI</t>
  </si>
  <si>
    <t>TFI International</t>
  </si>
  <si>
    <t>TFII</t>
  </si>
  <si>
    <t>TFS Financial</t>
  </si>
  <si>
    <t>TFSL</t>
  </si>
  <si>
    <t>Teleflex</t>
  </si>
  <si>
    <t>TFX</t>
  </si>
  <si>
    <t>TEGNA</t>
  </si>
  <si>
    <t>TGNA</t>
  </si>
  <si>
    <t>Target</t>
  </si>
  <si>
    <t>TGT</t>
  </si>
  <si>
    <t>TG Therapeutics</t>
  </si>
  <si>
    <t>TGTX</t>
  </si>
  <si>
    <t>Tenet Healthcare</t>
  </si>
  <si>
    <t>THC</t>
  </si>
  <si>
    <t>The Hanover Insurance Group</t>
  </si>
  <si>
    <t>THG</t>
  </si>
  <si>
    <t>Thor Industries</t>
  </si>
  <si>
    <t>THO</t>
  </si>
  <si>
    <t>TIM</t>
  </si>
  <si>
    <t>TIMB</t>
  </si>
  <si>
    <t>TIP</t>
  </si>
  <si>
    <t>The TJX Companies</t>
  </si>
  <si>
    <t>TJX</t>
  </si>
  <si>
    <t>The Timken Company</t>
  </si>
  <si>
    <t>TKR</t>
  </si>
  <si>
    <t>PT Telekomunikasi Indonesia</t>
  </si>
  <si>
    <t>TLK</t>
  </si>
  <si>
    <t>TLT</t>
  </si>
  <si>
    <t>Tencent Music Entertainment Group</t>
  </si>
  <si>
    <t>TME</t>
  </si>
  <si>
    <t>Taylor Morrison Home</t>
  </si>
  <si>
    <t>TMHC</t>
  </si>
  <si>
    <t>Thermo Fisher Scientific</t>
  </si>
  <si>
    <t>TMO</t>
  </si>
  <si>
    <t>TMobile US</t>
  </si>
  <si>
    <t>TMUS</t>
  </si>
  <si>
    <t>TriNet</t>
  </si>
  <si>
    <t>TNET</t>
  </si>
  <si>
    <t>Toll Brothers</t>
  </si>
  <si>
    <t>TOL</t>
  </si>
  <si>
    <t>Toast</t>
  </si>
  <si>
    <t>TOST</t>
  </si>
  <si>
    <t>TPG Inc.</t>
  </si>
  <si>
    <t>TPG</t>
  </si>
  <si>
    <t>Texas Pacific Land</t>
  </si>
  <si>
    <t>TPL</t>
  </si>
  <si>
    <t>Tapestry</t>
  </si>
  <si>
    <t>TPR</t>
  </si>
  <si>
    <t>Tempur Sealy International</t>
  </si>
  <si>
    <t>TPX</t>
  </si>
  <si>
    <t>Trex</t>
  </si>
  <si>
    <t>TREX</t>
  </si>
  <si>
    <t>Targa Resources</t>
  </si>
  <si>
    <t>TRGP</t>
  </si>
  <si>
    <t>Thomson Reuters</t>
  </si>
  <si>
    <t>TRI</t>
  </si>
  <si>
    <t>Trimble</t>
  </si>
  <si>
    <t>TRMB</t>
  </si>
  <si>
    <t>Terreno Realty</t>
  </si>
  <si>
    <t>TRNO</t>
  </si>
  <si>
    <t>T. Rowe Price</t>
  </si>
  <si>
    <t>TROW</t>
  </si>
  <si>
    <t>TC Energy</t>
  </si>
  <si>
    <t>TRP</t>
  </si>
  <si>
    <t>Triton</t>
  </si>
  <si>
    <t>TRTN</t>
  </si>
  <si>
    <t>TransUnion</t>
  </si>
  <si>
    <t>TRU</t>
  </si>
  <si>
    <t>The Travelers Companies</t>
  </si>
  <si>
    <t>TRV</t>
  </si>
  <si>
    <t>Tenaris</t>
  </si>
  <si>
    <t>TS</t>
  </si>
  <si>
    <t>Steel - Pipe and Tube</t>
  </si>
  <si>
    <t>Tractor Supply Co.</t>
  </si>
  <si>
    <t>TSCO</t>
  </si>
  <si>
    <t>Tower Semiconductor</t>
  </si>
  <si>
    <t>TSEM</t>
  </si>
  <si>
    <t>Tesla</t>
  </si>
  <si>
    <t>TSLA</t>
  </si>
  <si>
    <t>Taiwan Semiconductor</t>
  </si>
  <si>
    <t>TSM</t>
  </si>
  <si>
    <t>Semiconductor - Circuit Foundry</t>
  </si>
  <si>
    <t>Tyson Foods</t>
  </si>
  <si>
    <t>TSN</t>
  </si>
  <si>
    <t>Trane Technologies</t>
  </si>
  <si>
    <t>TT</t>
  </si>
  <si>
    <t>Toro</t>
  </si>
  <si>
    <t>TTC</t>
  </si>
  <si>
    <t>The Trade Desk</t>
  </si>
  <si>
    <t>TTD</t>
  </si>
  <si>
    <t>TotalEnergies</t>
  </si>
  <si>
    <t>TTE</t>
  </si>
  <si>
    <t>Tetra Tech</t>
  </si>
  <si>
    <t>TTEK</t>
  </si>
  <si>
    <t>TakeTwo Interactive Software</t>
  </si>
  <si>
    <t>TTWO</t>
  </si>
  <si>
    <t>TELUS</t>
  </si>
  <si>
    <t>TU</t>
  </si>
  <si>
    <t>Tradeweb Markets</t>
  </si>
  <si>
    <t>TW</t>
  </si>
  <si>
    <t>Twilio</t>
  </si>
  <si>
    <t>TWLO</t>
  </si>
  <si>
    <t>Hostess Brands</t>
  </si>
  <si>
    <t>TWNK</t>
  </si>
  <si>
    <t>10x Genomics</t>
  </si>
  <si>
    <t>TXG</t>
  </si>
  <si>
    <t>Texas Instruments</t>
  </si>
  <si>
    <t>TXN</t>
  </si>
  <si>
    <t>Texas Roadhouse</t>
  </si>
  <si>
    <t>TXRH</t>
  </si>
  <si>
    <t>Textron</t>
  </si>
  <si>
    <t>TXT</t>
  </si>
  <si>
    <t>Tyler Technologies</t>
  </si>
  <si>
    <t>TYL</t>
  </si>
  <si>
    <t>Unity Software</t>
  </si>
  <si>
    <t>U</t>
  </si>
  <si>
    <t>Under Armour</t>
  </si>
  <si>
    <t>UAA</t>
  </si>
  <si>
    <t>United Airlines</t>
  </si>
  <si>
    <t>UAL</t>
  </si>
  <si>
    <t>Uber Technologies</t>
  </si>
  <si>
    <t>UBER</t>
  </si>
  <si>
    <t>UBS</t>
  </si>
  <si>
    <t>United Bankshares</t>
  </si>
  <si>
    <t>UBSI</t>
  </si>
  <si>
    <t>United Dominion Realty Trust</t>
  </si>
  <si>
    <t>UDR</t>
  </si>
  <si>
    <t>UFP Industries</t>
  </si>
  <si>
    <t>UFPI</t>
  </si>
  <si>
    <t>UGI</t>
  </si>
  <si>
    <t>Ultrapar Participacoes</t>
  </si>
  <si>
    <t>UGP</t>
  </si>
  <si>
    <t>U-Haul Holding Company</t>
  </si>
  <si>
    <t>UHAL</t>
  </si>
  <si>
    <t>Universal Health Services</t>
  </si>
  <si>
    <t>UHS</t>
  </si>
  <si>
    <t>Ubiquiti</t>
  </si>
  <si>
    <t>UI</t>
  </si>
  <si>
    <t>Unilever</t>
  </si>
  <si>
    <t>UL</t>
  </si>
  <si>
    <t>Ulta Beauty</t>
  </si>
  <si>
    <t>ULTA</t>
  </si>
  <si>
    <t>United Microelectronics</t>
  </si>
  <si>
    <t>UMC</t>
  </si>
  <si>
    <t>Unifirst</t>
  </si>
  <si>
    <t>UNF</t>
  </si>
  <si>
    <t>UnitedHealth Group</t>
  </si>
  <si>
    <t>UNH</t>
  </si>
  <si>
    <t>Unum Group</t>
  </si>
  <si>
    <t>UNM</t>
  </si>
  <si>
    <t>Union Pacific</t>
  </si>
  <si>
    <t>UNP</t>
  </si>
  <si>
    <t>Univar Solutions</t>
  </si>
  <si>
    <t>UNVR</t>
  </si>
  <si>
    <t>United Parcel Service</t>
  </si>
  <si>
    <t>UPS</t>
  </si>
  <si>
    <t>Urban Outfitters</t>
  </si>
  <si>
    <t>URBN</t>
  </si>
  <si>
    <t>United Rentals</t>
  </si>
  <si>
    <t>URI</t>
  </si>
  <si>
    <t>U.S. Bancorp</t>
  </si>
  <si>
    <t>USB</t>
  </si>
  <si>
    <t>US Foods</t>
  </si>
  <si>
    <t>USFD</t>
  </si>
  <si>
    <t>United Therapeutics</t>
  </si>
  <si>
    <t>UTHR</t>
  </si>
  <si>
    <t>Visa</t>
  </si>
  <si>
    <t>V</t>
  </si>
  <si>
    <t>Marriot Vacations Worldwide</t>
  </si>
  <si>
    <t>VAC</t>
  </si>
  <si>
    <t>Valaris</t>
  </si>
  <si>
    <t>VAL</t>
  </si>
  <si>
    <t>VALE</t>
  </si>
  <si>
    <t>Mining - Iron</t>
  </si>
  <si>
    <t>Visteon</t>
  </si>
  <si>
    <t>VC</t>
  </si>
  <si>
    <t>Veeva Systems</t>
  </si>
  <si>
    <t>VEEV</t>
  </si>
  <si>
    <t>Vertex</t>
  </si>
  <si>
    <t>VERX</t>
  </si>
  <si>
    <t>V.F. Corporation</t>
  </si>
  <si>
    <t>VFC</t>
  </si>
  <si>
    <t>VFH</t>
  </si>
  <si>
    <t>VICI Properties</t>
  </si>
  <si>
    <t>VICI</t>
  </si>
  <si>
    <t>Vipshop</t>
  </si>
  <si>
    <t>VIPS</t>
  </si>
  <si>
    <t>Vir Biotechnology</t>
  </si>
  <si>
    <t>VIR</t>
  </si>
  <si>
    <t>Telefonica Brasil</t>
  </si>
  <si>
    <t>VIV</t>
  </si>
  <si>
    <t>Valero Energy</t>
  </si>
  <si>
    <t>VLO</t>
  </si>
  <si>
    <t>Valley National Bancorp</t>
  </si>
  <si>
    <t>VLY</t>
  </si>
  <si>
    <t>Vulcan Materials</t>
  </si>
  <si>
    <t>VMC</t>
  </si>
  <si>
    <t>Valmont Industries</t>
  </si>
  <si>
    <t>VMI</t>
  </si>
  <si>
    <t>VMware</t>
  </si>
  <si>
    <t>VMW</t>
  </si>
  <si>
    <t>Viper Energy Partners</t>
  </si>
  <si>
    <t>VNOM</t>
  </si>
  <si>
    <t>VNQ</t>
  </si>
  <si>
    <t>Vontier</t>
  </si>
  <si>
    <t>VNT</t>
  </si>
  <si>
    <t>Vodafone Group</t>
  </si>
  <si>
    <t>VOD</t>
  </si>
  <si>
    <t>Voya Financial</t>
  </si>
  <si>
    <t>VOYA</t>
  </si>
  <si>
    <t>Verisk Analytics</t>
  </si>
  <si>
    <t>VRSK</t>
  </si>
  <si>
    <t>VeriSign</t>
  </si>
  <si>
    <t>VRSN</t>
  </si>
  <si>
    <t>Vertiv</t>
  </si>
  <si>
    <t>VRT</t>
  </si>
  <si>
    <t>Vertex Pharmaceuticals</t>
  </si>
  <si>
    <t>VRTX</t>
  </si>
  <si>
    <t>Viasat</t>
  </si>
  <si>
    <t>VSAT</t>
  </si>
  <si>
    <t>Vishay Intertechnology</t>
  </si>
  <si>
    <t>VSH</t>
  </si>
  <si>
    <t>Semiconductor - Discretes</t>
  </si>
  <si>
    <t>Vistra</t>
  </si>
  <si>
    <t>VST</t>
  </si>
  <si>
    <t>VTI</t>
  </si>
  <si>
    <t>Ventas</t>
  </si>
  <si>
    <t>VTR</t>
  </si>
  <si>
    <t>Viatris</t>
  </si>
  <si>
    <t>VTRS</t>
  </si>
  <si>
    <t>Valvoline</t>
  </si>
  <si>
    <t>VVV</t>
  </si>
  <si>
    <t>VWO</t>
  </si>
  <si>
    <t>Verizon Communications</t>
  </si>
  <si>
    <t>VZ</t>
  </si>
  <si>
    <t>Wayfair</t>
  </si>
  <si>
    <t>W</t>
  </si>
  <si>
    <t>Westinghouse Air Brake Technologies</t>
  </si>
  <si>
    <t>WAB</t>
  </si>
  <si>
    <t>Western Alliance Ban</t>
  </si>
  <si>
    <t>WAL</t>
  </si>
  <si>
    <t>Waters</t>
  </si>
  <si>
    <t>WAT</t>
  </si>
  <si>
    <t>Weibo</t>
  </si>
  <si>
    <t>WB</t>
  </si>
  <si>
    <t>Walgreens Boots Alliance</t>
  </si>
  <si>
    <t>WBA</t>
  </si>
  <si>
    <t>Warner Bros. Discovery</t>
  </si>
  <si>
    <t>WBD</t>
  </si>
  <si>
    <t>Webster Financial</t>
  </si>
  <si>
    <t>WBS</t>
  </si>
  <si>
    <t>WESCO International</t>
  </si>
  <si>
    <t>WCC</t>
  </si>
  <si>
    <t>Waste Connections</t>
  </si>
  <si>
    <t>WCN</t>
  </si>
  <si>
    <t>Workday</t>
  </si>
  <si>
    <t>WDAY</t>
  </si>
  <si>
    <t>Western Digital</t>
  </si>
  <si>
    <t>WDC</t>
  </si>
  <si>
    <t>Woodside Petroleum</t>
  </si>
  <si>
    <t>WDS</t>
  </si>
  <si>
    <t>WEC Energy Group</t>
  </si>
  <si>
    <t>WEC</t>
  </si>
  <si>
    <t>Welltower</t>
  </si>
  <si>
    <t>WELL</t>
  </si>
  <si>
    <t>Wendy's</t>
  </si>
  <si>
    <t>WEN</t>
  </si>
  <si>
    <t>Western Midstream Partners</t>
  </si>
  <si>
    <t>WES</t>
  </si>
  <si>
    <t>WEX</t>
  </si>
  <si>
    <t>Woori Bank</t>
  </si>
  <si>
    <t>WF</t>
  </si>
  <si>
    <t>Wells Fargo &amp; Company</t>
  </si>
  <si>
    <t>WFC</t>
  </si>
  <si>
    <t>West Fraser Timber Co.</t>
  </si>
  <si>
    <t>WFG</t>
  </si>
  <si>
    <t>Weatherford International</t>
  </si>
  <si>
    <t>WFRD</t>
  </si>
  <si>
    <t>Wyndham Hotels &amp; Resorts</t>
  </si>
  <si>
    <t>WH</t>
  </si>
  <si>
    <t>Whirlpool</t>
  </si>
  <si>
    <t>WHR</t>
  </si>
  <si>
    <t>Household Appliances</t>
  </si>
  <si>
    <t>Wingstop</t>
  </si>
  <si>
    <t>WING</t>
  </si>
  <si>
    <t>Wipro Limited</t>
  </si>
  <si>
    <t>WIT</t>
  </si>
  <si>
    <t>Wix.com</t>
  </si>
  <si>
    <t>WIX</t>
  </si>
  <si>
    <t>Workiva</t>
  </si>
  <si>
    <t>WK</t>
  </si>
  <si>
    <t>Westlake</t>
  </si>
  <si>
    <t>WLK</t>
  </si>
  <si>
    <t>Chemical - Plastic</t>
  </si>
  <si>
    <t>Waste Management</t>
  </si>
  <si>
    <t>WM</t>
  </si>
  <si>
    <t>The Williams Companies</t>
  </si>
  <si>
    <t>WMB</t>
  </si>
  <si>
    <t>Warner Music Group</t>
  </si>
  <si>
    <t>WMG</t>
  </si>
  <si>
    <t>Advanced Drainage Systems</t>
  </si>
  <si>
    <t>WMS</t>
  </si>
  <si>
    <t>Walmart</t>
  </si>
  <si>
    <t>WMT</t>
  </si>
  <si>
    <t>WNS</t>
  </si>
  <si>
    <t>Wolfspeed</t>
  </si>
  <si>
    <t>WOLF</t>
  </si>
  <si>
    <t>W.P. Carey</t>
  </si>
  <si>
    <t>WPC</t>
  </si>
  <si>
    <t>Wheaton Precious Metals</t>
  </si>
  <si>
    <t>WPM</t>
  </si>
  <si>
    <t>WPP</t>
  </si>
  <si>
    <t>W.R. Berkley</t>
  </si>
  <si>
    <t>WRB</t>
  </si>
  <si>
    <t>WestRock</t>
  </si>
  <si>
    <t>WRK</t>
  </si>
  <si>
    <t>WillScot Mobile Mini</t>
  </si>
  <si>
    <t>WSC</t>
  </si>
  <si>
    <t>WilliamsSonoma</t>
  </si>
  <si>
    <t>WSM</t>
  </si>
  <si>
    <t>Watsco</t>
  </si>
  <si>
    <t>WSO</t>
  </si>
  <si>
    <t>WSO.B</t>
  </si>
  <si>
    <t>West Pharmaceutical Services</t>
  </si>
  <si>
    <t>WST</t>
  </si>
  <si>
    <t>Wintrust Financial</t>
  </si>
  <si>
    <t>WTFC</t>
  </si>
  <si>
    <t>White Mountains Insurance Group</t>
  </si>
  <si>
    <t>WTM</t>
  </si>
  <si>
    <t>Essential Utilities</t>
  </si>
  <si>
    <t>WTRG</t>
  </si>
  <si>
    <t>Watts Water Technologies</t>
  </si>
  <si>
    <t>WTS</t>
  </si>
  <si>
    <t>Willis Towers Watson</t>
  </si>
  <si>
    <t>WTW</t>
  </si>
  <si>
    <t>Western Union</t>
  </si>
  <si>
    <t>WU</t>
  </si>
  <si>
    <t>Woodward</t>
  </si>
  <si>
    <t>WWD</t>
  </si>
  <si>
    <t>World Wrestling Entertainment</t>
  </si>
  <si>
    <t>WWE</t>
  </si>
  <si>
    <t>Weyerhaeuser</t>
  </si>
  <si>
    <t>WY</t>
  </si>
  <si>
    <t>Wynn Resorts</t>
  </si>
  <si>
    <t>WYNN</t>
  </si>
  <si>
    <t>United States Steel</t>
  </si>
  <si>
    <t>X</t>
  </si>
  <si>
    <t>XBI</t>
  </si>
  <si>
    <t>Xcel Energy</t>
  </si>
  <si>
    <t>XEL</t>
  </si>
  <si>
    <t>XLB</t>
  </si>
  <si>
    <t>XLF</t>
  </si>
  <si>
    <t>XLU</t>
  </si>
  <si>
    <t>XLY</t>
  </si>
  <si>
    <t>Qualtrics International</t>
  </si>
  <si>
    <t>XM</t>
  </si>
  <si>
    <t>Exxon Mobil</t>
  </si>
  <si>
    <t>XOM</t>
  </si>
  <si>
    <t>XP</t>
  </si>
  <si>
    <t>XPeng</t>
  </si>
  <si>
    <t>XPEV</t>
  </si>
  <si>
    <t>XPO, Inc.</t>
  </si>
  <si>
    <t>XPO</t>
  </si>
  <si>
    <t>Dentsply Sirona</t>
  </si>
  <si>
    <t>XRAY</t>
  </si>
  <si>
    <t>Xylem</t>
  </si>
  <si>
    <t>XYL</t>
  </si>
  <si>
    <t>YETI</t>
  </si>
  <si>
    <t>Full Truck Alliance</t>
  </si>
  <si>
    <t>YMM</t>
  </si>
  <si>
    <t>Yandex</t>
  </si>
  <si>
    <t>YNDX</t>
  </si>
  <si>
    <t>CLEAR Secure</t>
  </si>
  <si>
    <t>YOU</t>
  </si>
  <si>
    <t>YPF Sociedad Anonima</t>
  </si>
  <si>
    <t>YPF</t>
  </si>
  <si>
    <t>Yum Brands</t>
  </si>
  <si>
    <t>YUM</t>
  </si>
  <si>
    <t>Yum China</t>
  </si>
  <si>
    <t>YUMC</t>
  </si>
  <si>
    <t>Zillow Group Class C</t>
  </si>
  <si>
    <t>Z</t>
  </si>
  <si>
    <t>Zimmer Biomet</t>
  </si>
  <si>
    <t>ZBH</t>
  </si>
  <si>
    <t>Zebra Technologies</t>
  </si>
  <si>
    <t>ZBRA</t>
  </si>
  <si>
    <t>Zillow Group Class A</t>
  </si>
  <si>
    <t>ZG</t>
  </si>
  <si>
    <t>ZoomInfo Technologies</t>
  </si>
  <si>
    <t>ZI</t>
  </si>
  <si>
    <t>Zions Bancorporation</t>
  </si>
  <si>
    <t>ZION</t>
  </si>
  <si>
    <t>Zai Lab Limited</t>
  </si>
  <si>
    <t>ZLAB</t>
  </si>
  <si>
    <t>Zoom Video Communications</t>
  </si>
  <si>
    <t>ZM</t>
  </si>
  <si>
    <t>Zscaler</t>
  </si>
  <si>
    <t>ZS</t>
  </si>
  <si>
    <t>ZTO Express Cayman</t>
  </si>
  <si>
    <t>ZTO</t>
  </si>
  <si>
    <t>Zoetis</t>
  </si>
  <si>
    <t>ZTS</t>
  </si>
  <si>
    <t>Zurn Elkay Water Solutions Cor</t>
  </si>
  <si>
    <t>ZWS</t>
  </si>
  <si>
    <t>EG1</t>
  </si>
  <si>
    <t>EG2</t>
  </si>
  <si>
    <t>PE1</t>
  </si>
  <si>
    <t>PE2</t>
  </si>
  <si>
    <t>PEG1</t>
  </si>
  <si>
    <t>PEG2</t>
  </si>
  <si>
    <t>Name</t>
  </si>
  <si>
    <t>LCI Industries</t>
  </si>
  <si>
    <t>Knife River Corporation</t>
  </si>
  <si>
    <t>Vornado Realty Trust</t>
  </si>
  <si>
    <t>First Advantage Corporation</t>
  </si>
  <si>
    <t>Current Ratio</t>
  </si>
  <si>
    <t>Quick Ratio</t>
  </si>
  <si>
    <t>AACAY</t>
  </si>
  <si>
    <t>AAGIY</t>
  </si>
  <si>
    <t>ABBNY</t>
  </si>
  <si>
    <t>Ameris Bancorp</t>
  </si>
  <si>
    <t>ABCB</t>
  </si>
  <si>
    <t>ABM Industries</t>
  </si>
  <si>
    <t>ABM</t>
  </si>
  <si>
    <t>Arbor Realty Trust</t>
  </si>
  <si>
    <t>ABR</t>
  </si>
  <si>
    <t>ACDVF</t>
  </si>
  <si>
    <t>ACGBY</t>
  </si>
  <si>
    <t>ACI Worldwide</t>
  </si>
  <si>
    <t>ACIW</t>
  </si>
  <si>
    <t>ACV Auctions</t>
  </si>
  <si>
    <t>ACVA</t>
  </si>
  <si>
    <t>ADDYY</t>
  </si>
  <si>
    <t>ADRNY</t>
  </si>
  <si>
    <t>ADRZY</t>
  </si>
  <si>
    <t>ADYEY</t>
  </si>
  <si>
    <t>American Eagle Outfitters</t>
  </si>
  <si>
    <t>AEO</t>
  </si>
  <si>
    <t>AETUF</t>
  </si>
  <si>
    <t>AGESY</t>
  </si>
  <si>
    <t>Agiliti</t>
  </si>
  <si>
    <t>AGTI</t>
  </si>
  <si>
    <t>AHCHY</t>
  </si>
  <si>
    <t>AHEXY</t>
  </si>
  <si>
    <t>AHKSY</t>
  </si>
  <si>
    <t>Albany International</t>
  </si>
  <si>
    <t>AIN</t>
  </si>
  <si>
    <t>Textile - Products</t>
  </si>
  <si>
    <t>AIQUY</t>
  </si>
  <si>
    <t>AIRYY</t>
  </si>
  <si>
    <t>AJINY</t>
  </si>
  <si>
    <t>Embotelladora Andina</t>
  </si>
  <si>
    <t>AKO.B</t>
  </si>
  <si>
    <t>Akero Therapeutics</t>
  </si>
  <si>
    <t>AKRO</t>
  </si>
  <si>
    <t>AKZOY</t>
  </si>
  <si>
    <t>ALFVY</t>
  </si>
  <si>
    <t>Alamo Group</t>
  </si>
  <si>
    <t>ALG</t>
  </si>
  <si>
    <t>ALIZY</t>
  </si>
  <si>
    <t>ALPMY</t>
  </si>
  <si>
    <t>Alarm.com</t>
  </si>
  <si>
    <t>ALRM</t>
  </si>
  <si>
    <t>ALSMY</t>
  </si>
  <si>
    <t>Ardagh Metal Packaging</t>
  </si>
  <si>
    <t>AMBP</t>
  </si>
  <si>
    <t>AMC Entertainment</t>
  </si>
  <si>
    <t>AMC</t>
  </si>
  <si>
    <t>Amedisys</t>
  </si>
  <si>
    <t>AMED</t>
  </si>
  <si>
    <t>AMFPF</t>
  </si>
  <si>
    <t>AssetMark Financial</t>
  </si>
  <si>
    <t>AMK</t>
  </si>
  <si>
    <t>AMKBY</t>
  </si>
  <si>
    <t>Amphastar Pharmaceuticals</t>
  </si>
  <si>
    <t>AMPH</t>
  </si>
  <si>
    <t>Alpha Metallurgical Resources</t>
  </si>
  <si>
    <t>AMR</t>
  </si>
  <si>
    <t>Ameresco</t>
  </si>
  <si>
    <t>AMRC</t>
  </si>
  <si>
    <t>ANIOY</t>
  </si>
  <si>
    <t>ANPDF</t>
  </si>
  <si>
    <t>Artisan Partners Asset Management</t>
  </si>
  <si>
    <t>APAM</t>
  </si>
  <si>
    <t>APEMY</t>
  </si>
  <si>
    <t>APNHY</t>
  </si>
  <si>
    <t>ARCAY</t>
  </si>
  <si>
    <t>ArcBest</t>
  </si>
  <si>
    <t>ARCB</t>
  </si>
  <si>
    <t>Arch Resources</t>
  </si>
  <si>
    <t>ARCH</t>
  </si>
  <si>
    <t>Coal</t>
  </si>
  <si>
    <t>ARKAY</t>
  </si>
  <si>
    <t>Alliance Resource Partners</t>
  </si>
  <si>
    <t>ARLP</t>
  </si>
  <si>
    <t>Arconic</t>
  </si>
  <si>
    <t>ARNC</t>
  </si>
  <si>
    <t>Sendas Distribuidora</t>
  </si>
  <si>
    <t>ASAI</t>
  </si>
  <si>
    <t>ASAZY</t>
  </si>
  <si>
    <t>Associated BancCorp</t>
  </si>
  <si>
    <t>ASB</t>
  </si>
  <si>
    <t>ASBFY</t>
  </si>
  <si>
    <t>ASEKY</t>
  </si>
  <si>
    <t>ASGLY</t>
  </si>
  <si>
    <t>ASHTY</t>
  </si>
  <si>
    <t>ASMIY</t>
  </si>
  <si>
    <t>Atour Lifestyle Holdings Limited Sponsored ADR</t>
  </si>
  <si>
    <t>ATAT</t>
  </si>
  <si>
    <t>ATDRY</t>
  </si>
  <si>
    <t>ATEYY</t>
  </si>
  <si>
    <t>ATLKY</t>
  </si>
  <si>
    <t>AtriCure</t>
  </si>
  <si>
    <t>ATRC</t>
  </si>
  <si>
    <t>ATS Corporation</t>
  </si>
  <si>
    <t>ATS</t>
  </si>
  <si>
    <t>Atlantic Union Bankshares</t>
  </si>
  <si>
    <t>AUB</t>
  </si>
  <si>
    <t>AUOTY</t>
  </si>
  <si>
    <t>Grupo Aval Acciones y Valores</t>
  </si>
  <si>
    <t>AVAL</t>
  </si>
  <si>
    <t>AeroVironment</t>
  </si>
  <si>
    <t>AVAV</t>
  </si>
  <si>
    <t>AvidXchange</t>
  </si>
  <si>
    <t>AVDX</t>
  </si>
  <si>
    <t>AVIFY</t>
  </si>
  <si>
    <t>AVVIY</t>
  </si>
  <si>
    <t>AWCMY</t>
  </si>
  <si>
    <t>Armstrong World Industries</t>
  </si>
  <si>
    <t>AWI</t>
  </si>
  <si>
    <t>Axos Financial</t>
  </si>
  <si>
    <t>AX</t>
  </si>
  <si>
    <t>AXAHY</t>
  </si>
  <si>
    <t>Axonics</t>
  </si>
  <si>
    <t>AXNX</t>
  </si>
  <si>
    <t>Atlantica Sustainable Infrastructure PLC</t>
  </si>
  <si>
    <t>AY</t>
  </si>
  <si>
    <t>Alteryx</t>
  </si>
  <si>
    <t>AYX</t>
  </si>
  <si>
    <t>Azenta</t>
  </si>
  <si>
    <t>AZTA</t>
  </si>
  <si>
    <t>Barnes Group</t>
  </si>
  <si>
    <t>B</t>
  </si>
  <si>
    <t>BACHY</t>
  </si>
  <si>
    <t>BAESY</t>
  </si>
  <si>
    <t>BAFYY</t>
  </si>
  <si>
    <t>BAMXF</t>
  </si>
  <si>
    <t>BancFirst</t>
  </si>
  <si>
    <t>BANF</t>
  </si>
  <si>
    <t>BASFY</t>
  </si>
  <si>
    <t>BATRB</t>
  </si>
  <si>
    <t>BridgeBio Pharma</t>
  </si>
  <si>
    <t>BBIO</t>
  </si>
  <si>
    <t>BBSEY</t>
  </si>
  <si>
    <t>BCMXY</t>
  </si>
  <si>
    <t>BDORY</t>
  </si>
  <si>
    <t>Bloom Energy</t>
  </si>
  <si>
    <t>BE</t>
  </si>
  <si>
    <t>Beam Therapeutics</t>
  </si>
  <si>
    <t>BEAM</t>
  </si>
  <si>
    <t>BESIY</t>
  </si>
  <si>
    <t>Biglari Holdings</t>
  </si>
  <si>
    <t>BH.A</t>
  </si>
  <si>
    <t>Bausch Health</t>
  </si>
  <si>
    <t>BHC</t>
  </si>
  <si>
    <t>Brighthouse Financial</t>
  </si>
  <si>
    <t>BHF</t>
  </si>
  <si>
    <t>BIOVF</t>
  </si>
  <si>
    <t>BKEAY</t>
  </si>
  <si>
    <t>BKGFY</t>
  </si>
  <si>
    <t>BKHYY</t>
  </si>
  <si>
    <t>Bloomin' Brands</t>
  </si>
  <si>
    <t>BLMN</t>
  </si>
  <si>
    <t>BLWYY</t>
  </si>
  <si>
    <t>Bumble</t>
  </si>
  <si>
    <t>BMBL</t>
  </si>
  <si>
    <t>BMRRY</t>
  </si>
  <si>
    <t>BMWYY</t>
  </si>
  <si>
    <t>BMXMF</t>
  </si>
  <si>
    <t>Broadstone Net Lease</t>
  </si>
  <si>
    <t>BNL</t>
  </si>
  <si>
    <t>BNPQY</t>
  </si>
  <si>
    <t>BOIVF</t>
  </si>
  <si>
    <t>Boot Barn</t>
  </si>
  <si>
    <t>BOOT</t>
  </si>
  <si>
    <t>BOSSY</t>
  </si>
  <si>
    <t>BOUYF</t>
  </si>
  <si>
    <t>BOWFF</t>
  </si>
  <si>
    <t>BOWL</t>
  </si>
  <si>
    <t>Brady</t>
  </si>
  <si>
    <t>BRC</t>
  </si>
  <si>
    <t>BRDCY</t>
  </si>
  <si>
    <t>BRP Group</t>
  </si>
  <si>
    <t>BRTHY</t>
  </si>
  <si>
    <t>BTDPY</t>
  </si>
  <si>
    <t>BTLCY</t>
  </si>
  <si>
    <t>Peabody Energy</t>
  </si>
  <si>
    <t>BTU</t>
  </si>
  <si>
    <t>BTVCY</t>
  </si>
  <si>
    <t>BURBY</t>
  </si>
  <si>
    <t>BVNRY</t>
  </si>
  <si>
    <t>BVRDF</t>
  </si>
  <si>
    <t>BXBLY</t>
  </si>
  <si>
    <t>BYDDF</t>
  </si>
  <si>
    <t>BZLFY</t>
  </si>
  <si>
    <t>BZZUF</t>
  </si>
  <si>
    <t>CABGY</t>
  </si>
  <si>
    <t>Cadence Bank</t>
  </si>
  <si>
    <t>CADE</t>
  </si>
  <si>
    <t>CAIXY</t>
  </si>
  <si>
    <t>CAJPY</t>
  </si>
  <si>
    <t>CalMaine Foods</t>
  </si>
  <si>
    <t>CALM</t>
  </si>
  <si>
    <t>CARCY</t>
  </si>
  <si>
    <t>CarGurus</t>
  </si>
  <si>
    <t>CARG</t>
  </si>
  <si>
    <t>Cathay General Bancorp</t>
  </si>
  <si>
    <t>CATY</t>
  </si>
  <si>
    <t>Cracker Barrel Old Country Store</t>
  </si>
  <si>
    <t>CBRL</t>
  </si>
  <si>
    <t>Community Bank System</t>
  </si>
  <si>
    <t>CBU</t>
  </si>
  <si>
    <t>CBIZ</t>
  </si>
  <si>
    <t>CBZ</t>
  </si>
  <si>
    <t>CCHGY</t>
  </si>
  <si>
    <t>CCOZY</t>
  </si>
  <si>
    <t>Century Communities</t>
  </si>
  <si>
    <t>CCS</t>
  </si>
  <si>
    <t>Compania Cervecerias Unidas</t>
  </si>
  <si>
    <t>CCU</t>
  </si>
  <si>
    <t>Chindata</t>
  </si>
  <si>
    <t>CD</t>
  </si>
  <si>
    <t>Consol Energy</t>
  </si>
  <si>
    <t>CEIX</t>
  </si>
  <si>
    <t>Central Garden &amp; Pet</t>
  </si>
  <si>
    <t>CENT</t>
  </si>
  <si>
    <t>Crestwood Equity Partners</t>
  </si>
  <si>
    <t>CEQP</t>
  </si>
  <si>
    <t>CFRUY</t>
  </si>
  <si>
    <t>Retail - Jewelry</t>
  </si>
  <si>
    <t>CGEMY</t>
  </si>
  <si>
    <t>CHBAY</t>
  </si>
  <si>
    <t>CHCJY</t>
  </si>
  <si>
    <t>CHDRY</t>
  </si>
  <si>
    <t>CHFFF</t>
  </si>
  <si>
    <t>CHGCY</t>
  </si>
  <si>
    <t>CHRYY</t>
  </si>
  <si>
    <t>CIADY</t>
  </si>
  <si>
    <t>CICHY</t>
  </si>
  <si>
    <t>CICOY</t>
  </si>
  <si>
    <t>CIHKY</t>
  </si>
  <si>
    <t>CIOXY</t>
  </si>
  <si>
    <t>CJEWY</t>
  </si>
  <si>
    <t>CKHUY</t>
  </si>
  <si>
    <t>CMAKY</t>
  </si>
  <si>
    <t>CMHHY</t>
  </si>
  <si>
    <t>CMPGY</t>
  </si>
  <si>
    <t>CMWAY</t>
  </si>
  <si>
    <t>CNK</t>
  </si>
  <si>
    <t>CNO Financial Group</t>
  </si>
  <si>
    <t>CNO</t>
  </si>
  <si>
    <t>Cohen &amp; Steers</t>
  </si>
  <si>
    <t>CNS</t>
  </si>
  <si>
    <t>CNX Resources</t>
  </si>
  <si>
    <t>CNX</t>
  </si>
  <si>
    <t>COIHY</t>
  </si>
  <si>
    <t>Corcept Therapeutics</t>
  </si>
  <si>
    <t>CORT</t>
  </si>
  <si>
    <t>COUR</t>
  </si>
  <si>
    <t>CPCAY</t>
  </si>
  <si>
    <t>Chesapeake Utilities</t>
  </si>
  <si>
    <t>CPK</t>
  </si>
  <si>
    <t>CPYYY</t>
  </si>
  <si>
    <t>CRARY</t>
  </si>
  <si>
    <t>California Resources</t>
  </si>
  <si>
    <t>CRC</t>
  </si>
  <si>
    <t>Cricut</t>
  </si>
  <si>
    <t>CRCT</t>
  </si>
  <si>
    <t>Credo Technology Group</t>
  </si>
  <si>
    <t>CRDO</t>
  </si>
  <si>
    <t>CRHKY</t>
  </si>
  <si>
    <t>Carter's</t>
  </si>
  <si>
    <t>CRI</t>
  </si>
  <si>
    <t>Comstock Resources</t>
  </si>
  <si>
    <t>CRK</t>
  </si>
  <si>
    <t>CRPJY</t>
  </si>
  <si>
    <t>CRRFY</t>
  </si>
  <si>
    <t>Carpenter Technology</t>
  </si>
  <si>
    <t>CRS</t>
  </si>
  <si>
    <t>Criteo</t>
  </si>
  <si>
    <t>CRTO</t>
  </si>
  <si>
    <t>CS</t>
  </si>
  <si>
    <t>CSIOY</t>
  </si>
  <si>
    <t>Canadian Solar</t>
  </si>
  <si>
    <t>CSIQ</t>
  </si>
  <si>
    <t>CSLLY</t>
  </si>
  <si>
    <t>Constellium</t>
  </si>
  <si>
    <t>CSTM</t>
  </si>
  <si>
    <t>CSW Industrials</t>
  </si>
  <si>
    <t>CSWI</t>
  </si>
  <si>
    <t>CTRYY</t>
  </si>
  <si>
    <t>CUK</t>
  </si>
  <si>
    <t>CUYTY</t>
  </si>
  <si>
    <t>CureVac</t>
  </si>
  <si>
    <t>CVAC</t>
  </si>
  <si>
    <t>Cavco Industries</t>
  </si>
  <si>
    <t>CVCO</t>
  </si>
  <si>
    <t>CVR Energy</t>
  </si>
  <si>
    <t>CVI</t>
  </si>
  <si>
    <t>Carvana</t>
  </si>
  <si>
    <t>CVNA</t>
  </si>
  <si>
    <t>Camping World</t>
  </si>
  <si>
    <t>CWH</t>
  </si>
  <si>
    <t>CWYUF</t>
  </si>
  <si>
    <t>CYGIY</t>
  </si>
  <si>
    <t>DANOY</t>
  </si>
  <si>
    <t>DASTY</t>
  </si>
  <si>
    <t>Endava</t>
  </si>
  <si>
    <t>DAVA</t>
  </si>
  <si>
    <t>DigitalBridge Group</t>
  </si>
  <si>
    <t>DBRG</t>
  </si>
  <si>
    <t>DBSDY</t>
  </si>
  <si>
    <t>DCCPF</t>
  </si>
  <si>
    <t>DEM</t>
  </si>
  <si>
    <t>DFIHY</t>
  </si>
  <si>
    <t>DIDIY</t>
  </si>
  <si>
    <t>DIFTY</t>
  </si>
  <si>
    <t>DINRF</t>
  </si>
  <si>
    <t>DITHF</t>
  </si>
  <si>
    <t>DKILY</t>
  </si>
  <si>
    <t>Delek Logistics Partners</t>
  </si>
  <si>
    <t>DKL</t>
  </si>
  <si>
    <t>DNBBY</t>
  </si>
  <si>
    <t>DNFGY</t>
  </si>
  <si>
    <t>DNLMY</t>
  </si>
  <si>
    <t>DNPLY</t>
  </si>
  <si>
    <t>Krispy Kreme</t>
  </si>
  <si>
    <t>DNUT</t>
  </si>
  <si>
    <t>Masonite International</t>
  </si>
  <si>
    <t>DOOR</t>
  </si>
  <si>
    <t>Dorman Products</t>
  </si>
  <si>
    <t>DORM</t>
  </si>
  <si>
    <t>DAQO New Energy</t>
  </si>
  <si>
    <t>DQ</t>
  </si>
  <si>
    <t>DSCSY</t>
  </si>
  <si>
    <t>DSDVY</t>
  </si>
  <si>
    <t>DSEEY</t>
  </si>
  <si>
    <t>Diversey Holdings</t>
  </si>
  <si>
    <t>DSEY</t>
  </si>
  <si>
    <t>DTEGY</t>
  </si>
  <si>
    <t>DUFRY</t>
  </si>
  <si>
    <t>DVDCF</t>
  </si>
  <si>
    <t>DWAHY</t>
  </si>
  <si>
    <t>DWHHF</t>
  </si>
  <si>
    <t>DWVYF</t>
  </si>
  <si>
    <t>EADSY</t>
  </si>
  <si>
    <t>Eastern Bankshares</t>
  </si>
  <si>
    <t>EBC</t>
  </si>
  <si>
    <t>ECIFY</t>
  </si>
  <si>
    <t>EDNMY</t>
  </si>
  <si>
    <t>Excelerate Energy</t>
  </si>
  <si>
    <t>EE</t>
  </si>
  <si>
    <t>EJTTF</t>
  </si>
  <si>
    <t>EKTAY</t>
  </si>
  <si>
    <t>ELUXY</t>
  </si>
  <si>
    <t>Enlight Renewable Energy Ltd.</t>
  </si>
  <si>
    <t>ENLT</t>
  </si>
  <si>
    <t>Enovis</t>
  </si>
  <si>
    <t>ENOV</t>
  </si>
  <si>
    <t>Energizer</t>
  </si>
  <si>
    <t>ENR</t>
  </si>
  <si>
    <t>Envestnet</t>
  </si>
  <si>
    <t>ENV</t>
  </si>
  <si>
    <t>Enovix Corporation</t>
  </si>
  <si>
    <t>ENVX</t>
  </si>
  <si>
    <t>EONGY</t>
  </si>
  <si>
    <t>Edgewell Personal Care</t>
  </si>
  <si>
    <t>EPC</t>
  </si>
  <si>
    <t>EPOKY</t>
  </si>
  <si>
    <t>EPP</t>
  </si>
  <si>
    <t>Equity Commonwealth</t>
  </si>
  <si>
    <t>EQC</t>
  </si>
  <si>
    <t>ERFSF</t>
  </si>
  <si>
    <t>EmbraerEmpresa Brasileira de Aeronautica</t>
  </si>
  <si>
    <t>ERJ</t>
  </si>
  <si>
    <t>ESCO Technologies</t>
  </si>
  <si>
    <t>ESE</t>
  </si>
  <si>
    <t>ESLOY</t>
  </si>
  <si>
    <t>EverCommerce</t>
  </si>
  <si>
    <t>EVCM</t>
  </si>
  <si>
    <t>Eve</t>
  </si>
  <si>
    <t>EVEX</t>
  </si>
  <si>
    <t>Evertec</t>
  </si>
  <si>
    <t>EVTC</t>
  </si>
  <si>
    <t>EWA</t>
  </si>
  <si>
    <t>EWU</t>
  </si>
  <si>
    <t>EXPGY</t>
  </si>
  <si>
    <t>eXp World Holdings</t>
  </si>
  <si>
    <t>EXPI</t>
  </si>
  <si>
    <t>Extreme Networks</t>
  </si>
  <si>
    <t>EXTR</t>
  </si>
  <si>
    <t>National Vision</t>
  </si>
  <si>
    <t>EYE</t>
  </si>
  <si>
    <t>FA</t>
  </si>
  <si>
    <t>FANUY</t>
  </si>
  <si>
    <t>First BanCorp.</t>
  </si>
  <si>
    <t>FBP</t>
  </si>
  <si>
    <t>Four Corners Property Trust</t>
  </si>
  <si>
    <t>FCPT</t>
  </si>
  <si>
    <t>F&amp;G Annuities &amp; Life, Inc.</t>
  </si>
  <si>
    <t>FG</t>
  </si>
  <si>
    <t>FGETF</t>
  </si>
  <si>
    <t>First Hawaiian</t>
  </si>
  <si>
    <t>FHB</t>
  </si>
  <si>
    <t>First Interstate BancSystem</t>
  </si>
  <si>
    <t>FIBK</t>
  </si>
  <si>
    <t>FINMY</t>
  </si>
  <si>
    <t>FINN</t>
  </si>
  <si>
    <t>FJTSY</t>
  </si>
  <si>
    <t>Foot Locker</t>
  </si>
  <si>
    <t>FL</t>
  </si>
  <si>
    <t>FNLPF</t>
  </si>
  <si>
    <t>FormFactor</t>
  </si>
  <si>
    <t>FORM</t>
  </si>
  <si>
    <t>FQVLF</t>
  </si>
  <si>
    <t>FRFHF</t>
  </si>
  <si>
    <t>JFrog</t>
  </si>
  <si>
    <t>FROG</t>
  </si>
  <si>
    <t>FRRVY</t>
  </si>
  <si>
    <t>FRTAF</t>
  </si>
  <si>
    <t>Fastly</t>
  </si>
  <si>
    <t>FSLY</t>
  </si>
  <si>
    <t>FSNUY</t>
  </si>
  <si>
    <t>FTAI Aviation Ltd.</t>
  </si>
  <si>
    <t>FTAI</t>
  </si>
  <si>
    <t>Farfetch Limited</t>
  </si>
  <si>
    <t>FTCH</t>
  </si>
  <si>
    <t>Frontdoor</t>
  </si>
  <si>
    <t>FTDR</t>
  </si>
  <si>
    <t>FUJHY</t>
  </si>
  <si>
    <t>FUJIY</t>
  </si>
  <si>
    <t>Fulton Financial</t>
  </si>
  <si>
    <t>FULT</t>
  </si>
  <si>
    <t>Cedar Fair</t>
  </si>
  <si>
    <t>FUN</t>
  </si>
  <si>
    <t>FUPBY</t>
  </si>
  <si>
    <t>FWONB</t>
  </si>
  <si>
    <t>Forward Air</t>
  </si>
  <si>
    <t>FWRD</t>
  </si>
  <si>
    <t>Golub Capital BDC</t>
  </si>
  <si>
    <t>GBDC</t>
  </si>
  <si>
    <t>GBNXF</t>
  </si>
  <si>
    <t>GoodRx</t>
  </si>
  <si>
    <t>GDRX</t>
  </si>
  <si>
    <t>GDS Holdings</t>
  </si>
  <si>
    <t>GDS</t>
  </si>
  <si>
    <t>GECFF</t>
  </si>
  <si>
    <t>Greif</t>
  </si>
  <si>
    <t>GEF</t>
  </si>
  <si>
    <t>GELYY</t>
  </si>
  <si>
    <t>Getty Images Holdings, Inc.</t>
  </si>
  <si>
    <t>GETY</t>
  </si>
  <si>
    <t>Guardant Health</t>
  </si>
  <si>
    <t>GH</t>
  </si>
  <si>
    <t>Graham Holdings</t>
  </si>
  <si>
    <t>GHC</t>
  </si>
  <si>
    <t>Glaukos</t>
  </si>
  <si>
    <t>GKOS</t>
  </si>
  <si>
    <t>GLAPY</t>
  </si>
  <si>
    <t>GLNCY</t>
  </si>
  <si>
    <t>Golar LNG Limited</t>
  </si>
  <si>
    <t>GLNG</t>
  </si>
  <si>
    <t>GLPEY</t>
  </si>
  <si>
    <t>Galapagos</t>
  </si>
  <si>
    <t>GLPG</t>
  </si>
  <si>
    <t>GMS</t>
  </si>
  <si>
    <t>GNGBY</t>
  </si>
  <si>
    <t>GNMSF</t>
  </si>
  <si>
    <t>GNNDY</t>
  </si>
  <si>
    <t>Genworth Financial</t>
  </si>
  <si>
    <t>GNW</t>
  </si>
  <si>
    <t>Grocery Outlet</t>
  </si>
  <si>
    <t>GO</t>
  </si>
  <si>
    <t>Gogo</t>
  </si>
  <si>
    <t>GOGO</t>
  </si>
  <si>
    <t>GPFOY</t>
  </si>
  <si>
    <t>GPOVY</t>
  </si>
  <si>
    <t>Green Brick Partners</t>
  </si>
  <si>
    <t>GRBK</t>
  </si>
  <si>
    <t>GRSXY</t>
  </si>
  <si>
    <t>GSAT</t>
  </si>
  <si>
    <t>Goosehead Insurance</t>
  </si>
  <si>
    <t>GSHD</t>
  </si>
  <si>
    <t>GVDNY</t>
  </si>
  <si>
    <t>Hannon Armstrong Sustainable Infrastructure Capita</t>
  </si>
  <si>
    <t>HASI</t>
  </si>
  <si>
    <t>HAYPY</t>
  </si>
  <si>
    <t>Hayward Holdings</t>
  </si>
  <si>
    <t>HAYW</t>
  </si>
  <si>
    <t>HBRIY</t>
  </si>
  <si>
    <t>Oil and Gas - Exploration and Production - International</t>
  </si>
  <si>
    <t>HUTCHMED (China) Limited Sponsored ADR</t>
  </si>
  <si>
    <t>HCM</t>
  </si>
  <si>
    <t>HDELY</t>
  </si>
  <si>
    <t>HEGIY</t>
  </si>
  <si>
    <t>Helen of Troy</t>
  </si>
  <si>
    <t>HELE</t>
  </si>
  <si>
    <t>HENKY</t>
  </si>
  <si>
    <t>Holly Energy Partners</t>
  </si>
  <si>
    <t>HEP</t>
  </si>
  <si>
    <t>HGKGY</t>
  </si>
  <si>
    <t>Hagerty</t>
  </si>
  <si>
    <t>HGTY</t>
  </si>
  <si>
    <t>Highwoods Properties</t>
  </si>
  <si>
    <t>HIW</t>
  </si>
  <si>
    <t>HKMPF</t>
  </si>
  <si>
    <t>HLDCY</t>
  </si>
  <si>
    <t>HLMAF</t>
  </si>
  <si>
    <t>HLPPY</t>
  </si>
  <si>
    <t>HLTOY</t>
  </si>
  <si>
    <t>Harmony Gold</t>
  </si>
  <si>
    <t>HMY</t>
  </si>
  <si>
    <t>HNGKY</t>
  </si>
  <si>
    <t>HNHPF</t>
  </si>
  <si>
    <t>HNLGY</t>
  </si>
  <si>
    <t>HNNMY</t>
  </si>
  <si>
    <t>HOCPY</t>
  </si>
  <si>
    <t>HOKCY</t>
  </si>
  <si>
    <t>Herc Holdings</t>
  </si>
  <si>
    <t>HRI</t>
  </si>
  <si>
    <t>HRIBF</t>
  </si>
  <si>
    <t>Harmony Biosciences</t>
  </si>
  <si>
    <t>HRMY</t>
  </si>
  <si>
    <t>HSNGY</t>
  </si>
  <si>
    <t>Hercules Capital</t>
  </si>
  <si>
    <t>HTGC</t>
  </si>
  <si>
    <t>Hilltop Holdings</t>
  </si>
  <si>
    <t>HTH</t>
  </si>
  <si>
    <t>HTHIY</t>
  </si>
  <si>
    <t>Hub Group</t>
  </si>
  <si>
    <t>HUBG</t>
  </si>
  <si>
    <t>HVRRY</t>
  </si>
  <si>
    <t>HWDJY</t>
  </si>
  <si>
    <t>Integral Ad Science Holding</t>
  </si>
  <si>
    <t>IAS</t>
  </si>
  <si>
    <t>Industrias Bachoco</t>
  </si>
  <si>
    <t>IBA</t>
  </si>
  <si>
    <t>IBDRY</t>
  </si>
  <si>
    <t>International Bancshares</t>
  </si>
  <si>
    <t>IBOC</t>
  </si>
  <si>
    <t>ICAGY</t>
  </si>
  <si>
    <t>ICF</t>
  </si>
  <si>
    <t>ICF International</t>
  </si>
  <si>
    <t>ICFI</t>
  </si>
  <si>
    <t>IDCBY</t>
  </si>
  <si>
    <t>InterDigital</t>
  </si>
  <si>
    <t>IDCC</t>
  </si>
  <si>
    <t>IDEXY</t>
  </si>
  <si>
    <t>IFNNY</t>
  </si>
  <si>
    <t>Intercorp Financial Services</t>
  </si>
  <si>
    <t>IFS</t>
  </si>
  <si>
    <t>IHICY</t>
  </si>
  <si>
    <t>IHS Holding</t>
  </si>
  <si>
    <t>IHS</t>
  </si>
  <si>
    <t>Communication - Infrastructure</t>
  </si>
  <si>
    <t>IIJIY</t>
  </si>
  <si>
    <t>IKTSY</t>
  </si>
  <si>
    <t>IMBBY</t>
  </si>
  <si>
    <t>Immunocore</t>
  </si>
  <si>
    <t>IMCR</t>
  </si>
  <si>
    <t>IMPUY</t>
  </si>
  <si>
    <t>Immunovant</t>
  </si>
  <si>
    <t>IMVT</t>
  </si>
  <si>
    <t>Independent Bank</t>
  </si>
  <si>
    <t>INDB</t>
  </si>
  <si>
    <t>INGXF</t>
  </si>
  <si>
    <t>InMode</t>
  </si>
  <si>
    <t>INMD</t>
  </si>
  <si>
    <t>Insmed</t>
  </si>
  <si>
    <t>INSM</t>
  </si>
  <si>
    <t>Intapp</t>
  </si>
  <si>
    <t>INTA</t>
  </si>
  <si>
    <t>Indivior</t>
  </si>
  <si>
    <t>INVVY</t>
  </si>
  <si>
    <t>Innospec</t>
  </si>
  <si>
    <t>IOSP</t>
  </si>
  <si>
    <t>IPXHY</t>
  </si>
  <si>
    <t>ISNPY</t>
  </si>
  <si>
    <t>Integer Holdings</t>
  </si>
  <si>
    <t>ITGR</t>
  </si>
  <si>
    <t>ITOCY</t>
  </si>
  <si>
    <t>ITVPY</t>
  </si>
  <si>
    <t>IYR</t>
  </si>
  <si>
    <t>Jamf</t>
  </si>
  <si>
    <t>JAMF</t>
  </si>
  <si>
    <t>JetBlue Airways</t>
  </si>
  <si>
    <t>JBLU</t>
  </si>
  <si>
    <t>JBSAY</t>
  </si>
  <si>
    <t>JEXYY</t>
  </si>
  <si>
    <t>JFEEF</t>
  </si>
  <si>
    <t>J &amp; J Snack Foods</t>
  </si>
  <si>
    <t>JJSF</t>
  </si>
  <si>
    <t>JinkoSolar</t>
  </si>
  <si>
    <t>JKS</t>
  </si>
  <si>
    <t>JMHLY</t>
  </si>
  <si>
    <t>JMPLY</t>
  </si>
  <si>
    <t>The St. Joe Company</t>
  </si>
  <si>
    <t>JOE</t>
  </si>
  <si>
    <t>JRONY</t>
  </si>
  <si>
    <t>JSAIY</t>
  </si>
  <si>
    <t>JSCPY</t>
  </si>
  <si>
    <t>JTKWY</t>
  </si>
  <si>
    <t>Nordstrom</t>
  </si>
  <si>
    <t>JWN</t>
  </si>
  <si>
    <t>Jackson Financial</t>
  </si>
  <si>
    <t>JXN</t>
  </si>
  <si>
    <t>Kadant</t>
  </si>
  <si>
    <t>KAI</t>
  </si>
  <si>
    <t>KBCSY</t>
  </si>
  <si>
    <t>KCDMY</t>
  </si>
  <si>
    <t>Kyndryl Holdings, Inc.</t>
  </si>
  <si>
    <t>KD</t>
  </si>
  <si>
    <t>KDDIY</t>
  </si>
  <si>
    <t>KornFerry International</t>
  </si>
  <si>
    <t>KFY</t>
  </si>
  <si>
    <t>KGDEY</t>
  </si>
  <si>
    <t>KGFHY</t>
  </si>
  <si>
    <t>KHNGY</t>
  </si>
  <si>
    <t>KKPNF</t>
  </si>
  <si>
    <t>KKPNY</t>
  </si>
  <si>
    <t>KLBAY</t>
  </si>
  <si>
    <t>KLPEF</t>
  </si>
  <si>
    <t>KLYCY</t>
  </si>
  <si>
    <t>Kemper</t>
  </si>
  <si>
    <t>KMPR</t>
  </si>
  <si>
    <t>Kennametal</t>
  </si>
  <si>
    <t>KMT</t>
  </si>
  <si>
    <t>KMTUY</t>
  </si>
  <si>
    <t>KNBWY</t>
  </si>
  <si>
    <t>KNYJY</t>
  </si>
  <si>
    <t>Kosmos Energy</t>
  </si>
  <si>
    <t>KOS</t>
  </si>
  <si>
    <t>KPELY</t>
  </si>
  <si>
    <t>KREVF</t>
  </si>
  <si>
    <t>KRYAY</t>
  </si>
  <si>
    <t>Krystal Biotech</t>
  </si>
  <si>
    <t>KRYS</t>
  </si>
  <si>
    <t>Kohl's</t>
  </si>
  <si>
    <t>KSS</t>
  </si>
  <si>
    <t>Kontoor Brands</t>
  </si>
  <si>
    <t>KTB</t>
  </si>
  <si>
    <t>KURRY</t>
  </si>
  <si>
    <t>Kennedy-Wilson</t>
  </si>
  <si>
    <t>KW</t>
  </si>
  <si>
    <t>KWHIY</t>
  </si>
  <si>
    <t>KYOCY</t>
  </si>
  <si>
    <t>Luminar Technologies</t>
  </si>
  <si>
    <t>LAZR</t>
  </si>
  <si>
    <t>Liberty Energy</t>
  </si>
  <si>
    <t>LBRT</t>
  </si>
  <si>
    <t>LCII</t>
  </si>
  <si>
    <t>LEGIF</t>
  </si>
  <si>
    <t>Lions Gate Entertainment</t>
  </si>
  <si>
    <t>LGF.A</t>
  </si>
  <si>
    <t>LGGNY</t>
  </si>
  <si>
    <t>LGI Homes</t>
  </si>
  <si>
    <t>LGIH</t>
  </si>
  <si>
    <t>LGRVF</t>
  </si>
  <si>
    <t>LIOPF</t>
  </si>
  <si>
    <t>LivaNova</t>
  </si>
  <si>
    <t>LIVN</t>
  </si>
  <si>
    <t>LKNCY</t>
  </si>
  <si>
    <t>LNNGY</t>
  </si>
  <si>
    <t>LNVGY</t>
  </si>
  <si>
    <t>LRLCY</t>
  </si>
  <si>
    <t>Lightspeed POS</t>
  </si>
  <si>
    <t>LSPD</t>
  </si>
  <si>
    <t>LTMAY</t>
  </si>
  <si>
    <t>Lufax</t>
  </si>
  <si>
    <t>LU</t>
  </si>
  <si>
    <t>LUNMF</t>
  </si>
  <si>
    <t>LVMUY</t>
  </si>
  <si>
    <t>LXP Industrial Trust</t>
  </si>
  <si>
    <t>LXP</t>
  </si>
  <si>
    <t>LYSDY</t>
  </si>
  <si>
    <t>LegalZoom.com</t>
  </si>
  <si>
    <t>LZ</t>
  </si>
  <si>
    <t>LZAGY</t>
  </si>
  <si>
    <t>The Macerich Company</t>
  </si>
  <si>
    <t>MAC</t>
  </si>
  <si>
    <t>MAKSY</t>
  </si>
  <si>
    <t>MARUY</t>
  </si>
  <si>
    <t>Matson</t>
  </si>
  <si>
    <t>MATX</t>
  </si>
  <si>
    <t>MAURY</t>
  </si>
  <si>
    <t>MAWHY</t>
  </si>
  <si>
    <t>MBGAF</t>
  </si>
  <si>
    <t>Moelis &amp; Company</t>
  </si>
  <si>
    <t>MC</t>
  </si>
  <si>
    <t>Mister Car Wash</t>
  </si>
  <si>
    <t>MCW</t>
  </si>
  <si>
    <t>M.D.C.</t>
  </si>
  <si>
    <t>MDC</t>
  </si>
  <si>
    <t>Methanex</t>
  </si>
  <si>
    <t>MEOH</t>
  </si>
  <si>
    <t>MGE Energy</t>
  </si>
  <si>
    <t>MGEE</t>
  </si>
  <si>
    <t>MGP Ingredients</t>
  </si>
  <si>
    <t>MGPI</t>
  </si>
  <si>
    <t>McGrath RentCorp</t>
  </si>
  <si>
    <t>MGRC</t>
  </si>
  <si>
    <t>MI Homes</t>
  </si>
  <si>
    <t>MHO</t>
  </si>
  <si>
    <t>MIELF</t>
  </si>
  <si>
    <t>MITEY</t>
  </si>
  <si>
    <t>MITSY</t>
  </si>
  <si>
    <t>MLLUY</t>
  </si>
  <si>
    <t>MakeMyTrip Limited</t>
  </si>
  <si>
    <t>MMYT</t>
  </si>
  <si>
    <t>MONDY</t>
  </si>
  <si>
    <t>MONOY</t>
  </si>
  <si>
    <t>Morphic</t>
  </si>
  <si>
    <t>MORF</t>
  </si>
  <si>
    <t>Marqeta</t>
  </si>
  <si>
    <t>MQ</t>
  </si>
  <si>
    <t>MRAAY</t>
  </si>
  <si>
    <t>Mercury Systems</t>
  </si>
  <si>
    <t>MRCY</t>
  </si>
  <si>
    <t>Mirati Therapeutics</t>
  </si>
  <si>
    <t>MRTX</t>
  </si>
  <si>
    <t>MSADY</t>
  </si>
  <si>
    <t>MSBHF</t>
  </si>
  <si>
    <t>MTLHY</t>
  </si>
  <si>
    <t>MTNOY</t>
  </si>
  <si>
    <t>Materion</t>
  </si>
  <si>
    <t>MTRN</t>
  </si>
  <si>
    <t>MTUAY</t>
  </si>
  <si>
    <t>MURGY</t>
  </si>
  <si>
    <t>Mueller Water Products</t>
  </si>
  <si>
    <t>MWA</t>
  </si>
  <si>
    <t>MXCHY</t>
  </si>
  <si>
    <t>MaxLinear</t>
  </si>
  <si>
    <t>MXL</t>
  </si>
  <si>
    <t>MYR Group</t>
  </si>
  <si>
    <t>MYRG</t>
  </si>
  <si>
    <t>Electric Construction</t>
  </si>
  <si>
    <t>MZDAY</t>
  </si>
  <si>
    <t>Nable</t>
  </si>
  <si>
    <t>NABL</t>
  </si>
  <si>
    <t>NABZY</t>
  </si>
  <si>
    <t>Navient</t>
  </si>
  <si>
    <t>NAVI</t>
  </si>
  <si>
    <t>NCLTY</t>
  </si>
  <si>
    <t>NCMGY</t>
  </si>
  <si>
    <t>NDGPY</t>
  </si>
  <si>
    <t>NeoGenomics</t>
  </si>
  <si>
    <t>NEO</t>
  </si>
  <si>
    <t>NGLOY</t>
  </si>
  <si>
    <t>National Health Investors</t>
  </si>
  <si>
    <t>NHI</t>
  </si>
  <si>
    <t>NHNKY</t>
  </si>
  <si>
    <t>NHYDY</t>
  </si>
  <si>
    <t>NINOY</t>
  </si>
  <si>
    <t>NJDCY</t>
  </si>
  <si>
    <t>NMI</t>
  </si>
  <si>
    <t>NMIH</t>
  </si>
  <si>
    <t>NNCHY</t>
  </si>
  <si>
    <t>NNGRY</t>
  </si>
  <si>
    <t>Northern Oil and Gas</t>
  </si>
  <si>
    <t>NOG</t>
  </si>
  <si>
    <t>Nomad Foods Limited</t>
  </si>
  <si>
    <t>NOMD</t>
  </si>
  <si>
    <t>Sunnova Energy International</t>
  </si>
  <si>
    <t>NOVA</t>
  </si>
  <si>
    <t>NPNYY</t>
  </si>
  <si>
    <t>EnPro Industries</t>
  </si>
  <si>
    <t>NPO</t>
  </si>
  <si>
    <t>NPSCY</t>
  </si>
  <si>
    <t>NPSKY</t>
  </si>
  <si>
    <t>NPSNY</t>
  </si>
  <si>
    <t>NRDBY</t>
  </si>
  <si>
    <t>NRILY</t>
  </si>
  <si>
    <t>NSANY</t>
  </si>
  <si>
    <t>NSRGY</t>
  </si>
  <si>
    <t>NetScout Systems</t>
  </si>
  <si>
    <t>NTCT</t>
  </si>
  <si>
    <t>NTDOY</t>
  </si>
  <si>
    <t>NTDTY</t>
  </si>
  <si>
    <t>NTIOF</t>
  </si>
  <si>
    <t>NTTYY</t>
  </si>
  <si>
    <t>NuVasive</t>
  </si>
  <si>
    <t>NUVA</t>
  </si>
  <si>
    <t>Nuvalent</t>
  </si>
  <si>
    <t>NUVL</t>
  </si>
  <si>
    <t>Nova Ltd.</t>
  </si>
  <si>
    <t>NVZMY</t>
  </si>
  <si>
    <t>NWTN INC</t>
  </si>
  <si>
    <t>NWTN</t>
  </si>
  <si>
    <t>NexGen Energy</t>
  </si>
  <si>
    <t>NXE</t>
  </si>
  <si>
    <t>NXGPY</t>
  </si>
  <si>
    <t>OCDDY</t>
  </si>
  <si>
    <t>Corporate Office Properties Trust</t>
  </si>
  <si>
    <t>OFC</t>
  </si>
  <si>
    <t>OIH</t>
  </si>
  <si>
    <t>OLCLY</t>
  </si>
  <si>
    <t>Olink Holding</t>
  </si>
  <si>
    <t>OLK</t>
  </si>
  <si>
    <t>Olaplex</t>
  </si>
  <si>
    <t>OLPX</t>
  </si>
  <si>
    <t>OMRNY</t>
  </si>
  <si>
    <t>OMVJF</t>
  </si>
  <si>
    <t>ONEXF</t>
  </si>
  <si>
    <t>Opera Limited</t>
  </si>
  <si>
    <t>OPRA</t>
  </si>
  <si>
    <t>Osisko Gold Royalties</t>
  </si>
  <si>
    <t>OR</t>
  </si>
  <si>
    <t>ORINY</t>
  </si>
  <si>
    <t>ORKLY</t>
  </si>
  <si>
    <t>OROVY</t>
  </si>
  <si>
    <t>OSI Systems</t>
  </si>
  <si>
    <t>OSIS</t>
  </si>
  <si>
    <t>OUTFRONT Media</t>
  </si>
  <si>
    <t>OUT</t>
  </si>
  <si>
    <t>OVCHY</t>
  </si>
  <si>
    <t>Ozon</t>
  </si>
  <si>
    <t>OZON</t>
  </si>
  <si>
    <t>Plains Group</t>
  </si>
  <si>
    <t>PAGP</t>
  </si>
  <si>
    <t>Pampa Energia</t>
  </si>
  <si>
    <t>PAM</t>
  </si>
  <si>
    <t>Prestige Consumer Healthcare</t>
  </si>
  <si>
    <t>PBH</t>
  </si>
  <si>
    <t>PCCWY</t>
  </si>
  <si>
    <t>PCRFY</t>
  </si>
  <si>
    <t>PagerDuty</t>
  </si>
  <si>
    <t>PD</t>
  </si>
  <si>
    <t>Patterson Companies</t>
  </si>
  <si>
    <t>PDCO</t>
  </si>
  <si>
    <t>PDYPY</t>
  </si>
  <si>
    <t>Impinj</t>
  </si>
  <si>
    <t>PI</t>
  </si>
  <si>
    <t>Piper Sandler Companies</t>
  </si>
  <si>
    <t>PIPR</t>
  </si>
  <si>
    <t>Park Hotels &amp; Resorts</t>
  </si>
  <si>
    <t>PK</t>
  </si>
  <si>
    <t>Plexus</t>
  </si>
  <si>
    <t>PLXS</t>
  </si>
  <si>
    <t>PNGAY</t>
  </si>
  <si>
    <t>PPERY</t>
  </si>
  <si>
    <t>PPRUY</t>
  </si>
  <si>
    <t>Perficient</t>
  </si>
  <si>
    <t>PRFT</t>
  </si>
  <si>
    <t>Progress Software</t>
  </si>
  <si>
    <t>PRGS</t>
  </si>
  <si>
    <t>PRMRF</t>
  </si>
  <si>
    <t>Primo Water</t>
  </si>
  <si>
    <t>PRMW</t>
  </si>
  <si>
    <t>PRNDY</t>
  </si>
  <si>
    <t>PROSY</t>
  </si>
  <si>
    <t>Privia Health Group</t>
  </si>
  <si>
    <t>PRVA</t>
  </si>
  <si>
    <t>Prospect Capital</t>
  </si>
  <si>
    <t>PSEC</t>
  </si>
  <si>
    <t>PSHZF</t>
  </si>
  <si>
    <t>PSMMY</t>
  </si>
  <si>
    <t>PriceSmart</t>
  </si>
  <si>
    <t>PSMT</t>
  </si>
  <si>
    <t>PattersonUTI Energy</t>
  </si>
  <si>
    <t>PTEN</t>
  </si>
  <si>
    <t>Peloton Interactive</t>
  </si>
  <si>
    <t>PTON</t>
  </si>
  <si>
    <t>PUBGY</t>
  </si>
  <si>
    <t>Papa John's International</t>
  </si>
  <si>
    <t>PZZA</t>
  </si>
  <si>
    <t>Qifu Technology, Inc.</t>
  </si>
  <si>
    <t>QFIN</t>
  </si>
  <si>
    <t>Qurate Retail Group</t>
  </si>
  <si>
    <t>QRTEB</t>
  </si>
  <si>
    <t>QuantumScape</t>
  </si>
  <si>
    <t>QS</t>
  </si>
  <si>
    <t>RAIFY</t>
  </si>
  <si>
    <t>RB Global, Inc.</t>
  </si>
  <si>
    <t>RBGLY</t>
  </si>
  <si>
    <t>RCRRF</t>
  </si>
  <si>
    <t>RDEIY</t>
  </si>
  <si>
    <t>REMYY</t>
  </si>
  <si>
    <t>REPYY</t>
  </si>
  <si>
    <t>Resideo Technologies</t>
  </si>
  <si>
    <t>REZI</t>
  </si>
  <si>
    <t>RHHBY</t>
  </si>
  <si>
    <t>RICOY</t>
  </si>
  <si>
    <t>Rocket Lab USA</t>
  </si>
  <si>
    <t>RKLB</t>
  </si>
  <si>
    <t>RKUNY</t>
  </si>
  <si>
    <t>RNLSY</t>
  </si>
  <si>
    <t>RNSHF</t>
  </si>
  <si>
    <t>ReNew Energy Global</t>
  </si>
  <si>
    <t>RNW</t>
  </si>
  <si>
    <t>Rogers</t>
  </si>
  <si>
    <t>ROG</t>
  </si>
  <si>
    <t>ROYMY</t>
  </si>
  <si>
    <t>Rapid7</t>
  </si>
  <si>
    <t>RPD</t>
  </si>
  <si>
    <t>RUSHA</t>
  </si>
  <si>
    <t>Revolution Medicines</t>
  </si>
  <si>
    <t>RVMD</t>
  </si>
  <si>
    <t>Revance Therapeutics</t>
  </si>
  <si>
    <t>RVNC</t>
  </si>
  <si>
    <t>RWEOY</t>
  </si>
  <si>
    <t>RXO</t>
  </si>
  <si>
    <t>SAFRY</t>
  </si>
  <si>
    <t>Sage Therapeutics</t>
  </si>
  <si>
    <t>SAGE</t>
  </si>
  <si>
    <t>SAPMF</t>
  </si>
  <si>
    <t>SAXPY</t>
  </si>
  <si>
    <t>SBGSY</t>
  </si>
  <si>
    <t>SBHGF</t>
  </si>
  <si>
    <t>SBMFF</t>
  </si>
  <si>
    <t>Sabra Healthcare REIT</t>
  </si>
  <si>
    <t>SBRA</t>
  </si>
  <si>
    <t>SCGLY</t>
  </si>
  <si>
    <t>SCHYY</t>
  </si>
  <si>
    <t>Stepan</t>
  </si>
  <si>
    <t>SCL</t>
  </si>
  <si>
    <t>SCMWY</t>
  </si>
  <si>
    <t>SciPlay</t>
  </si>
  <si>
    <t>SCPL</t>
  </si>
  <si>
    <t>SCRYY</t>
  </si>
  <si>
    <t>Schrodinger</t>
  </si>
  <si>
    <t>SDGR</t>
  </si>
  <si>
    <t>SDXAY</t>
  </si>
  <si>
    <t>SEGXF</t>
  </si>
  <si>
    <t>SEKEY</t>
  </si>
  <si>
    <t>SEOAY</t>
  </si>
  <si>
    <t>SEPJY</t>
  </si>
  <si>
    <t>ServisFirst Bancshares</t>
  </si>
  <si>
    <t>SFBS</t>
  </si>
  <si>
    <t>Simmons First National</t>
  </si>
  <si>
    <t>SFNC</t>
  </si>
  <si>
    <t>SFSHF</t>
  </si>
  <si>
    <t>SFTBY</t>
  </si>
  <si>
    <t>SGAPY</t>
  </si>
  <si>
    <t>SGIOY</t>
  </si>
  <si>
    <t>SGPYY</t>
  </si>
  <si>
    <t>SGSOY</t>
  </si>
  <si>
    <t>Shake Shack</t>
  </si>
  <si>
    <t>SHAK</t>
  </si>
  <si>
    <t>SHALY</t>
  </si>
  <si>
    <t>SHCAY</t>
  </si>
  <si>
    <t>SHECY</t>
  </si>
  <si>
    <t>SHMUY</t>
  </si>
  <si>
    <t>Sunstone Hotel Investors</t>
  </si>
  <si>
    <t>SHO</t>
  </si>
  <si>
    <t>Steven Madden</t>
  </si>
  <si>
    <t>SHOO</t>
  </si>
  <si>
    <t>SHWDY</t>
  </si>
  <si>
    <t>SHWGF</t>
  </si>
  <si>
    <t>SIEGY</t>
  </si>
  <si>
    <t>Signet Jewelers</t>
  </si>
  <si>
    <t>SIG</t>
  </si>
  <si>
    <t>Silicon Motion Technology</t>
  </si>
  <si>
    <t>SIMO</t>
  </si>
  <si>
    <t>SITE Centers Corp.</t>
  </si>
  <si>
    <t>SITC</t>
  </si>
  <si>
    <t>SiTime</t>
  </si>
  <si>
    <t>SITM</t>
  </si>
  <si>
    <t>Six Flags Entertainment</t>
  </si>
  <si>
    <t>SIX</t>
  </si>
  <si>
    <t>SJMHF</t>
  </si>
  <si>
    <t>SJW Group</t>
  </si>
  <si>
    <t>SJW</t>
  </si>
  <si>
    <t>SKFRY</t>
  </si>
  <si>
    <t>SKHSY</t>
  </si>
  <si>
    <t>Tanger Factory Outlet Centers</t>
  </si>
  <si>
    <t>SKT</t>
  </si>
  <si>
    <t>SLFPY</t>
  </si>
  <si>
    <t>SLOIF</t>
  </si>
  <si>
    <t>SMCAY</t>
  </si>
  <si>
    <t>SMFKY</t>
  </si>
  <si>
    <t>SMGZY</t>
  </si>
  <si>
    <t>SMNNY</t>
  </si>
  <si>
    <t>SMPNY</t>
  </si>
  <si>
    <t>SMSEY</t>
  </si>
  <si>
    <t>SNLAY</t>
  </si>
  <si>
    <t>SOHVY</t>
  </si>
  <si>
    <t>SOMLY</t>
  </si>
  <si>
    <t>SOMMY</t>
  </si>
  <si>
    <t>SONVY</t>
  </si>
  <si>
    <t>SOUHY</t>
  </si>
  <si>
    <t>SPKKY</t>
  </si>
  <si>
    <t>Spirit Aerosystems</t>
  </si>
  <si>
    <t>SPR</t>
  </si>
  <si>
    <t>Sprout Social</t>
  </si>
  <si>
    <t>SPT</t>
  </si>
  <si>
    <t>SPXSF</t>
  </si>
  <si>
    <t>SQNXF</t>
  </si>
  <si>
    <t>SSAAY</t>
  </si>
  <si>
    <t>SSEZY</t>
  </si>
  <si>
    <t>SSMXY</t>
  </si>
  <si>
    <t>Silver Standard Resources</t>
  </si>
  <si>
    <t>SSRM</t>
  </si>
  <si>
    <t>SSUMY</t>
  </si>
  <si>
    <t>STAAR Surgical</t>
  </si>
  <si>
    <t>STAA</t>
  </si>
  <si>
    <t>StepStone Group</t>
  </si>
  <si>
    <t>STEP</t>
  </si>
  <si>
    <t>Scorpio Tankers</t>
  </si>
  <si>
    <t>STNG</t>
  </si>
  <si>
    <t>SUBCY</t>
  </si>
  <si>
    <t>SUOPY</t>
  </si>
  <si>
    <t>SURVF</t>
  </si>
  <si>
    <t>SVNDY</t>
  </si>
  <si>
    <t>SVNLY</t>
  </si>
  <si>
    <t>SWGAY</t>
  </si>
  <si>
    <t>SWRAY</t>
  </si>
  <si>
    <t>SYIEY</t>
  </si>
  <si>
    <t>SZKMY</t>
  </si>
  <si>
    <t>TransAlta</t>
  </si>
  <si>
    <t>TAC</t>
  </si>
  <si>
    <t>TATYY</t>
  </si>
  <si>
    <t>Texas Capital Bancshares</t>
  </si>
  <si>
    <t>TCBI</t>
  </si>
  <si>
    <t>TCEHY</t>
  </si>
  <si>
    <t>Tricon Residential Inc.</t>
  </si>
  <si>
    <t>TCN</t>
  </si>
  <si>
    <t>TCYMF</t>
  </si>
  <si>
    <t>Tidewater</t>
  </si>
  <si>
    <t>TDW</t>
  </si>
  <si>
    <t>TELNY</t>
  </si>
  <si>
    <t>Triple Flag Precious Metals Corp.</t>
  </si>
  <si>
    <t>TFPM</t>
  </si>
  <si>
    <t>THKLY</t>
  </si>
  <si>
    <t>TreeHouse Foods</t>
  </si>
  <si>
    <t>THS</t>
  </si>
  <si>
    <t>TIAIY</t>
  </si>
  <si>
    <t>TIIAY</t>
  </si>
  <si>
    <t>TKAMY</t>
  </si>
  <si>
    <t>TKOMY</t>
  </si>
  <si>
    <t>TLSNY</t>
  </si>
  <si>
    <t>TLTZY</t>
  </si>
  <si>
    <t>TransMedics Group</t>
  </si>
  <si>
    <t>TMDX</t>
  </si>
  <si>
    <t>TMICY</t>
  </si>
  <si>
    <t>TMNSF</t>
  </si>
  <si>
    <t>TNABY</t>
  </si>
  <si>
    <t>Travel  Leisure Co.</t>
  </si>
  <si>
    <t>TNL</t>
  </si>
  <si>
    <t>TOELY</t>
  </si>
  <si>
    <t>TOITF</t>
  </si>
  <si>
    <t>TOSYY</t>
  </si>
  <si>
    <t>Tri Pointe Homes</t>
  </si>
  <si>
    <t>TPH</t>
  </si>
  <si>
    <t>Tootsie Roll Industries</t>
  </si>
  <si>
    <t>TR</t>
  </si>
  <si>
    <t>TripAdvisor</t>
  </si>
  <si>
    <t>TRIP</t>
  </si>
  <si>
    <t>TRMD</t>
  </si>
  <si>
    <t>TRUMY</t>
  </si>
  <si>
    <t>TRYIY</t>
  </si>
  <si>
    <t>TSCDY</t>
  </si>
  <si>
    <t>TSGTY</t>
  </si>
  <si>
    <t>TSYHY</t>
  </si>
  <si>
    <t>TTDKY</t>
  </si>
  <si>
    <t>TTNDY</t>
  </si>
  <si>
    <t>Grupo Televisa</t>
  </si>
  <si>
    <t>TV</t>
  </si>
  <si>
    <t>Turing Holding</t>
  </si>
  <si>
    <t>TWKS</t>
  </si>
  <si>
    <t>TWODY</t>
  </si>
  <si>
    <t>UA</t>
  </si>
  <si>
    <t>UBSFY</t>
  </si>
  <si>
    <t>United Community Banks</t>
  </si>
  <si>
    <t>UCBI</t>
  </si>
  <si>
    <t>UMB Financial</t>
  </si>
  <si>
    <t>UMBF</t>
  </si>
  <si>
    <t>UNCFF</t>
  </si>
  <si>
    <t>UNCRY</t>
  </si>
  <si>
    <t>UNICY</t>
  </si>
  <si>
    <t>UOVEY</t>
  </si>
  <si>
    <t>Upstart</t>
  </si>
  <si>
    <t>UPST</t>
  </si>
  <si>
    <t>UTGPF</t>
  </si>
  <si>
    <t>Utz Brands</t>
  </si>
  <si>
    <t>UTZ</t>
  </si>
  <si>
    <t>UUGRY</t>
  </si>
  <si>
    <t>VCISY</t>
  </si>
  <si>
    <t>Victory Capital Holdings</t>
  </si>
  <si>
    <t>VCTR</t>
  </si>
  <si>
    <t>VDAHF</t>
  </si>
  <si>
    <t>VEOEY</t>
  </si>
  <si>
    <t>Viavi Solutions</t>
  </si>
  <si>
    <t>VIAV</t>
  </si>
  <si>
    <t>Vicor</t>
  </si>
  <si>
    <t>VICR</t>
  </si>
  <si>
    <t>Virtu Financial</t>
  </si>
  <si>
    <t>VIRT</t>
  </si>
  <si>
    <t>Vista Oil &amp; Gas</t>
  </si>
  <si>
    <t>VIST</t>
  </si>
  <si>
    <t>VIVHY</t>
  </si>
  <si>
    <t>Viking Therapeutics</t>
  </si>
  <si>
    <t>VKTX</t>
  </si>
  <si>
    <t>VLEEY</t>
  </si>
  <si>
    <t>VLKAF</t>
  </si>
  <si>
    <t>VLOWY</t>
  </si>
  <si>
    <t>VLVLY</t>
  </si>
  <si>
    <t>VNO</t>
  </si>
  <si>
    <t>VONOY</t>
  </si>
  <si>
    <t>Varonis Systems</t>
  </si>
  <si>
    <t>VRNS</t>
  </si>
  <si>
    <t>Verint Systems</t>
  </si>
  <si>
    <t>VRNT</t>
  </si>
  <si>
    <t>Verra Mobility</t>
  </si>
  <si>
    <t>VRRM</t>
  </si>
  <si>
    <t>Walker &amp; Dunlop</t>
  </si>
  <si>
    <t>WD</t>
  </si>
  <si>
    <t>WD40</t>
  </si>
  <si>
    <t>WDFC</t>
  </si>
  <si>
    <t>WEICY</t>
  </si>
  <si>
    <t>Werner Enterprises</t>
  </si>
  <si>
    <t>WERN</t>
  </si>
  <si>
    <t>Cactus</t>
  </si>
  <si>
    <t>WHD</t>
  </si>
  <si>
    <t>WILYY</t>
  </si>
  <si>
    <t>Encore Wire</t>
  </si>
  <si>
    <t>WIRE</t>
  </si>
  <si>
    <t>WLMIY</t>
  </si>
  <si>
    <t>WLWHY</t>
  </si>
  <si>
    <t>WLY</t>
  </si>
  <si>
    <t>WNGRF</t>
  </si>
  <si>
    <t>Petco Health and Wellness Co.</t>
  </si>
  <si>
    <t>WOOF</t>
  </si>
  <si>
    <t>Worthington Industries</t>
  </si>
  <si>
    <t>WOR</t>
  </si>
  <si>
    <t>WSFS</t>
  </si>
  <si>
    <t>WTKWY</t>
  </si>
  <si>
    <t>WWNTY</t>
  </si>
  <si>
    <t>WYGPY</t>
  </si>
  <si>
    <t>WYNMF</t>
  </si>
  <si>
    <t>Xenon Pharmaceuticals</t>
  </si>
  <si>
    <t>XENE</t>
  </si>
  <si>
    <t>XNGSY</t>
  </si>
  <si>
    <t>Xerox</t>
  </si>
  <si>
    <t>XRX</t>
  </si>
  <si>
    <t>XTEPY</t>
  </si>
  <si>
    <t>XYIGF</t>
  </si>
  <si>
    <t>YAHOY</t>
  </si>
  <si>
    <t>YARIY</t>
  </si>
  <si>
    <t>Yelp</t>
  </si>
  <si>
    <t>YELP</t>
  </si>
  <si>
    <t>YUEIY</t>
  </si>
  <si>
    <t>JOYY</t>
  </si>
  <si>
    <t>YY</t>
  </si>
  <si>
    <t>YZCAY</t>
  </si>
  <si>
    <t>Ziff Davis</t>
  </si>
  <si>
    <t>ZD</t>
  </si>
  <si>
    <t>Ermenegildo Zegna</t>
  </si>
  <si>
    <t>ZGN</t>
  </si>
  <si>
    <t>ZLNDY</t>
  </si>
  <si>
    <t>ZURVY</t>
  </si>
  <si>
    <t>2017</t>
  </si>
  <si>
    <t>Last Fiscal Yr</t>
  </si>
  <si>
    <t>Working Capital to Total Asset Ratio</t>
  </si>
  <si>
    <t>Book Value per Share</t>
  </si>
  <si>
    <t>Sales to Asset Ratio</t>
  </si>
  <si>
    <t>EV/EBIT</t>
  </si>
  <si>
    <t>EV/EBITDA</t>
  </si>
  <si>
    <t>IMPORTANT: Check EG1 and EG2 limitation to +-100%</t>
  </si>
  <si>
    <t>Advertising Agencies</t>
  </si>
  <si>
    <t>Sector average :</t>
  </si>
  <si>
    <t>IndustryDisp</t>
  </si>
  <si>
    <t>Diagnostics &amp; Research</t>
  </si>
  <si>
    <t>Healthcare</t>
  </si>
  <si>
    <t>Aluminum</t>
  </si>
  <si>
    <t>Communication Equipment</t>
  </si>
  <si>
    <t>Technology</t>
  </si>
  <si>
    <t>Insurance—Life</t>
  </si>
  <si>
    <t>Financial Services</t>
  </si>
  <si>
    <t>Airlines</t>
  </si>
  <si>
    <t>Industrials</t>
  </si>
  <si>
    <t>Building Products &amp; Equipment</t>
  </si>
  <si>
    <t>Specialty Retail</t>
  </si>
  <si>
    <t>Consumer Cyclical</t>
  </si>
  <si>
    <t>Consumer Electronics</t>
  </si>
  <si>
    <t>Asset Management</t>
  </si>
  <si>
    <t>Electrical Equipment &amp; Parts</t>
  </si>
  <si>
    <t>Drug Manufacturers—General</t>
  </si>
  <si>
    <t>Medical Distribution</t>
  </si>
  <si>
    <t>Banks—Regional</t>
  </si>
  <si>
    <t>Biotechnology</t>
  </si>
  <si>
    <t>Beverages—Brewers</t>
  </si>
  <si>
    <t>Consumer Defensive</t>
  </si>
  <si>
    <t>Auto &amp; Truck Dealerships</t>
  </si>
  <si>
    <t>Specialty Business Services</t>
  </si>
  <si>
    <t>Travel Services</t>
  </si>
  <si>
    <t>REIT—Mortgage</t>
  </si>
  <si>
    <t>Real Estate</t>
  </si>
  <si>
    <t>Medical Devices</t>
  </si>
  <si>
    <t>Engineering &amp; Construction</t>
  </si>
  <si>
    <t>Banks—Diversified</t>
  </si>
  <si>
    <t>Insurance—Diversified</t>
  </si>
  <si>
    <t>Medical Care Facilities</t>
  </si>
  <si>
    <t>Grocery Stores</t>
  </si>
  <si>
    <t>Software—Infrastructure</t>
  </si>
  <si>
    <t>Semiconductor Equipment &amp; Materials</t>
  </si>
  <si>
    <t>Information Technology Services</t>
  </si>
  <si>
    <t>Insurance—Specialty</t>
  </si>
  <si>
    <t>REIT—Retail</t>
  </si>
  <si>
    <t>Footwear &amp; Accessories</t>
  </si>
  <si>
    <t>Semiconductors</t>
  </si>
  <si>
    <t>Farm Products</t>
  </si>
  <si>
    <t>Auto Parts</t>
  </si>
  <si>
    <t>Staffing &amp; Employment Services</t>
  </si>
  <si>
    <t>Industrial Distribution</t>
  </si>
  <si>
    <t>Software—Application</t>
  </si>
  <si>
    <t>Security &amp; Protection Services</t>
  </si>
  <si>
    <t>Utilities—Regulated Electric</t>
  </si>
  <si>
    <t>Gold</t>
  </si>
  <si>
    <t>Apparel Retail</t>
  </si>
  <si>
    <t>Rental &amp; Leasing Services</t>
  </si>
  <si>
    <t>Utilities—Diversified</t>
  </si>
  <si>
    <t>Oil &amp; Gas E&amp;P</t>
  </si>
  <si>
    <t>Energy</t>
  </si>
  <si>
    <t>Insurance—Property &amp; Casualty</t>
  </si>
  <si>
    <t>Farm &amp; Heavy Construction Machinery</t>
  </si>
  <si>
    <t>Health Information Services</t>
  </si>
  <si>
    <t>Building Materials</t>
  </si>
  <si>
    <t>Chemicals</t>
  </si>
  <si>
    <t>Textile Manufacturing</t>
  </si>
  <si>
    <t>Specialty Chemicals</t>
  </si>
  <si>
    <t>REIT—Residential</t>
  </si>
  <si>
    <t>Insurance Brokers</t>
  </si>
  <si>
    <t>Packaged Foods</t>
  </si>
  <si>
    <t>Aerospace &amp; Defense</t>
  </si>
  <si>
    <t>Beverages—Non-Alcoholic</t>
  </si>
  <si>
    <t>Beverages—Non—Alcoholic</t>
  </si>
  <si>
    <t>Medical Instruments &amp; Supplies</t>
  </si>
  <si>
    <t>Specialty Industrial Machinery</t>
  </si>
  <si>
    <t>Drug Manufacturers—Specialty &amp; Generic</t>
  </si>
  <si>
    <t>Credit Services</t>
  </si>
  <si>
    <t>Railroads</t>
  </si>
  <si>
    <t>Oil &amp; Gas Midstream</t>
  </si>
  <si>
    <t>Packaging &amp; Containers</t>
  </si>
  <si>
    <t>Entertainment</t>
  </si>
  <si>
    <t>Communication Services</t>
  </si>
  <si>
    <t>Marine Shipping</t>
  </si>
  <si>
    <t>Coking Coal</t>
  </si>
  <si>
    <t>REIT—Specialty</t>
  </si>
  <si>
    <t>Telecom Services</t>
  </si>
  <si>
    <t>Internet Retail</t>
  </si>
  <si>
    <t>Computer Hardware</t>
  </si>
  <si>
    <t>Steel</t>
  </si>
  <si>
    <t>Leisure</t>
  </si>
  <si>
    <t>Electronic Components</t>
  </si>
  <si>
    <t>REIT—Hotel &amp; Motel</t>
  </si>
  <si>
    <t>Utilities—Renewable</t>
  </si>
  <si>
    <t>Trucking</t>
  </si>
  <si>
    <t>REIT—Office</t>
  </si>
  <si>
    <t>Thermal Coal</t>
  </si>
  <si>
    <t>Metal Fabrication</t>
  </si>
  <si>
    <t>Electronics &amp; Computer Distribution</t>
  </si>
  <si>
    <t>Airports &amp; Air Services</t>
  </si>
  <si>
    <t>Lodging</t>
  </si>
  <si>
    <t>Internet Content &amp; Information</t>
  </si>
  <si>
    <t>Utilities—Regulated Gas</t>
  </si>
  <si>
    <t>Electronic Gaming &amp; Multimedia</t>
  </si>
  <si>
    <t>Utilities—Regulated Water</t>
  </si>
  <si>
    <t>Auto Manufacturers</t>
  </si>
  <si>
    <t>Recreational Vehicles</t>
  </si>
  <si>
    <t>Real Estate Services</t>
  </si>
  <si>
    <t>Beverages—Wineries &amp; Distilleries</t>
  </si>
  <si>
    <t>Personal Services</t>
  </si>
  <si>
    <t>Restaurants</t>
  </si>
  <si>
    <t>Other Industrial Metals &amp; Mining</t>
  </si>
  <si>
    <t>Discount Stores</t>
  </si>
  <si>
    <t>Residential Construction</t>
  </si>
  <si>
    <t>Oil &amp; Gas Equipment &amp; Services</t>
  </si>
  <si>
    <t>Scientific &amp; Technical Instruments</t>
  </si>
  <si>
    <t>REIT—Diversified</t>
  </si>
  <si>
    <t>Apparel Manufacturing</t>
  </si>
  <si>
    <t>Oil &amp; Gas Integrated</t>
  </si>
  <si>
    <t>Business Equipment &amp; Supplies</t>
  </si>
  <si>
    <t>Luxury Goods</t>
  </si>
  <si>
    <t>Resorts &amp; Casinos</t>
  </si>
  <si>
    <t>Food Distribution</t>
  </si>
  <si>
    <t>Financial Data &amp; Stock Exchanges</t>
  </si>
  <si>
    <t>Uranium</t>
  </si>
  <si>
    <t>Agricultural Inputs</t>
  </si>
  <si>
    <t>Household &amp; Personal Products</t>
  </si>
  <si>
    <t>Gambling</t>
  </si>
  <si>
    <t>Integrated Freight &amp; Logistics</t>
  </si>
  <si>
    <t>Healthcare Plans</t>
  </si>
  <si>
    <t>REIT—Industrial</t>
  </si>
  <si>
    <t>Mortgage Finance</t>
  </si>
  <si>
    <t>Education &amp; Training Services</t>
  </si>
  <si>
    <t>Utilities—Independent Power Producers</t>
  </si>
  <si>
    <t>Real Estate—Development</t>
  </si>
  <si>
    <t>Oil &amp; Gas Refining &amp; Marketing</t>
  </si>
  <si>
    <t>Department Stores</t>
  </si>
  <si>
    <t>Real Estate—Diversified</t>
  </si>
  <si>
    <t>REIT—Healthcare Facilities</t>
  </si>
  <si>
    <t>Capital Markets</t>
  </si>
  <si>
    <t>Furnishings, Fixtures &amp; Appliances</t>
  </si>
  <si>
    <t>Copper</t>
  </si>
  <si>
    <t>Home Improvement Retail</t>
  </si>
  <si>
    <t>Other Precious Metals &amp; Mining</t>
  </si>
  <si>
    <t>Infrastructure Operations</t>
  </si>
  <si>
    <t>Pollution &amp; Treatment Controls</t>
  </si>
  <si>
    <t>Oil &amp; Gas Drilling</t>
  </si>
  <si>
    <t>Confectioners</t>
  </si>
  <si>
    <t>Insurance—Reinsurance</t>
  </si>
  <si>
    <t>Broadcasting</t>
  </si>
  <si>
    <t>Paper &amp; Paper Products</t>
  </si>
  <si>
    <t>Tools &amp; Accessories</t>
  </si>
  <si>
    <t>Publishing</t>
  </si>
  <si>
    <t>Financial Conglomerates</t>
  </si>
  <si>
    <t>Lumber &amp; Wood Production</t>
  </si>
  <si>
    <t>Pharmaceutical Retailers</t>
  </si>
  <si>
    <t>AKO-B</t>
  </si>
  <si>
    <t>BF-A</t>
  </si>
  <si>
    <t>BF-B</t>
  </si>
  <si>
    <t>BH-A</t>
  </si>
  <si>
    <t>BIO-B</t>
  </si>
  <si>
    <t>BRK-A</t>
  </si>
  <si>
    <t>BRK-B</t>
  </si>
  <si>
    <t>GEF-B</t>
  </si>
  <si>
    <t>GRP-UN</t>
  </si>
  <si>
    <t>HEI-A</t>
  </si>
  <si>
    <t>LEN-B</t>
  </si>
  <si>
    <t>LGF-A</t>
  </si>
  <si>
    <t>LGF-B</t>
  </si>
  <si>
    <t>MKC-V</t>
  </si>
  <si>
    <t>MOG-A</t>
  </si>
  <si>
    <t>MOG-B</t>
  </si>
  <si>
    <t>PBR-A</t>
  </si>
  <si>
    <t>WSO-B</t>
  </si>
  <si>
    <t>Profit &amp; Loss statement</t>
  </si>
  <si>
    <t>Gross margin</t>
  </si>
  <si>
    <t>Pre-tax profit ratio</t>
  </si>
  <si>
    <t>Net margins</t>
  </si>
  <si>
    <t>Balance sheet</t>
  </si>
  <si>
    <t>P&amp;L + Balance Sheet combo</t>
  </si>
  <si>
    <t>Return on Equity (ROE)</t>
  </si>
  <si>
    <t>Cash flow statement</t>
  </si>
  <si>
    <t>Cash &amp; Equivalents</t>
  </si>
  <si>
    <t>Receivables</t>
  </si>
  <si>
    <t>Other Current Assets</t>
  </si>
  <si>
    <t>Total Current Assets</t>
  </si>
  <si>
    <t>Total Assets</t>
  </si>
  <si>
    <t>Accounts Payable</t>
  </si>
  <si>
    <t>Other Current Liabilities</t>
  </si>
  <si>
    <t>Total Current Liabilities</t>
  </si>
  <si>
    <t>Long-Term Debt</t>
  </si>
  <si>
    <t>Total Liabilities</t>
  </si>
  <si>
    <t>Retained Earnings</t>
  </si>
  <si>
    <t>Book Value Per Share</t>
  </si>
  <si>
    <t>Gross Profit</t>
  </si>
  <si>
    <t>Pretax Income</t>
  </si>
  <si>
    <t>Other Operating Activities</t>
  </si>
  <si>
    <t>Other Investing Activities</t>
  </si>
  <si>
    <t>Cyclical</t>
  </si>
  <si>
    <t>Defensive</t>
  </si>
  <si>
    <t>Energy Equipment &amp; Services</t>
  </si>
  <si>
    <t>Oil &amp; Gas Consumable Fuels</t>
  </si>
  <si>
    <t>Materials</t>
  </si>
  <si>
    <t>Construction Materials</t>
  </si>
  <si>
    <t>Containers &amp; Packaging</t>
  </si>
  <si>
    <t>Metals &amp; Mining</t>
  </si>
  <si>
    <t>Paper &amp; Forest Products</t>
  </si>
  <si>
    <t>Capital Goods</t>
  </si>
  <si>
    <t xml:space="preserve">Aerospace &amp; Defense </t>
  </si>
  <si>
    <t>Building Products</t>
  </si>
  <si>
    <t>Construction &amp; Engineering</t>
  </si>
  <si>
    <t>Electrical Equipment</t>
  </si>
  <si>
    <t>Industrial Conglomerates</t>
  </si>
  <si>
    <t>Machinery</t>
  </si>
  <si>
    <t>Trading Companies &amp; Distributors</t>
  </si>
  <si>
    <t>Commercial Services and Supplies</t>
  </si>
  <si>
    <t>Professional Services</t>
  </si>
  <si>
    <t>Air Freight &amp; Logistics</t>
  </si>
  <si>
    <t>Marine</t>
  </si>
  <si>
    <t>Road and Rail</t>
  </si>
  <si>
    <t>Transportation Infrastructure</t>
  </si>
  <si>
    <t>Automobiles &amp; Components</t>
  </si>
  <si>
    <t>Auto Components</t>
  </si>
  <si>
    <t>Automobiles</t>
  </si>
  <si>
    <t>Consumer Durables &amp; Apparel</t>
  </si>
  <si>
    <t>Household Durables</t>
  </si>
  <si>
    <t>Leisure Products</t>
  </si>
  <si>
    <t>Textiles, Apparel, Luxury Goods.</t>
  </si>
  <si>
    <t>Consumer Services</t>
  </si>
  <si>
    <t>Hotels, Restaurants, Leisure</t>
  </si>
  <si>
    <t>Diversified Consumer Services</t>
  </si>
  <si>
    <t>Distributors</t>
  </si>
  <si>
    <t>Internet &amp; Direct Marketing Retail</t>
  </si>
  <si>
    <t xml:space="preserve">Multiline Retail </t>
  </si>
  <si>
    <t xml:space="preserve">Specialty Retail </t>
  </si>
  <si>
    <t xml:space="preserve">Food &amp; Staples Retail </t>
  </si>
  <si>
    <t>Food, Beverage &amp; Tobacco</t>
  </si>
  <si>
    <t>Beverages</t>
  </si>
  <si>
    <t xml:space="preserve">Food Products </t>
  </si>
  <si>
    <t xml:space="preserve">Tobacco </t>
  </si>
  <si>
    <t xml:space="preserve">Household Products </t>
  </si>
  <si>
    <t>Personal Products</t>
  </si>
  <si>
    <t>Healthcare Equipment &amp; Supplies</t>
  </si>
  <si>
    <t>Healthcare Providers &amp; Services</t>
  </si>
  <si>
    <t xml:space="preserve">Healthcare Technology </t>
  </si>
  <si>
    <t xml:space="preserve">Biotechnology </t>
  </si>
  <si>
    <t>Pharmaceuticals</t>
  </si>
  <si>
    <t>Life Sciences Tools and Services</t>
  </si>
  <si>
    <t>Financials</t>
  </si>
  <si>
    <t>Banks</t>
  </si>
  <si>
    <t xml:space="preserve">Thrifts and Mortgage Finance </t>
  </si>
  <si>
    <t>Diversified Financial Services</t>
  </si>
  <si>
    <t>Consumer Finance</t>
  </si>
  <si>
    <t>Mortgage REITS</t>
  </si>
  <si>
    <t xml:space="preserve">Insurance </t>
  </si>
  <si>
    <t>Information Technology</t>
  </si>
  <si>
    <t>IT Services</t>
  </si>
  <si>
    <t>Software</t>
  </si>
  <si>
    <t>Communications Equipment</t>
  </si>
  <si>
    <t>Tech Hardware Storage &amp; Peripherals</t>
  </si>
  <si>
    <t>Electronic Equipment, Instruments, Components</t>
  </si>
  <si>
    <t xml:space="preserve">Semiconductors &amp; Semi Conductor Equipment </t>
  </si>
  <si>
    <t>Telecommunication Services</t>
  </si>
  <si>
    <t>Diversified Telecommunication Services</t>
  </si>
  <si>
    <t xml:space="preserve">Wireless Telecommunication Services </t>
  </si>
  <si>
    <t>Media &amp; Entertainment</t>
  </si>
  <si>
    <t>Media</t>
  </si>
  <si>
    <t xml:space="preserve">Entertainment </t>
  </si>
  <si>
    <t>Interactive Media &amp; Services</t>
  </si>
  <si>
    <t>Electric Utilities</t>
  </si>
  <si>
    <t>Gas Utilities</t>
  </si>
  <si>
    <t xml:space="preserve">Multi Utilities </t>
  </si>
  <si>
    <t>Water Utilities</t>
  </si>
  <si>
    <t xml:space="preserve">Independent Power &amp; Renewables </t>
  </si>
  <si>
    <t>Equity REITS</t>
  </si>
  <si>
    <t xml:space="preserve">Real Estate Management &amp; Development </t>
  </si>
  <si>
    <t>Both</t>
  </si>
  <si>
    <t>mohawkind.com</t>
  </si>
  <si>
    <t>mgmresorts.com</t>
  </si>
  <si>
    <t>westerndigital.com</t>
  </si>
  <si>
    <t>harley-davidson.com</t>
  </si>
  <si>
    <t>fedex.com</t>
  </si>
  <si>
    <t>cemex.com</t>
  </si>
  <si>
    <t>aecom.com</t>
  </si>
  <si>
    <t>wabteccorp.com</t>
  </si>
  <si>
    <t>wiley.com</t>
  </si>
  <si>
    <t>starbucks.com</t>
  </si>
  <si>
    <t>cummins.com</t>
  </si>
  <si>
    <t>qorvo.com</t>
  </si>
  <si>
    <t>sonoco.com</t>
  </si>
  <si>
    <t>bhp.com</t>
  </si>
  <si>
    <t>balfourbeatty.com</t>
  </si>
  <si>
    <t>altria.com</t>
  </si>
  <si>
    <t>tootsie.com</t>
  </si>
  <si>
    <t>salliemae.com</t>
  </si>
  <si>
    <t>sap.com</t>
  </si>
  <si>
    <t>wm.com</t>
  </si>
  <si>
    <t>alamo-group.com</t>
  </si>
  <si>
    <t>lambweston.com</t>
  </si>
  <si>
    <t>cbrands.com</t>
  </si>
  <si>
    <t>westlake.com</t>
  </si>
  <si>
    <t>firstenergycorp.com</t>
  </si>
  <si>
    <t>carlisle.com</t>
  </si>
  <si>
    <t>taylormorrison.com</t>
  </si>
  <si>
    <t>krispykreme.com</t>
  </si>
  <si>
    <t>valvoline.com</t>
  </si>
  <si>
    <t>northropgrumman.com</t>
  </si>
  <si>
    <t>outfrontmedia.com</t>
  </si>
  <si>
    <t>ppg.com</t>
  </si>
  <si>
    <t>newellbrands.com</t>
  </si>
  <si>
    <t>thorindustries.com</t>
  </si>
  <si>
    <t>assurant.com</t>
  </si>
  <si>
    <t>hertz.com</t>
  </si>
  <si>
    <t>philips.com</t>
  </si>
  <si>
    <t>deepwater.com</t>
  </si>
  <si>
    <t>hubbell.com</t>
  </si>
  <si>
    <t>soterahealth.com</t>
  </si>
  <si>
    <t>rbcbearings.com</t>
  </si>
  <si>
    <t>fortive.com</t>
  </si>
  <si>
    <t>enovis.com</t>
  </si>
  <si>
    <t>flowersfoods.com</t>
  </si>
  <si>
    <t>sixflags.com</t>
  </si>
  <si>
    <t>jpmorganchase.com</t>
  </si>
  <si>
    <t>walgreensbootsalliance.com</t>
  </si>
  <si>
    <t>avnet.com</t>
  </si>
  <si>
    <t>acuitybrands.com</t>
  </si>
  <si>
    <t>salesforce.com</t>
  </si>
  <si>
    <t>carlyle.com</t>
  </si>
  <si>
    <t>berryglobal.com</t>
  </si>
  <si>
    <t>gates.com</t>
  </si>
  <si>
    <t>lvmh.com</t>
  </si>
  <si>
    <t>embraer.com</t>
  </si>
  <si>
    <t>matthey.com</t>
  </si>
  <si>
    <t>hiltongrandvacations.com</t>
  </si>
  <si>
    <t>clevelandcliffs.com</t>
  </si>
  <si>
    <t>eaton.com</t>
  </si>
  <si>
    <t>flowserve.com</t>
  </si>
  <si>
    <t>bldr.com</t>
  </si>
  <si>
    <t>danaher.com</t>
  </si>
  <si>
    <t>oracle.com</t>
  </si>
  <si>
    <t>adobe.com</t>
  </si>
  <si>
    <t>wolterskluwer.com</t>
  </si>
  <si>
    <t>masco.com</t>
  </si>
  <si>
    <t>aig.com</t>
  </si>
  <si>
    <t>magna.com</t>
  </si>
  <si>
    <t>riotinto.com</t>
  </si>
  <si>
    <t>brunswick.com</t>
  </si>
  <si>
    <t>highwoods.com</t>
  </si>
  <si>
    <t>westfraser.com</t>
  </si>
  <si>
    <t>3m.com</t>
  </si>
  <si>
    <t>vishay.com</t>
  </si>
  <si>
    <t>maersk.com</t>
  </si>
  <si>
    <t>rayonier.com</t>
  </si>
  <si>
    <t>westrock.com</t>
  </si>
  <si>
    <t>ericsson.com</t>
  </si>
  <si>
    <t>equityapartments.com</t>
  </si>
  <si>
    <t>kerry.com</t>
  </si>
  <si>
    <t>univarsolutions.com</t>
  </si>
  <si>
    <t>equifax.com</t>
  </si>
  <si>
    <t>teleflex.com</t>
  </si>
  <si>
    <t>lowes.com</t>
  </si>
  <si>
    <t>kornferry.com</t>
  </si>
  <si>
    <t>maximus.com</t>
  </si>
  <si>
    <t>fisglobal.com</t>
  </si>
  <si>
    <t>glpropinc.com</t>
  </si>
  <si>
    <t>healthequity.com</t>
  </si>
  <si>
    <t>coreandmain.com</t>
  </si>
  <si>
    <t>apollo.com</t>
  </si>
  <si>
    <t>jetblue.com</t>
  </si>
  <si>
    <t>nationalvision.com</t>
  </si>
  <si>
    <t>transunion.com</t>
  </si>
  <si>
    <t>jjsnack.com</t>
  </si>
  <si>
    <t>alcoa.com</t>
  </si>
  <si>
    <t>spiritaero.com</t>
  </si>
  <si>
    <t>wmg.com</t>
  </si>
  <si>
    <t>peabodyenergy.com</t>
  </si>
  <si>
    <t>wellsfargo.com</t>
  </si>
  <si>
    <t>nidec.com</t>
  </si>
  <si>
    <t>lgihomes.com</t>
  </si>
  <si>
    <t>timken.com</t>
  </si>
  <si>
    <t>avient.com</t>
  </si>
  <si>
    <t>adm.com</t>
  </si>
  <si>
    <t>valmont.com</t>
  </si>
  <si>
    <t>bwxt.com</t>
  </si>
  <si>
    <t>phillips66.com</t>
  </si>
  <si>
    <t>stellantis.com</t>
  </si>
  <si>
    <t>kbr.com</t>
  </si>
  <si>
    <t>weyerhaeuser.com</t>
  </si>
  <si>
    <t>reynoldsconsumerproducts.com</t>
  </si>
  <si>
    <t>cintas.com</t>
  </si>
  <si>
    <t>marathonpetroleum.com</t>
  </si>
  <si>
    <t>take2games.com</t>
  </si>
  <si>
    <t>seaboardcorp.com</t>
  </si>
  <si>
    <t>dollargeneral.com</t>
  </si>
  <si>
    <t>valeo.com</t>
  </si>
  <si>
    <t>analog.com</t>
  </si>
  <si>
    <t>matson.com</t>
  </si>
  <si>
    <t>calmainefoods.com</t>
  </si>
  <si>
    <t>owenscorning.com</t>
  </si>
  <si>
    <t>thecloroxcompany.com</t>
  </si>
  <si>
    <t>rpminc.com</t>
  </si>
  <si>
    <t>interparfumsinc.com</t>
  </si>
  <si>
    <t>westpharma.com</t>
  </si>
  <si>
    <t>planetfitness.com</t>
  </si>
  <si>
    <t>fmc.com</t>
  </si>
  <si>
    <t>greif.com</t>
  </si>
  <si>
    <t>extraspace.com</t>
  </si>
  <si>
    <t>vulcanmaterials.com</t>
  </si>
  <si>
    <t>conagrabrands.com</t>
  </si>
  <si>
    <t>teradata.com</t>
  </si>
  <si>
    <t>kadant.com</t>
  </si>
  <si>
    <t>corning.com</t>
  </si>
  <si>
    <t>hydro.com</t>
  </si>
  <si>
    <t>hsbc.com</t>
  </si>
  <si>
    <t>caci.com</t>
  </si>
  <si>
    <t>virtu.com</t>
  </si>
  <si>
    <t>topbuild.com</t>
  </si>
  <si>
    <t>unitedhealthgroup.com</t>
  </si>
  <si>
    <t>insperity.com</t>
  </si>
  <si>
    <t>emerson.com</t>
  </si>
  <si>
    <t>wynnresorts.com</t>
  </si>
  <si>
    <t>fivebelow.com</t>
  </si>
  <si>
    <t>pepsico.com</t>
  </si>
  <si>
    <t>sci-corp.com</t>
  </si>
  <si>
    <t>hologic.com</t>
  </si>
  <si>
    <t>landstar.com</t>
  </si>
  <si>
    <t>pbfenergy.com</t>
  </si>
  <si>
    <t>gamestop.com</t>
  </si>
  <si>
    <t>zimmerbiomet.com</t>
  </si>
  <si>
    <t>treehousefoods.com</t>
  </si>
  <si>
    <t>xpo.com</t>
  </si>
  <si>
    <t>ecolab.com</t>
  </si>
  <si>
    <t>equinix.com</t>
  </si>
  <si>
    <t>mscdirect.com</t>
  </si>
  <si>
    <t>mckesson.com</t>
  </si>
  <si>
    <t>siriusxm.com</t>
  </si>
  <si>
    <t>kraftheinzcompany.com</t>
  </si>
  <si>
    <t>masonite.com</t>
  </si>
  <si>
    <t>belden.com</t>
  </si>
  <si>
    <t>amerisourcebergen.com</t>
  </si>
  <si>
    <t>ghco.com</t>
  </si>
  <si>
    <t>livenationentertainment.com</t>
  </si>
  <si>
    <t>ugicorp.com</t>
  </si>
  <si>
    <t>boeing.com</t>
  </si>
  <si>
    <t>sands.com</t>
  </si>
  <si>
    <t>energytransfer.com</t>
  </si>
  <si>
    <t>eastman.com</t>
  </si>
  <si>
    <t>albertsonscompanies.com</t>
  </si>
  <si>
    <t>lockheedmartin.com</t>
  </si>
  <si>
    <t>homedepot.com</t>
  </si>
  <si>
    <t>wayfair.com</t>
  </si>
  <si>
    <t>ge.com</t>
  </si>
  <si>
    <t>gildancorp.com</t>
  </si>
  <si>
    <t>home.barclays</t>
  </si>
  <si>
    <t>paramount.com</t>
  </si>
  <si>
    <t>smith-nephew.com</t>
  </si>
  <si>
    <t>martinmarietta.com</t>
  </si>
  <si>
    <t>amcor.com</t>
  </si>
  <si>
    <t>appliedmaterials.com</t>
  </si>
  <si>
    <t>principal.com</t>
  </si>
  <si>
    <t>americold.com</t>
  </si>
  <si>
    <t>citigroup.com</t>
  </si>
  <si>
    <t>berkshirehathaway.com</t>
  </si>
  <si>
    <t>bjs.com</t>
  </si>
  <si>
    <t>hpe.com</t>
  </si>
  <si>
    <t>synovus.com</t>
  </si>
  <si>
    <t>tpg.com</t>
  </si>
  <si>
    <t>gartner.com</t>
  </si>
  <si>
    <t>oxy.com</t>
  </si>
  <si>
    <t>championx.com</t>
  </si>
  <si>
    <t>sony.com</t>
  </si>
  <si>
    <t>stanleyblackanddecker.com</t>
  </si>
  <si>
    <t>bloominbrands.com</t>
  </si>
  <si>
    <t>huntingtoningalls.com</t>
  </si>
  <si>
    <t>unifirst.com</t>
  </si>
  <si>
    <t>jbtc.com</t>
  </si>
  <si>
    <t>wesco.com</t>
  </si>
  <si>
    <t>kbhome.com</t>
  </si>
  <si>
    <t>cricut.com</t>
  </si>
  <si>
    <t>adt.com</t>
  </si>
  <si>
    <t>dolby.com</t>
  </si>
  <si>
    <t>nytco.com</t>
  </si>
  <si>
    <t>worthingtonindustries.com</t>
  </si>
  <si>
    <t>kirbycorp.com</t>
  </si>
  <si>
    <t>siemens.com</t>
  </si>
  <si>
    <t>curtisswright.com</t>
  </si>
  <si>
    <t>jmsmucker.com</t>
  </si>
  <si>
    <t>broadcom.com</t>
  </si>
  <si>
    <t>arconic.com</t>
  </si>
  <si>
    <t>aerojetrocketdyne.com</t>
  </si>
  <si>
    <t>eversource.com</t>
  </si>
  <si>
    <t>msasafety.com</t>
  </si>
  <si>
    <t>blackrock.com</t>
  </si>
  <si>
    <t>axcelis.com</t>
  </si>
  <si>
    <t>westernunion.com</t>
  </si>
  <si>
    <t>nutrien.com</t>
  </si>
  <si>
    <t>cognizant.com</t>
  </si>
  <si>
    <t>honeywell.com</t>
  </si>
  <si>
    <t>baesystems.com</t>
  </si>
  <si>
    <t>lincolnelectric.com</t>
  </si>
  <si>
    <t>cleanharbors.com</t>
  </si>
  <si>
    <t>ssab.com</t>
  </si>
  <si>
    <t>tenaris.com</t>
  </si>
  <si>
    <t>gsk.com</t>
  </si>
  <si>
    <t>marriott.com</t>
  </si>
  <si>
    <t>graphicpkg.com</t>
  </si>
  <si>
    <t>carters.com</t>
  </si>
  <si>
    <t>keysight.com</t>
  </si>
  <si>
    <t>acadiahealthcare.com</t>
  </si>
  <si>
    <t>keurigdrpepper.com</t>
  </si>
  <si>
    <t>juniper.net</t>
  </si>
  <si>
    <t>ubs.com</t>
  </si>
  <si>
    <t>gms.com</t>
  </si>
  <si>
    <t>ball.com</t>
  </si>
  <si>
    <t>albint.com</t>
  </si>
  <si>
    <t>masimo.com</t>
  </si>
  <si>
    <t>yelp.com</t>
  </si>
  <si>
    <t>duke-energy.com</t>
  </si>
  <si>
    <t>viasat.com</t>
  </si>
  <si>
    <t>marriottvacationsworldwide.com</t>
  </si>
  <si>
    <t>centerpointenergy.com</t>
  </si>
  <si>
    <t>illumina.com</t>
  </si>
  <si>
    <t>thomsonreuters.com</t>
  </si>
  <si>
    <t>kindermorgan.com</t>
  </si>
  <si>
    <t>questdiagnostics.com</t>
  </si>
  <si>
    <t>churchdwight.com</t>
  </si>
  <si>
    <t>thyssenkrupp.com</t>
  </si>
  <si>
    <t>chartindustries.com</t>
  </si>
  <si>
    <t>safran-group.com</t>
  </si>
  <si>
    <t>lennar.com</t>
  </si>
  <si>
    <t>footlocker-inc.com</t>
  </si>
  <si>
    <t>celanese.com</t>
  </si>
  <si>
    <t>middleby.com</t>
  </si>
  <si>
    <t>tjx.com</t>
  </si>
  <si>
    <t>williams.com</t>
  </si>
  <si>
    <t>dovercorporation.com</t>
  </si>
  <si>
    <t>nov.com</t>
  </si>
  <si>
    <t>group1auto.com</t>
  </si>
  <si>
    <t>biogen.com</t>
  </si>
  <si>
    <t>enersys.com</t>
  </si>
  <si>
    <t>fiserv.com</t>
  </si>
  <si>
    <t>signetjewelers.com</t>
  </si>
  <si>
    <t>ups.com</t>
  </si>
  <si>
    <t>spglobal.com</t>
  </si>
  <si>
    <t>rbc.com</t>
  </si>
  <si>
    <t>vmware.com</t>
  </si>
  <si>
    <t>unitedrentals.com</t>
  </si>
  <si>
    <t>carmax.com</t>
  </si>
  <si>
    <t>scottsmiraclegro.com</t>
  </si>
  <si>
    <t>lazard.com</t>
  </si>
  <si>
    <t>enlink.com</t>
  </si>
  <si>
    <t>hostessbrands.com</t>
  </si>
  <si>
    <t>sanmina.com</t>
  </si>
  <si>
    <t>edgewell.com</t>
  </si>
  <si>
    <t>itt.com</t>
  </si>
  <si>
    <t>lamresearch.com</t>
  </si>
  <si>
    <t>logitech.com</t>
  </si>
  <si>
    <t>ashtead-group.com</t>
  </si>
  <si>
    <t>kelloggcompany.com</t>
  </si>
  <si>
    <t>bradyid.com</t>
  </si>
  <si>
    <t>insight.com</t>
  </si>
  <si>
    <t>criver.com</t>
  </si>
  <si>
    <t>lkqcorp.com</t>
  </si>
  <si>
    <t>cswindustrials.com</t>
  </si>
  <si>
    <t>flex.com</t>
  </si>
  <si>
    <t>ford.com</t>
  </si>
  <si>
    <t>ibm.com</t>
  </si>
  <si>
    <t>amwater.com</t>
  </si>
  <si>
    <t>corporate.carrier.com</t>
  </si>
  <si>
    <t>tempursealy.com</t>
  </si>
  <si>
    <t>lilly.com</t>
  </si>
  <si>
    <t>ingredion.com</t>
  </si>
  <si>
    <t>intertek.com</t>
  </si>
  <si>
    <t>ciena.com</t>
  </si>
  <si>
    <t>alaskaair.com</t>
  </si>
  <si>
    <t>idexcorp.com</t>
  </si>
  <si>
    <t>pilgrims.com</t>
  </si>
  <si>
    <t>agcocorp.com</t>
  </si>
  <si>
    <t>irco.com</t>
  </si>
  <si>
    <t>aon.com</t>
  </si>
  <si>
    <t>lonza.com</t>
  </si>
  <si>
    <t>netapp.com</t>
  </si>
  <si>
    <t>cavco.com</t>
  </si>
  <si>
    <t>borgwarner.com</t>
  </si>
  <si>
    <t>rtx.com</t>
  </si>
  <si>
    <t>mosaicco.com</t>
  </si>
  <si>
    <t>db.com</t>
  </si>
  <si>
    <t>trinet.com</t>
  </si>
  <si>
    <t>wpp.com</t>
  </si>
  <si>
    <t>lci1.com</t>
  </si>
  <si>
    <t>avisbudgetgroup.com</t>
  </si>
  <si>
    <t>servicenow.com</t>
  </si>
  <si>
    <t>nvidia.com</t>
  </si>
  <si>
    <t>scor.com</t>
  </si>
  <si>
    <t>andritz.com</t>
  </si>
  <si>
    <t>ii-vi.com</t>
  </si>
  <si>
    <t>ensigngroup.net</t>
  </si>
  <si>
    <t>rclinvestor.com</t>
  </si>
  <si>
    <t>att.com</t>
  </si>
  <si>
    <t>vfc.com</t>
  </si>
  <si>
    <t>flooranddecor.com</t>
  </si>
  <si>
    <t>verizon.com</t>
  </si>
  <si>
    <t>cmc.com</t>
  </si>
  <si>
    <t>dnb.com</t>
  </si>
  <si>
    <t>pfizer.com</t>
  </si>
  <si>
    <t>ironmountain.com</t>
  </si>
  <si>
    <t>dillards.com</t>
  </si>
  <si>
    <t>o-i.com</t>
  </si>
  <si>
    <t>pricesmart.com</t>
  </si>
  <si>
    <t>thetorocompany.com</t>
  </si>
  <si>
    <t>tractorsupply.com</t>
  </si>
  <si>
    <t>watts.com</t>
  </si>
  <si>
    <t>albemarle.com</t>
  </si>
  <si>
    <t>rogerscorp.com</t>
  </si>
  <si>
    <t>leidos.com</t>
  </si>
  <si>
    <t>tenethealth.com</t>
  </si>
  <si>
    <t>motorolasolutions.com</t>
  </si>
  <si>
    <t>weatherford.com</t>
  </si>
  <si>
    <t>fcx.com</t>
  </si>
  <si>
    <t>utzsnacks.com</t>
  </si>
  <si>
    <t>ally.com</t>
  </si>
  <si>
    <t>cheniere.com</t>
  </si>
  <si>
    <t>ufpi.com</t>
  </si>
  <si>
    <t>valero.com</t>
  </si>
  <si>
    <t>bd.com</t>
  </si>
  <si>
    <t>boozallen.com</t>
  </si>
  <si>
    <t>dow.com</t>
  </si>
  <si>
    <t>fnf.com</t>
  </si>
  <si>
    <t>cdw.com</t>
  </si>
  <si>
    <t>generac.com</t>
  </si>
  <si>
    <t>materion.com</t>
  </si>
  <si>
    <t>ameriprise.com</t>
  </si>
  <si>
    <t>seaworldentertainment.com</t>
  </si>
  <si>
    <t>zoom.us</t>
  </si>
  <si>
    <t>coty.com</t>
  </si>
  <si>
    <t>aligntech.com</t>
  </si>
  <si>
    <t>ttigroup.com</t>
  </si>
  <si>
    <t>rsac.com</t>
  </si>
  <si>
    <t>aramark.com</t>
  </si>
  <si>
    <t>pattersoncompanies.com</t>
  </si>
  <si>
    <t>lyondellbasell.com</t>
  </si>
  <si>
    <t>sensata.com</t>
  </si>
  <si>
    <t>pentair.com</t>
  </si>
  <si>
    <t>stevemadden.com</t>
  </si>
  <si>
    <t>up.com</t>
  </si>
  <si>
    <t>leonardodrs.com</t>
  </si>
  <si>
    <t>steris.com</t>
  </si>
  <si>
    <t>itron.com</t>
  </si>
  <si>
    <t>oreillyauto.com</t>
  </si>
  <si>
    <t>seagen.com</t>
  </si>
  <si>
    <t>thehartford.com</t>
  </si>
  <si>
    <t>corporate.mcdonalds.com</t>
  </si>
  <si>
    <t>f5.com</t>
  </si>
  <si>
    <t>travelers.com</t>
  </si>
  <si>
    <t>tdw.com</t>
  </si>
  <si>
    <t>united.com</t>
  </si>
  <si>
    <t>entegris.com</t>
  </si>
  <si>
    <t>ashland.com</t>
  </si>
  <si>
    <t>atsautomation.com</t>
  </si>
  <si>
    <t>viavisolutions.com</t>
  </si>
  <si>
    <t>chevron.com</t>
  </si>
  <si>
    <t>axalta.com</t>
  </si>
  <si>
    <t>fastenal.com</t>
  </si>
  <si>
    <t>autonation.com</t>
  </si>
  <si>
    <t>jacobs.com</t>
  </si>
  <si>
    <t>postholdings.com</t>
  </si>
  <si>
    <t>clarivate.com</t>
  </si>
  <si>
    <t>smiths.com</t>
  </si>
  <si>
    <t>slb.com</t>
  </si>
  <si>
    <t>newscorp.com</t>
  </si>
  <si>
    <t>dycomind.com</t>
  </si>
  <si>
    <t>nokia.com</t>
  </si>
  <si>
    <t>abm.com</t>
  </si>
  <si>
    <t>bmwgroup.com</t>
  </si>
  <si>
    <t>raymondjames.com</t>
  </si>
  <si>
    <t>bankofamerica.com</t>
  </si>
  <si>
    <t>entergy.com</t>
  </si>
  <si>
    <t>paypal.com</t>
  </si>
  <si>
    <t>yum.com</t>
  </si>
  <si>
    <t>patenergy.com</t>
  </si>
  <si>
    <t>encompasshealth.com</t>
  </si>
  <si>
    <t>sealedair.com</t>
  </si>
  <si>
    <t>dominionenergy.com</t>
  </si>
  <si>
    <t>nvrinc.com</t>
  </si>
  <si>
    <t>netflix.com</t>
  </si>
  <si>
    <t>cardinalhealth.com</t>
  </si>
  <si>
    <t>qualcomm.com</t>
  </si>
  <si>
    <t>pfgc.com</t>
  </si>
  <si>
    <t>bp.com</t>
  </si>
  <si>
    <t>alight.com</t>
  </si>
  <si>
    <t>marathonoil.com</t>
  </si>
  <si>
    <t>trimble.com</t>
  </si>
  <si>
    <t>halliburton.com</t>
  </si>
  <si>
    <t>concentrix.com</t>
  </si>
  <si>
    <t>crowncork.com</t>
  </si>
  <si>
    <t>lear.com</t>
  </si>
  <si>
    <t>becn.com</t>
  </si>
  <si>
    <t>omron.com</t>
  </si>
  <si>
    <t>nrg.com</t>
  </si>
  <si>
    <t>amg.com</t>
  </si>
  <si>
    <t>verisk.com</t>
  </si>
  <si>
    <t>diageo.com</t>
  </si>
  <si>
    <t>surgerypartners.com</t>
  </si>
  <si>
    <t>thermofisher.com</t>
  </si>
  <si>
    <t>spectrumbrands.com</t>
  </si>
  <si>
    <t>republicservices.com</t>
  </si>
  <si>
    <t>elekta.com</t>
  </si>
  <si>
    <t>mitsubishicorp.com</t>
  </si>
  <si>
    <t>resmed.com</t>
  </si>
  <si>
    <t>rockwellautomation.com</t>
  </si>
  <si>
    <t>southstatebank.com</t>
  </si>
  <si>
    <t>airliquide.com</t>
  </si>
  <si>
    <t>tapestry.com</t>
  </si>
  <si>
    <t>pxd.com</t>
  </si>
  <si>
    <t>watsco.com</t>
  </si>
  <si>
    <t>cisco.com</t>
  </si>
  <si>
    <t>microchip.com</t>
  </si>
  <si>
    <t>cibc.com</t>
  </si>
  <si>
    <t>averydennison.com</t>
  </si>
  <si>
    <t>dupont.com</t>
  </si>
  <si>
    <t>nexstar.tv</t>
  </si>
  <si>
    <t>dentsplysirona.com</t>
  </si>
  <si>
    <t>johnsoncontrols.com</t>
  </si>
  <si>
    <t>metlife.com</t>
  </si>
  <si>
    <t>bauschhealth.com</t>
  </si>
  <si>
    <t>sunrun.com</t>
  </si>
  <si>
    <t>teck.com</t>
  </si>
  <si>
    <t>freshpet.com</t>
  </si>
  <si>
    <t>mondelezinternational.com</t>
  </si>
  <si>
    <t>labcorp.com</t>
  </si>
  <si>
    <t>aresmgmt.com</t>
  </si>
  <si>
    <t>xcelenergy.com</t>
  </si>
  <si>
    <t>craneco.com</t>
  </si>
  <si>
    <t>phillipsedison.com</t>
  </si>
  <si>
    <t>archgroup.com</t>
  </si>
  <si>
    <t>vivendi.com</t>
  </si>
  <si>
    <t>generalmills.com</t>
  </si>
  <si>
    <t>academy.com</t>
  </si>
  <si>
    <t>cbre.com</t>
  </si>
  <si>
    <t>amgen.com</t>
  </si>
  <si>
    <t>amedisys.com</t>
  </si>
  <si>
    <t>bakerhughes.com</t>
  </si>
  <si>
    <t>stericycle.com</t>
  </si>
  <si>
    <t>exactsciences.com</t>
  </si>
  <si>
    <t>vistracorp.com</t>
  </si>
  <si>
    <t>se.com</t>
  </si>
  <si>
    <t>bms.com</t>
  </si>
  <si>
    <t>deckers.com</t>
  </si>
  <si>
    <t>darlingii.com</t>
  </si>
  <si>
    <t>cabotcorp.com</t>
  </si>
  <si>
    <t>central.com</t>
  </si>
  <si>
    <t>baxter.com</t>
  </si>
  <si>
    <t>relx.com</t>
  </si>
  <si>
    <t>lamar.com</t>
  </si>
  <si>
    <t>te.com</t>
  </si>
  <si>
    <t>ziffdavis.com</t>
  </si>
  <si>
    <t>ebayinc.com</t>
  </si>
  <si>
    <t>rushenterprises.com</t>
  </si>
  <si>
    <t>waters.com</t>
  </si>
  <si>
    <t>uber.com</t>
  </si>
  <si>
    <t>axon.com</t>
  </si>
  <si>
    <t>vno.com</t>
  </si>
  <si>
    <t>nclhltd.com</t>
  </si>
  <si>
    <t>caesars.com</t>
  </si>
  <si>
    <t>gd.com</t>
  </si>
  <si>
    <t>ea.com</t>
  </si>
  <si>
    <t>selectmedical.com</t>
  </si>
  <si>
    <t>potlatchdeltic.com</t>
  </si>
  <si>
    <t>texasroadhouse.com</t>
  </si>
  <si>
    <t>thehersheycompany.com</t>
  </si>
  <si>
    <t>lpcorp.com</t>
  </si>
  <si>
    <t>hosthotels.com</t>
  </si>
  <si>
    <t>pgecorp.com</t>
  </si>
  <si>
    <t>poolcorp.com</t>
  </si>
  <si>
    <t>monsterbevcorp.com</t>
  </si>
  <si>
    <t>paychex.com</t>
  </si>
  <si>
    <t>rgare.com</t>
  </si>
  <si>
    <t>kennametal.com</t>
  </si>
  <si>
    <t>firstam.com</t>
  </si>
  <si>
    <t>prudential.com</t>
  </si>
  <si>
    <t>cboe.com</t>
  </si>
  <si>
    <t>gapinc.com</t>
  </si>
  <si>
    <t>wasteconnections.com</t>
  </si>
  <si>
    <t>kkr.com</t>
  </si>
  <si>
    <t>jnj.com</t>
  </si>
  <si>
    <t>asgn.com</t>
  </si>
  <si>
    <t>gflenv.com</t>
  </si>
  <si>
    <t>cfindustries.com</t>
  </si>
  <si>
    <t>cvrenergy.com</t>
  </si>
  <si>
    <t>activisionblizzard.com</t>
  </si>
  <si>
    <t>airleasecorp.com</t>
  </si>
  <si>
    <t>churchilldownsincorporated.com</t>
  </si>
  <si>
    <t>thewaltdisneycompany.com</t>
  </si>
  <si>
    <t>arkema.com</t>
  </si>
  <si>
    <t>tesla.com</t>
  </si>
  <si>
    <t>gm.com</t>
  </si>
  <si>
    <t>aegon.com</t>
  </si>
  <si>
    <t>kinross.com</t>
  </si>
  <si>
    <t>myrgroup.com</t>
  </si>
  <si>
    <t>supermicro.com</t>
  </si>
  <si>
    <t>alphametresources.com</t>
  </si>
  <si>
    <t>enterpriseproducts.com</t>
  </si>
  <si>
    <t>bc.com</t>
  </si>
  <si>
    <t>spx.com</t>
  </si>
  <si>
    <t>smurfitkappa.com</t>
  </si>
  <si>
    <t>ulta.com</t>
  </si>
  <si>
    <t>dish.com</t>
  </si>
  <si>
    <t>elcompanies.com</t>
  </si>
  <si>
    <t>ryder.com</t>
  </si>
  <si>
    <t>sensient.com</t>
  </si>
  <si>
    <t>campbellsoupcompany.com</t>
  </si>
  <si>
    <t>freseniusmedicalcare.com</t>
  </si>
  <si>
    <t>usbank.com</t>
  </si>
  <si>
    <t>accenture.com</t>
  </si>
  <si>
    <t>southernperu.com</t>
  </si>
  <si>
    <t>edison.com</t>
  </si>
  <si>
    <t>escotechnologies.com</t>
  </si>
  <si>
    <t>aa.com</t>
  </si>
  <si>
    <t>sodexo.com</t>
  </si>
  <si>
    <t>mitsui.com</t>
  </si>
  <si>
    <t>copart.com</t>
  </si>
  <si>
    <t>bookingholdings.com</t>
  </si>
  <si>
    <t>ielp.com</t>
  </si>
  <si>
    <t>avangrid.com</t>
  </si>
  <si>
    <t>allstate.com</t>
  </si>
  <si>
    <t>exeloncorp.com</t>
  </si>
  <si>
    <t>macysinc.com</t>
  </si>
  <si>
    <t>williams-sonomainc.com</t>
  </si>
  <si>
    <t>omnicomgroup.com</t>
  </si>
  <si>
    <t>chubb.com</t>
  </si>
  <si>
    <t>paloaltonetworks.com</t>
  </si>
  <si>
    <t>us.jll.com</t>
  </si>
  <si>
    <t>genpt.com</t>
  </si>
  <si>
    <t>dssmith.com</t>
  </si>
  <si>
    <t>nxp.com</t>
  </si>
  <si>
    <t>elementsolutionsinc.com</t>
  </si>
  <si>
    <t>conmed.com</t>
  </si>
  <si>
    <t>trex.com</t>
  </si>
  <si>
    <t>leggett.com</t>
  </si>
  <si>
    <t>xerox.com</t>
  </si>
  <si>
    <t>shell.com</t>
  </si>
  <si>
    <t>reckitt.com</t>
  </si>
  <si>
    <t>fadv.com</t>
  </si>
  <si>
    <t>garmin.com</t>
  </si>
  <si>
    <t>ssctech.com</t>
  </si>
  <si>
    <t>mihomes.com</t>
  </si>
  <si>
    <t>underarmour.com</t>
  </si>
  <si>
    <t>darden.com</t>
  </si>
  <si>
    <t>colgatepalmolive.com</t>
  </si>
  <si>
    <t>usfoods.com</t>
  </si>
  <si>
    <t>sunocolp.com</t>
  </si>
  <si>
    <t>americanexpress.com</t>
  </si>
  <si>
    <t>brighthorizons.com</t>
  </si>
  <si>
    <t>epam.com</t>
  </si>
  <si>
    <t>tcenergy.com</t>
  </si>
  <si>
    <t>murphyoilcorp.com</t>
  </si>
  <si>
    <t>regeneron.com</t>
  </si>
  <si>
    <t>fujitsu.com</t>
  </si>
  <si>
    <t>cognex.com</t>
  </si>
  <si>
    <t>pmi.com</t>
  </si>
  <si>
    <t>bio-rad.com</t>
  </si>
  <si>
    <t>moelis.com</t>
  </si>
  <si>
    <t>gentex.com</t>
  </si>
  <si>
    <t>synaptics.com</t>
  </si>
  <si>
    <t>corporate.arcelormittal.com</t>
  </si>
  <si>
    <t>deere.com</t>
  </si>
  <si>
    <t>tritoninternational.com</t>
  </si>
  <si>
    <t>amkor.com</t>
  </si>
  <si>
    <t>aptar.com</t>
  </si>
  <si>
    <t>badgermeter.com</t>
  </si>
  <si>
    <t>invesco.com</t>
  </si>
  <si>
    <t>technipfmc.com</t>
  </si>
  <si>
    <t>tegna.com</t>
  </si>
  <si>
    <t>lyft.com</t>
  </si>
  <si>
    <t>euronetworldwide.com</t>
  </si>
  <si>
    <t>jbhunt.com</t>
  </si>
  <si>
    <t>mgpingredients.com</t>
  </si>
  <si>
    <t>apple.com</t>
  </si>
  <si>
    <t>credit-suisse.com</t>
  </si>
  <si>
    <t>tripointehomes.com</t>
  </si>
  <si>
    <t>lpl.com</t>
  </si>
  <si>
    <t>americantower.com</t>
  </si>
  <si>
    <t>packagingcorp.com</t>
  </si>
  <si>
    <t>optioncarehealth.com</t>
  </si>
  <si>
    <t>alstom.com</t>
  </si>
  <si>
    <t>littelfuse.com</t>
  </si>
  <si>
    <t>caseys.com</t>
  </si>
  <si>
    <t>progressive.com</t>
  </si>
  <si>
    <t>novanta.com</t>
  </si>
  <si>
    <t>csx.com</t>
  </si>
  <si>
    <t>paycor.com</t>
  </si>
  <si>
    <t>simon.com</t>
  </si>
  <si>
    <t>iqvia.com</t>
  </si>
  <si>
    <t>pvh.com</t>
  </si>
  <si>
    <t>agilitihealth.com</t>
  </si>
  <si>
    <t>pkhotelsandresorts.com</t>
  </si>
  <si>
    <t>sysco.com</t>
  </si>
  <si>
    <t>iac.com</t>
  </si>
  <si>
    <t>amphenol.com</t>
  </si>
  <si>
    <t>gf.com</t>
  </si>
  <si>
    <t>arcb.com</t>
  </si>
  <si>
    <t>ir.hercrentals.com</t>
  </si>
  <si>
    <t>yeti.com</t>
  </si>
  <si>
    <t>digitalrealty.com</t>
  </si>
  <si>
    <t>interpublic.com</t>
  </si>
  <si>
    <t>bnymellon.com</t>
  </si>
  <si>
    <t>nucor.com</t>
  </si>
  <si>
    <t>gatx.com</t>
  </si>
  <si>
    <t>plexus.com</t>
  </si>
  <si>
    <t>medpace.com</t>
  </si>
  <si>
    <t>encorewire.com</t>
  </si>
  <si>
    <t>fluor.com</t>
  </si>
  <si>
    <t>tripadvisor.com</t>
  </si>
  <si>
    <t>valaris.com</t>
  </si>
  <si>
    <t>loews.com</t>
  </si>
  <si>
    <t>moog.com</t>
  </si>
  <si>
    <t>wyndhamhotels.com</t>
  </si>
  <si>
    <t>goodyear.com</t>
  </si>
  <si>
    <t>uhs.com</t>
  </si>
  <si>
    <t>usa.visa.com</t>
  </si>
  <si>
    <t>synchrony.com</t>
  </si>
  <si>
    <t>acushnetholdingscorp.com</t>
  </si>
  <si>
    <t>epirocgroup.com</t>
  </si>
  <si>
    <t>energizerholdings.com</t>
  </si>
  <si>
    <t>tateandlyle.com</t>
  </si>
  <si>
    <t>volvogroup.com</t>
  </si>
  <si>
    <t>aes.com</t>
  </si>
  <si>
    <t>brookfield.com</t>
  </si>
  <si>
    <t>skechers.com</t>
  </si>
  <si>
    <t>applied.com</t>
  </si>
  <si>
    <t>capitalone.com</t>
  </si>
  <si>
    <t>arlp.com</t>
  </si>
  <si>
    <t>basf.com</t>
  </si>
  <si>
    <t>nationalgrid.com</t>
  </si>
  <si>
    <t>truist.com</t>
  </si>
  <si>
    <t>halozyme.com</t>
  </si>
  <si>
    <t>synopsys.com</t>
  </si>
  <si>
    <t>stld.steeldynamics.com</t>
  </si>
  <si>
    <t>magellanlp.com</t>
  </si>
  <si>
    <t>moodys.com</t>
  </si>
  <si>
    <t>omnicell.com</t>
  </si>
  <si>
    <t>terex.com</t>
  </si>
  <si>
    <t>muellerwaterproducts.com</t>
  </si>
  <si>
    <t>lumentum.com</t>
  </si>
  <si>
    <t>columbia.com</t>
  </si>
  <si>
    <t>murphyusa.com</t>
  </si>
  <si>
    <t>amctheatres.com</t>
  </si>
  <si>
    <t>transdigm.com</t>
  </si>
  <si>
    <t>dcpmidstream.com</t>
  </si>
  <si>
    <t>ipgphotonics.com</t>
  </si>
  <si>
    <t>campingworld.com</t>
  </si>
  <si>
    <t>premierinc.com</t>
  </si>
  <si>
    <t>coopercos.com</t>
  </si>
  <si>
    <t>federalsignal.com</t>
  </si>
  <si>
    <t>chipotle.com</t>
  </si>
  <si>
    <t>lenovo.com</t>
  </si>
  <si>
    <t>ralphlauren.com</t>
  </si>
  <si>
    <t>hillenbrand.com</t>
  </si>
  <si>
    <t>manpowergroup.com</t>
  </si>
  <si>
    <t>drhorton.com</t>
  </si>
  <si>
    <t>davita.com</t>
  </si>
  <si>
    <t>casella.com</t>
  </si>
  <si>
    <t>teradyne.com</t>
  </si>
  <si>
    <t>ncr.com</t>
  </si>
  <si>
    <t>ropertech.com</t>
  </si>
  <si>
    <t>brixmor.com</t>
  </si>
  <si>
    <t>kimberly-clark.com</t>
  </si>
  <si>
    <t>regalrexnord.com</t>
  </si>
  <si>
    <t>odfl.com</t>
  </si>
  <si>
    <t>thekrogerco.com</t>
  </si>
  <si>
    <t>apachecorp.com</t>
  </si>
  <si>
    <t>hess.com</t>
  </si>
  <si>
    <t>goldmansachs.com</t>
  </si>
  <si>
    <t>morganstanley.com</t>
  </si>
  <si>
    <t>molsoncoors.com</t>
  </si>
  <si>
    <t>cedarfair.com</t>
  </si>
  <si>
    <t>consolenergy.com</t>
  </si>
  <si>
    <t>osi-systems.com</t>
  </si>
  <si>
    <t>chemours.com</t>
  </si>
  <si>
    <t>levistrauss.com</t>
  </si>
  <si>
    <t>tysonfoods.com</t>
  </si>
  <si>
    <t>ventasreit.com</t>
  </si>
  <si>
    <t>sempra.com</t>
  </si>
  <si>
    <t>heico.com</t>
  </si>
  <si>
    <t>enproindustries.com</t>
  </si>
  <si>
    <t>plainsallamerican.com</t>
  </si>
  <si>
    <t>fortinet.com</t>
  </si>
  <si>
    <t>mmc.com</t>
  </si>
  <si>
    <t>jabil.com</t>
  </si>
  <si>
    <t>balchem.com</t>
  </si>
  <si>
    <t>cna.com</t>
  </si>
  <si>
    <t>asburyauto.com</t>
  </si>
  <si>
    <t>hrblock.com</t>
  </si>
  <si>
    <t>alliancebernstein.com</t>
  </si>
  <si>
    <t>paccar.com</t>
  </si>
  <si>
    <t>discover.com</t>
  </si>
  <si>
    <t>fticonsulting.com</t>
  </si>
  <si>
    <t>crackerbarrel.com</t>
  </si>
  <si>
    <t>polaris.com</t>
  </si>
  <si>
    <t>tel.com</t>
  </si>
  <si>
    <t>pdce.com</t>
  </si>
  <si>
    <t>berkley.com</t>
  </si>
  <si>
    <t>adspipe.com</t>
  </si>
  <si>
    <t>enbridge.com</t>
  </si>
  <si>
    <t>vertiv.com</t>
  </si>
  <si>
    <t>fuchs.com</t>
  </si>
  <si>
    <t>statestreet.com</t>
  </si>
  <si>
    <t>toshiba.co.jp</t>
  </si>
  <si>
    <t>igt.com</t>
  </si>
  <si>
    <t>t-mobile.com</t>
  </si>
  <si>
    <t>snap.com</t>
  </si>
  <si>
    <t>fico.com</t>
  </si>
  <si>
    <t>autoliv.com</t>
  </si>
  <si>
    <t>graco.com</t>
  </si>
  <si>
    <t>ricoh.co.jp</t>
  </si>
  <si>
    <t>chewy.com</t>
  </si>
  <si>
    <t>mondigroup.com</t>
  </si>
  <si>
    <t>bootbarn.com</t>
  </si>
  <si>
    <t>summit-materials.com</t>
  </si>
  <si>
    <t>samsara.com</t>
  </si>
  <si>
    <t>adient.com</t>
  </si>
  <si>
    <t>nvent.com</t>
  </si>
  <si>
    <t>arcosa.com</t>
  </si>
  <si>
    <t>frontdoorhome.com</t>
  </si>
  <si>
    <t>creditacceptance.com</t>
  </si>
  <si>
    <t>devonenergy.com</t>
  </si>
  <si>
    <t>boydgaming.com</t>
  </si>
  <si>
    <t>mrcy.com</t>
  </si>
  <si>
    <t>zoominfo.com</t>
  </si>
  <si>
    <t>richemont.com</t>
  </si>
  <si>
    <t>sprouts.com</t>
  </si>
  <si>
    <t>asml.com</t>
  </si>
  <si>
    <t>vallourec.com</t>
  </si>
  <si>
    <t>saia.com</t>
  </si>
  <si>
    <t>corteva.com</t>
  </si>
  <si>
    <t>kontoorbrands.com</t>
  </si>
  <si>
    <t>agc.com</t>
  </si>
  <si>
    <t>conocophillips.com</t>
  </si>
  <si>
    <t>bruker.com</t>
  </si>
  <si>
    <t>prologis.com</t>
  </si>
  <si>
    <t>nexteraenergy.com</t>
  </si>
  <si>
    <t>samsonite.com</t>
  </si>
  <si>
    <t>gilead.com</t>
  </si>
  <si>
    <t>roche.com</t>
  </si>
  <si>
    <t>prospectstreet.com</t>
  </si>
  <si>
    <t>cmegroup.com</t>
  </si>
  <si>
    <t>hyatt.com</t>
  </si>
  <si>
    <t>workday.com</t>
  </si>
  <si>
    <t>silganholdings.com</t>
  </si>
  <si>
    <t>muellerindustries.com</t>
  </si>
  <si>
    <t>firstcash.com</t>
  </si>
  <si>
    <t>latamairlinesgroup.net</t>
  </si>
  <si>
    <t>arescapitalcorp.com</t>
  </si>
  <si>
    <t>targaresources.com</t>
  </si>
  <si>
    <t>crestwoodlp.com</t>
  </si>
  <si>
    <t>cubesmart.com</t>
  </si>
  <si>
    <t>oneok.com</t>
  </si>
  <si>
    <t>pplweb.com</t>
  </si>
  <si>
    <t>bostonscientific.com</t>
  </si>
  <si>
    <t>purestorage.com</t>
  </si>
  <si>
    <t>annaly.com</t>
  </si>
  <si>
    <t>extremenetworks.com</t>
  </si>
  <si>
    <t>sprinklr.com</t>
  </si>
  <si>
    <t>blackstone.com</t>
  </si>
  <si>
    <t>hcahealthcare.com</t>
  </si>
  <si>
    <t>abbvie.com</t>
  </si>
  <si>
    <t>adp.com</t>
  </si>
  <si>
    <t>aep.com</t>
  </si>
  <si>
    <t>agilent.com</t>
  </si>
  <si>
    <t>airproducts.com</t>
  </si>
  <si>
    <t>airbnb.com</t>
  </si>
  <si>
    <t>alarm.com</t>
  </si>
  <si>
    <t>allisontransmission.com</t>
  </si>
  <si>
    <t>abc.xyz</t>
  </si>
  <si>
    <t>amd.com</t>
  </si>
  <si>
    <t>ameresco.com</t>
  </si>
  <si>
    <t>ametek.com</t>
  </si>
  <si>
    <t>anteroresources.com</t>
  </si>
  <si>
    <t>archrsc.com</t>
  </si>
  <si>
    <t>arraytechinc.com</t>
  </si>
  <si>
    <t>arrow.com</t>
  </si>
  <si>
    <t>atkore.com</t>
  </si>
  <si>
    <t>autozone.com</t>
  </si>
  <si>
    <t>bausch.com</t>
  </si>
  <si>
    <t>takeda.com</t>
  </si>
  <si>
    <t>bxp.com</t>
  </si>
  <si>
    <t>broadridge.com</t>
  </si>
  <si>
    <t>brown-forman.com</t>
  </si>
  <si>
    <t>calix.com</t>
  </si>
  <si>
    <t>cargurus.com</t>
  </si>
  <si>
    <t>carnivalcorp.com</t>
  </si>
  <si>
    <t>ceridian.com</t>
  </si>
  <si>
    <t>chrobinson.com</t>
  </si>
  <si>
    <t>chemed.com</t>
  </si>
  <si>
    <t>brambles.com</t>
  </si>
  <si>
    <t>cigna.com</t>
  </si>
  <si>
    <t>cn.ca</t>
  </si>
  <si>
    <t>coca-colacompany.com</t>
  </si>
  <si>
    <t>cokeconsolidated.com</t>
  </si>
  <si>
    <t>coinbase.com</t>
  </si>
  <si>
    <t>comfortsystemsusa.com</t>
  </si>
  <si>
    <t>costco.com</t>
  </si>
  <si>
    <t>cvshealth.com</t>
  </si>
  <si>
    <t>delltechnologies.com</t>
  </si>
  <si>
    <t>delta.com</t>
  </si>
  <si>
    <t>diamondbackenergy.com</t>
  </si>
  <si>
    <t>dickssportinggoods.com</t>
  </si>
  <si>
    <t>dollartree.com</t>
  </si>
  <si>
    <t>edwards.com</t>
  </si>
  <si>
    <t>emcorgroup.com</t>
  </si>
  <si>
    <t>envistaco.com</t>
  </si>
  <si>
    <t>eogresources.com</t>
  </si>
  <si>
    <t>exelixis.com</t>
  </si>
  <si>
    <t>expeditors.com</t>
  </si>
  <si>
    <t>franklinresources.com</t>
  </si>
  <si>
    <t>frontier.com</t>
  </si>
  <si>
    <t>grainger.com</t>
  </si>
  <si>
    <t>greenbrickpartners.com</t>
  </si>
  <si>
    <t>guardanthealth.com</t>
  </si>
  <si>
    <t>gxo.com</t>
  </si>
  <si>
    <t>hbfuller.com</t>
  </si>
  <si>
    <t>henryschein.com</t>
  </si>
  <si>
    <t>hexcel.com</t>
  </si>
  <si>
    <t>hormelfoods.com</t>
  </si>
  <si>
    <t>howardhughes.com</t>
  </si>
  <si>
    <t>hp.com</t>
  </si>
  <si>
    <t>hubgroup.com</t>
  </si>
  <si>
    <t>humana.com</t>
  </si>
  <si>
    <t>huntsman.com</t>
  </si>
  <si>
    <t>installedbuildingproducts.com</t>
  </si>
  <si>
    <t>icf.com</t>
  </si>
  <si>
    <t>incyte.com</t>
  </si>
  <si>
    <t>intel.com</t>
  </si>
  <si>
    <t>ihgplc.com</t>
  </si>
  <si>
    <t>internationalpaper.com</t>
  </si>
  <si>
    <t>intuit.com</t>
  </si>
  <si>
    <t>itw.com</t>
  </si>
  <si>
    <t>rentokil-initial.com</t>
  </si>
  <si>
    <t>jefferies.com</t>
  </si>
  <si>
    <t>kohls.com</t>
  </si>
  <si>
    <t>wendys.com</t>
  </si>
  <si>
    <t>lennoxinternational.com</t>
  </si>
  <si>
    <t>libertybroadband.com</t>
  </si>
  <si>
    <t>lifestance.com</t>
  </si>
  <si>
    <t>lionsgate.com</t>
  </si>
  <si>
    <t>mastec.com</t>
  </si>
  <si>
    <t>medtronic.com</t>
  </si>
  <si>
    <t>merck.com</t>
  </si>
  <si>
    <t>meritagehomes.com</t>
  </si>
  <si>
    <t>micron.com</t>
  </si>
  <si>
    <t>microsoft.com</t>
  </si>
  <si>
    <t>modernatx.com</t>
  </si>
  <si>
    <t>molinahealthcare.com</t>
  </si>
  <si>
    <t>mpmaterials.com</t>
  </si>
  <si>
    <t>mrcoopergroup.com</t>
  </si>
  <si>
    <t>nasdaq.com</t>
  </si>
  <si>
    <t>natera.com</t>
  </si>
  <si>
    <t>neurocrine.com</t>
  </si>
  <si>
    <t>newmarket.com</t>
  </si>
  <si>
    <t>newmont.com</t>
  </si>
  <si>
    <t>nordson.com</t>
  </si>
  <si>
    <t>oldrepublic.com</t>
  </si>
  <si>
    <t>olin.com</t>
  </si>
  <si>
    <t>onsemi.com</t>
  </si>
  <si>
    <t>onemainfinancial.com</t>
  </si>
  <si>
    <t>oshkoshcorp.com</t>
  </si>
  <si>
    <t>otis.com</t>
  </si>
  <si>
    <t>papajohns.com</t>
  </si>
  <si>
    <t>parker.com</t>
  </si>
  <si>
    <t>onepeloton.com</t>
  </si>
  <si>
    <t>penskeautomotive.com</t>
  </si>
  <si>
    <t>publicstorage.com</t>
  </si>
  <si>
    <t>quantaservices.com</t>
  </si>
  <si>
    <t>radian.com</t>
  </si>
  <si>
    <t>repligen.com</t>
  </si>
  <si>
    <t>rivian.com</t>
  </si>
  <si>
    <t>rollins.com</t>
  </si>
  <si>
    <t>rossstores.com</t>
  </si>
  <si>
    <t>royalgold.com</t>
  </si>
  <si>
    <t>saic.com</t>
  </si>
  <si>
    <t>schneider.com</t>
  </si>
  <si>
    <t>seagate.com</t>
  </si>
  <si>
    <t>sherwin-williams.com</t>
  </si>
  <si>
    <t>siteone.com</t>
  </si>
  <si>
    <t>southwest.com</t>
  </si>
  <si>
    <t>swn.com</t>
  </si>
  <si>
    <t>aholddelhaize.com</t>
  </si>
  <si>
    <t>stryker.com</t>
  </si>
  <si>
    <t>teledyne.com</t>
  </si>
  <si>
    <t>tetratech.com</t>
  </si>
  <si>
    <t>ti.com</t>
  </si>
  <si>
    <t>textron.com</t>
  </si>
  <si>
    <t>tollbrothers.com</t>
  </si>
  <si>
    <t>sanofi.com</t>
  </si>
  <si>
    <t>ussteel.com</t>
  </si>
  <si>
    <t>verramobility.com</t>
  </si>
  <si>
    <t>welltower.com</t>
  </si>
  <si>
    <t>werner.com</t>
  </si>
  <si>
    <t>whirlpoolcorp.com</t>
  </si>
  <si>
    <t>woodward.com</t>
  </si>
  <si>
    <t>zebra.com</t>
  </si>
  <si>
    <t>zillowgroup.com</t>
  </si>
  <si>
    <t>henkel.com</t>
  </si>
  <si>
    <t>aosmith.com</t>
  </si>
  <si>
    <t>simpsonmfg.com</t>
  </si>
  <si>
    <t>mplx.com</t>
  </si>
  <si>
    <t>etsy.com</t>
  </si>
  <si>
    <t>aflac.com</t>
  </si>
  <si>
    <t>hannover-re.com</t>
  </si>
  <si>
    <t>joe.com</t>
  </si>
  <si>
    <t>stifel.com</t>
  </si>
  <si>
    <t>bxsl.com</t>
  </si>
  <si>
    <t>foxconn.com</t>
  </si>
  <si>
    <t>aercap.com</t>
  </si>
  <si>
    <t>kyndryl.com</t>
  </si>
  <si>
    <t>shift4.com</t>
  </si>
  <si>
    <t>sofi.com</t>
  </si>
  <si>
    <t>vailresorts.com</t>
  </si>
  <si>
    <t>centene.com</t>
  </si>
  <si>
    <t>stantec.com</t>
  </si>
  <si>
    <t>seic.com</t>
  </si>
  <si>
    <t>abbott.com</t>
  </si>
  <si>
    <t>agilonhealth.com</t>
  </si>
  <si>
    <t>apigroupinc.com</t>
  </si>
  <si>
    <t>axiscapital.com</t>
  </si>
  <si>
    <t>barrick.com</t>
  </si>
  <si>
    <t>bellring.com</t>
  </si>
  <si>
    <t>brinks.com</t>
  </si>
  <si>
    <t>brp.com</t>
  </si>
  <si>
    <t>cactuswhd.com</t>
  </si>
  <si>
    <t>calwatergroup.com</t>
  </si>
  <si>
    <t>centurycommunities.com</t>
  </si>
  <si>
    <t>cnhindustrial.com</t>
  </si>
  <si>
    <t>constellium.com</t>
  </si>
  <si>
    <t>diversey.com</t>
  </si>
  <si>
    <t>drivenbrands.com</t>
  </si>
  <si>
    <t>flagstar.com</t>
  </si>
  <si>
    <t>fortisinc.com</t>
  </si>
  <si>
    <t>hfsinclair.com</t>
  </si>
  <si>
    <t>iconplc.com</t>
  </si>
  <si>
    <t>leonardo.com</t>
  </si>
  <si>
    <t>mistercarwash.com</t>
  </si>
  <si>
    <t>olaplex.com</t>
  </si>
  <si>
    <t>publicisgroupe.com</t>
  </si>
  <si>
    <t>rh.com</t>
  </si>
  <si>
    <t>rocketlabusa.com</t>
  </si>
  <si>
    <t>southerncompany.com</t>
  </si>
  <si>
    <t>syneoshealth.com</t>
  </si>
  <si>
    <t>troweprice.com</t>
  </si>
  <si>
    <t>vir.bio</t>
  </si>
  <si>
    <t>vontier.com</t>
  </si>
  <si>
    <t>wexinc.com</t>
  </si>
  <si>
    <t>WebSite</t>
  </si>
  <si>
    <t>aactechnologies.com</t>
  </si>
  <si>
    <t>aia.com</t>
  </si>
  <si>
    <t>aaon.com</t>
  </si>
  <si>
    <t>advanceautoparts.com</t>
  </si>
  <si>
    <t>global.abb</t>
  </si>
  <si>
    <t>amerisbank.com</t>
  </si>
  <si>
    <t>abcam.com</t>
  </si>
  <si>
    <t>ambev.com.br</t>
  </si>
  <si>
    <t>arbor.com</t>
  </si>
  <si>
    <t>acadia.com</t>
  </si>
  <si>
    <t>aircanada.com</t>
  </si>
  <si>
    <t>abchina.com.cn</t>
  </si>
  <si>
    <t>aciworldwide.com</t>
  </si>
  <si>
    <t>enactmi.com</t>
  </si>
  <si>
    <t>acvauctions.com</t>
  </si>
  <si>
    <t>agreerealty.com</t>
  </si>
  <si>
    <t>adidas-group.com</t>
  </si>
  <si>
    <t>autodesk.com</t>
  </si>
  <si>
    <t>adyen.com</t>
  </si>
  <si>
    <t>ameren.com</t>
  </si>
  <si>
    <t>advancedenergy.com</t>
  </si>
  <si>
    <t>american-equity.com</t>
  </si>
  <si>
    <t>agnicoeagle.com</t>
  </si>
  <si>
    <t>aeo-inc.com</t>
  </si>
  <si>
    <t>arcresources.com</t>
  </si>
  <si>
    <t>afginc.com</t>
  </si>
  <si>
    <t>affirm.com</t>
  </si>
  <si>
    <t>ageas.com</t>
  </si>
  <si>
    <t>alamosgold.com</t>
  </si>
  <si>
    <t>agnc.com</t>
  </si>
  <si>
    <t>assuredguaranty.com</t>
  </si>
  <si>
    <t>conch.cn</t>
  </si>
  <si>
    <t>adeccogroup.com</t>
  </si>
  <si>
    <t>asahi-kasei.com</t>
  </si>
  <si>
    <t>c3.ai</t>
  </si>
  <si>
    <t>aircommunities.com</t>
  </si>
  <si>
    <t>airchina.com.cn</t>
  </si>
  <si>
    <t>ajg.com</t>
  </si>
  <si>
    <t>ajinomoto.co.jp</t>
  </si>
  <si>
    <t>akamai.com</t>
  </si>
  <si>
    <t>koandina.com</t>
  </si>
  <si>
    <t>akerotx.com</t>
  </si>
  <si>
    <t>akzonobel.com</t>
  </si>
  <si>
    <t>alcon.com</t>
  </si>
  <si>
    <t>allete.com</t>
  </si>
  <si>
    <t>alfalaval.com</t>
  </si>
  <si>
    <t>allegromicro.com</t>
  </si>
  <si>
    <t>allianz.com</t>
  </si>
  <si>
    <t>alkermes.com</t>
  </si>
  <si>
    <t>allegion.com</t>
  </si>
  <si>
    <t>alnylam.com</t>
  </si>
  <si>
    <t>astellas.com</t>
  </si>
  <si>
    <t>altair.com</t>
  </si>
  <si>
    <t>anteromidstream.com</t>
  </si>
  <si>
    <t>ambarella.com</t>
  </si>
  <si>
    <t>ardaghmetalpackaging.com</t>
  </si>
  <si>
    <t>corporate.amplifon.com</t>
  </si>
  <si>
    <t>amh.com</t>
  </si>
  <si>
    <t>assetmark.com</t>
  </si>
  <si>
    <t>amnhealthcare.com</t>
  </si>
  <si>
    <t>amphastar.com</t>
  </si>
  <si>
    <t>americamovil.com</t>
  </si>
  <si>
    <t>aboutamazon.com</t>
  </si>
  <si>
    <t>arista.com</t>
  </si>
  <si>
    <t>acerinox.com</t>
  </si>
  <si>
    <t>anta.com</t>
  </si>
  <si>
    <t>ansys.com</t>
  </si>
  <si>
    <t>artisanpartners.com</t>
  </si>
  <si>
    <t>aperam.com</t>
  </si>
  <si>
    <t>applehospitalityreit.com</t>
  </si>
  <si>
    <t>apellis.com</t>
  </si>
  <si>
    <t>aspenpharma.com</t>
  </si>
  <si>
    <t>applovin.com</t>
  </si>
  <si>
    <t>appfolioinc.com</t>
  </si>
  <si>
    <t>appian.com</t>
  </si>
  <si>
    <t>aptiv.com</t>
  </si>
  <si>
    <t>algonquinpower.com</t>
  </si>
  <si>
    <t>arcadis.com</t>
  </si>
  <si>
    <t>are.com</t>
  </si>
  <si>
    <t>argenx.com</t>
  </si>
  <si>
    <t>arrowheadpharma.com</t>
  </si>
  <si>
    <t>assai.com.br</t>
  </si>
  <si>
    <t>asana.com</t>
  </si>
  <si>
    <t>assaabloy.com</t>
  </si>
  <si>
    <t>associatedbank.com</t>
  </si>
  <si>
    <t>abf.co.uk</t>
  </si>
  <si>
    <t>aisin.com</t>
  </si>
  <si>
    <t>asm.com</t>
  </si>
  <si>
    <t>ascendispharma.com</t>
  </si>
  <si>
    <t>asur.com.mx</t>
  </si>
  <si>
    <t>aseglobal.com</t>
  </si>
  <si>
    <t>ir.yaduo.com</t>
  </si>
  <si>
    <t>autotrader.co.uk</t>
  </si>
  <si>
    <t>advantest.com</t>
  </si>
  <si>
    <t>autohome.com.cn</t>
  </si>
  <si>
    <t>atimaterials.com</t>
  </si>
  <si>
    <t>atlascopcogroup.com</t>
  </si>
  <si>
    <t>atmosenergy.com</t>
  </si>
  <si>
    <t>atricure.com</t>
  </si>
  <si>
    <t>anglogoldashanti.com</t>
  </si>
  <si>
    <t>atlanticunionbank.com</t>
  </si>
  <si>
    <t>auo.com</t>
  </si>
  <si>
    <t>avistacorp.com</t>
  </si>
  <si>
    <t>grupoaval.com</t>
  </si>
  <si>
    <t>avinc.com</t>
  </si>
  <si>
    <t>avalonbay.com</t>
  </si>
  <si>
    <t>avidxchange.com</t>
  </si>
  <si>
    <t>ais.th</t>
  </si>
  <si>
    <t>avantorsciences.com</t>
  </si>
  <si>
    <t>aviva.com</t>
  </si>
  <si>
    <t>aluminalimited.com</t>
  </si>
  <si>
    <t>armstrongceilings.com</t>
  </si>
  <si>
    <t>aswater.com</t>
  </si>
  <si>
    <t>axosfinancial.com</t>
  </si>
  <si>
    <t>axa.com</t>
  </si>
  <si>
    <t>axonics.com</t>
  </si>
  <si>
    <t>axsome.com</t>
  </si>
  <si>
    <t>atlantica.com</t>
  </si>
  <si>
    <t>alteryx.com</t>
  </si>
  <si>
    <t>azekco.com</t>
  </si>
  <si>
    <t>astrazeneca.com</t>
  </si>
  <si>
    <t>aspentech.com</t>
  </si>
  <si>
    <t>azenta.com</t>
  </si>
  <si>
    <t>voeazul.com.br</t>
  </si>
  <si>
    <t>onebarnes.com</t>
  </si>
  <si>
    <t>alibabagroup.com</t>
  </si>
  <si>
    <t>boc.cn</t>
  </si>
  <si>
    <t>braskem.com.br</t>
  </si>
  <si>
    <t>bancfirst.bank</t>
  </si>
  <si>
    <t>grupocredicorp.com</t>
  </si>
  <si>
    <t>libertymedia.com</t>
  </si>
  <si>
    <t>banco.bradesco</t>
  </si>
  <si>
    <t>bridgebio.com</t>
  </si>
  <si>
    <t>bbseguridaderi.com.br</t>
  </si>
  <si>
    <t>bbva.com</t>
  </si>
  <si>
    <t>bbwinc.com</t>
  </si>
  <si>
    <t>investors.bestbuy.com</t>
  </si>
  <si>
    <t>bce.ca</t>
  </si>
  <si>
    <t>portales.bancochile.cl</t>
  </si>
  <si>
    <t>bankcomm.com</t>
  </si>
  <si>
    <t>bb.com.br</t>
  </si>
  <si>
    <t>bloomenergy.com</t>
  </si>
  <si>
    <t>beamtx.com</t>
  </si>
  <si>
    <t>ke.com</t>
  </si>
  <si>
    <t>bep.brookfield.com</t>
  </si>
  <si>
    <t>besi.com</t>
  </si>
  <si>
    <t>bunge.com</t>
  </si>
  <si>
    <t>beigene.com</t>
  </si>
  <si>
    <t>biglariholdings.com</t>
  </si>
  <si>
    <t>brighthousefinancial.com</t>
  </si>
  <si>
    <t>ir.baidu.com</t>
  </si>
  <si>
    <t>bilibili.com</t>
  </si>
  <si>
    <t>bill.com</t>
  </si>
  <si>
    <t>sobi.com</t>
  </si>
  <si>
    <t>bip.brookfield.com</t>
  </si>
  <si>
    <t>hkbea.com</t>
  </si>
  <si>
    <t>berkeleygroup.co.uk</t>
  </si>
  <si>
    <t>blackhillscorp.com</t>
  </si>
  <si>
    <t>bankhapoalim.com</t>
  </si>
  <si>
    <t>blackknightinc.com</t>
  </si>
  <si>
    <t>blackline.com</t>
  </si>
  <si>
    <t>blackbaud.com</t>
  </si>
  <si>
    <t>bellwayplc.co.uk</t>
  </si>
  <si>
    <t>bumble.com</t>
  </si>
  <si>
    <t>biomarin.com</t>
  </si>
  <si>
    <t>bandmretail.com</t>
  </si>
  <si>
    <t>biomerieux.com</t>
  </si>
  <si>
    <t>broadstone.com</t>
  </si>
  <si>
    <t>group.bnpparibas</t>
  </si>
  <si>
    <t>scotiabank.com</t>
  </si>
  <si>
    <t>biontech.de</t>
  </si>
  <si>
    <t>bollore.com</t>
  </si>
  <si>
    <t>investor.bokf.com</t>
  </si>
  <si>
    <t>hugoboss.com</t>
  </si>
  <si>
    <t>bouygues.com</t>
  </si>
  <si>
    <t>boardwalkreit.com</t>
  </si>
  <si>
    <t>bowlerocorp.com</t>
  </si>
  <si>
    <t>box.com</t>
  </si>
  <si>
    <t>blueprintmedicines.com</t>
  </si>
  <si>
    <t>popular.com</t>
  </si>
  <si>
    <t>bridgestone.co.jp</t>
  </si>
  <si>
    <t>bbinsurance.com</t>
  </si>
  <si>
    <t>baldwinriskpartners.com</t>
  </si>
  <si>
    <t>global.brother</t>
  </si>
  <si>
    <t>braze.com</t>
  </si>
  <si>
    <t>banco.santander.cl</t>
  </si>
  <si>
    <t>santander.com.br</t>
  </si>
  <si>
    <t>blackstoneminerals.com</t>
  </si>
  <si>
    <t>santander.com.mx</t>
  </si>
  <si>
    <t>bentley.com</t>
  </si>
  <si>
    <t>barrattdevelopments.co.uk</t>
  </si>
  <si>
    <t>b2gold.com</t>
  </si>
  <si>
    <t>bat.com</t>
  </si>
  <si>
    <t>britishland.com</t>
  </si>
  <si>
    <t>britvic.com</t>
  </si>
  <si>
    <t>ab-inbev.com</t>
  </si>
  <si>
    <t>burberryplc.com</t>
  </si>
  <si>
    <t>burlingtoninvestors.com</t>
  </si>
  <si>
    <t>bavarian-nordic.com</t>
  </si>
  <si>
    <t>bureauveritas.com</t>
  </si>
  <si>
    <t>blackstonemortgagetrust.com</t>
  </si>
  <si>
    <t>byd.com</t>
  </si>
  <si>
    <t>ir.zhipin.com</t>
  </si>
  <si>
    <t>bunzl.com</t>
  </si>
  <si>
    <t>buzziunicem.com</t>
  </si>
  <si>
    <t>carlsberggroup.com</t>
  </si>
  <si>
    <t>cableone.biz</t>
  </si>
  <si>
    <t>cadencebank.com</t>
  </si>
  <si>
    <t>cae.com</t>
  </si>
  <si>
    <t>caixabank.com</t>
  </si>
  <si>
    <t>global.canon</t>
  </si>
  <si>
    <t>crcement.com</t>
  </si>
  <si>
    <t>cathaygeneralbancorp.com</t>
  </si>
  <si>
    <t>commercebank.com</t>
  </si>
  <si>
    <t>cbna.com</t>
  </si>
  <si>
    <t>cbiz.com</t>
  </si>
  <si>
    <t>cccis.com</t>
  </si>
  <si>
    <t>cocacolaep.com</t>
  </si>
  <si>
    <t>coca-colahellenic.com</t>
  </si>
  <si>
    <t>crowncastle.com</t>
  </si>
  <si>
    <t>cameco.com</t>
  </si>
  <si>
    <t>cogentco.com</t>
  </si>
  <si>
    <t>chinacoalenergy.com</t>
  </si>
  <si>
    <t>ccu.cl</t>
  </si>
  <si>
    <t>chindatagroup.com</t>
  </si>
  <si>
    <t>cadence.com</t>
  </si>
  <si>
    <t>constellationenergy.com</t>
  </si>
  <si>
    <t>celsiusholdingsinc.com</t>
  </si>
  <si>
    <t>cerevel.com</t>
  </si>
  <si>
    <t>certara.com</t>
  </si>
  <si>
    <t>citizensbank.com</t>
  </si>
  <si>
    <t>confluent.io</t>
  </si>
  <si>
    <t>frostbank.com</t>
  </si>
  <si>
    <t>capgemini.com</t>
  </si>
  <si>
    <t>chibabank.co.jp</t>
  </si>
  <si>
    <t>citicbank.com</t>
  </si>
  <si>
    <t>dior-finance.com</t>
  </si>
  <si>
    <t>cebenvironment.com</t>
  </si>
  <si>
    <t>chugai-pharm.co.jp</t>
  </si>
  <si>
    <t>choicehotels.com</t>
  </si>
  <si>
    <t>chk.com</t>
  </si>
  <si>
    <t>checkpoint.com</t>
  </si>
  <si>
    <t>chargepoint.com</t>
  </si>
  <si>
    <t>chordenergy.com</t>
  </si>
  <si>
    <t>chorus.co.nz</t>
  </si>
  <si>
    <t>cht.com.tw</t>
  </si>
  <si>
    <t>corporate.charter.com</t>
  </si>
  <si>
    <t>mengniuir.com</t>
  </si>
  <si>
    <t>ccb.com</t>
  </si>
  <si>
    <t>hold.coscoshipping.com</t>
  </si>
  <si>
    <t>cemig.com.br</t>
  </si>
  <si>
    <t>colliers.com</t>
  </si>
  <si>
    <t>cmbchina.com</t>
  </si>
  <si>
    <t>cinfin.com</t>
  </si>
  <si>
    <t>cielo.com.br</t>
  </si>
  <si>
    <t>civitasresources.com</t>
  </si>
  <si>
    <t>ctfjewellerygroup.com</t>
  </si>
  <si>
    <t>ckh.com.hk</t>
  </si>
  <si>
    <t>comerica.com</t>
  </si>
  <si>
    <t>cmbc.com.cn</t>
  </si>
  <si>
    <t>corporate.comcast.com</t>
  </si>
  <si>
    <t>cmport.com.hk</t>
  </si>
  <si>
    <t>compass-group.com</t>
  </si>
  <si>
    <t>cmsenergy.com</t>
  </si>
  <si>
    <t>commbank.com.au</t>
  </si>
  <si>
    <t>ir.cinemark.com</t>
  </si>
  <si>
    <t>cnoinc.com</t>
  </si>
  <si>
    <t>cnrl.com</t>
  </si>
  <si>
    <t>cohenandsteers.com</t>
  </si>
  <si>
    <t>cnx.com</t>
  </si>
  <si>
    <t>croda.com</t>
  </si>
  <si>
    <t>columbiabankingsystem.com</t>
  </si>
  <si>
    <t>corcept.com</t>
  </si>
  <si>
    <t>coursera.org</t>
  </si>
  <si>
    <t>cpr.ca</t>
  </si>
  <si>
    <t>copa.gcs-web.com</t>
  </si>
  <si>
    <t>cathaypacific.com</t>
  </si>
  <si>
    <t>crescentpointenergy.com</t>
  </si>
  <si>
    <t>chpk.com</t>
  </si>
  <si>
    <t>aboutcoupang.com</t>
  </si>
  <si>
    <t>capriholdings.com</t>
  </si>
  <si>
    <t>camdenliving.com</t>
  </si>
  <si>
    <t>centrica.com</t>
  </si>
  <si>
    <t>cqpir.cheniere.com</t>
  </si>
  <si>
    <t>credit-agricole.com</t>
  </si>
  <si>
    <t>corebridgefinancial.com</t>
  </si>
  <si>
    <t>crc.com</t>
  </si>
  <si>
    <t>credosemi.com</t>
  </si>
  <si>
    <t>crh.com</t>
  </si>
  <si>
    <t>crbeer.com.hk</t>
  </si>
  <si>
    <t>comstockresources.com</t>
  </si>
  <si>
    <t>crocs.com</t>
  </si>
  <si>
    <t>cr-power.com</t>
  </si>
  <si>
    <t>carrefour.com</t>
  </si>
  <si>
    <t>carpentertechnology.com</t>
  </si>
  <si>
    <t>crisprtx.com</t>
  </si>
  <si>
    <t>criteo.com</t>
  </si>
  <si>
    <t>cirrus.com</t>
  </si>
  <si>
    <t>corvel.com</t>
  </si>
  <si>
    <t>crowdstrike.com</t>
  </si>
  <si>
    <t>costargroup.com</t>
  </si>
  <si>
    <t>world.casio.com</t>
  </si>
  <si>
    <t>canadiansolar.com</t>
  </si>
  <si>
    <t>csl.com.au</t>
  </si>
  <si>
    <t>catalent.com</t>
  </si>
  <si>
    <t>coterra.com</t>
  </si>
  <si>
    <t>countrygarden.com.cn</t>
  </si>
  <si>
    <t>colruytgroup.com</t>
  </si>
  <si>
    <t>cousins.com</t>
  </si>
  <si>
    <t>curevac.com</t>
  </si>
  <si>
    <t>cenovus.com</t>
  </si>
  <si>
    <t>commvault.com</t>
  </si>
  <si>
    <t>carvana.com</t>
  </si>
  <si>
    <t>cvent.com</t>
  </si>
  <si>
    <t>clearwateranalytics.com</t>
  </si>
  <si>
    <t>clearwayenergy.com</t>
  </si>
  <si>
    <t>smartcentres.com</t>
  </si>
  <si>
    <t>cranenxt.com</t>
  </si>
  <si>
    <t>cyberark.com</t>
  </si>
  <si>
    <t>cyberagent.co.jp</t>
  </si>
  <si>
    <t>cytokinetics.com</t>
  </si>
  <si>
    <t>danone.com</t>
  </si>
  <si>
    <t>doordash.com</t>
  </si>
  <si>
    <t>3ds.com</t>
  </si>
  <si>
    <t>endava.com</t>
  </si>
  <si>
    <t>digitalbridge.com</t>
  </si>
  <si>
    <t>dbs.com</t>
  </si>
  <si>
    <t>dropbox.com</t>
  </si>
  <si>
    <t>dcc.ie</t>
  </si>
  <si>
    <t>donaldson.com</t>
  </si>
  <si>
    <t>datadoghq.com</t>
  </si>
  <si>
    <t>denbury.com</t>
  </si>
  <si>
    <t>dairyfarmgroup.com</t>
  </si>
  <si>
    <t>didiglobal.com</t>
  </si>
  <si>
    <t>kentaku.co.jp</t>
  </si>
  <si>
    <t>screen.co.jp</t>
  </si>
  <si>
    <t>diodes.com</t>
  </si>
  <si>
    <t>daikin.com</t>
  </si>
  <si>
    <t>deleklogistics.com</t>
  </si>
  <si>
    <t>draftkings.com</t>
  </si>
  <si>
    <t>dlocal.com</t>
  </si>
  <si>
    <t>ginkgobioworks.com</t>
  </si>
  <si>
    <t>dnb.no</t>
  </si>
  <si>
    <t>dfmg.com.cn</t>
  </si>
  <si>
    <t>denalitherapeutics.com</t>
  </si>
  <si>
    <t>dunelm.com</t>
  </si>
  <si>
    <t>dnpselectincome.com</t>
  </si>
  <si>
    <t>dnp.co.jp</t>
  </si>
  <si>
    <t>docreit.com</t>
  </si>
  <si>
    <t>digitalocean.com</t>
  </si>
  <si>
    <t>doximity.com</t>
  </si>
  <si>
    <t>docusign.com</t>
  </si>
  <si>
    <t>dormanproducts.com</t>
  </si>
  <si>
    <t>amdocs.com</t>
  </si>
  <si>
    <t>ir.dominos.com</t>
  </si>
  <si>
    <t>dqsolar.com</t>
  </si>
  <si>
    <t>disco.co.jp</t>
  </si>
  <si>
    <t>dsv.com</t>
  </si>
  <si>
    <t>daiwa-grp.jp</t>
  </si>
  <si>
    <t>descartes.com</t>
  </si>
  <si>
    <t>dynatrace.com</t>
  </si>
  <si>
    <t>dteenergy.com</t>
  </si>
  <si>
    <t>telekom.com</t>
  </si>
  <si>
    <t>dtmidstream.com</t>
  </si>
  <si>
    <t>dufry.com</t>
  </si>
  <si>
    <t>duolingo.com</t>
  </si>
  <si>
    <t>doubleverify.com</t>
  </si>
  <si>
    <t>camparigroup.com</t>
  </si>
  <si>
    <t>daiwahouse.co.jp</t>
  </si>
  <si>
    <t>deutsche-wohnen.com</t>
  </si>
  <si>
    <t>derwentlondon.com</t>
  </si>
  <si>
    <t>dxc.technology</t>
  </si>
  <si>
    <t>dexcom.com</t>
  </si>
  <si>
    <t>eni.com</t>
  </si>
  <si>
    <t>airbus.com</t>
  </si>
  <si>
    <t>easternbank.com</t>
  </si>
  <si>
    <t>ecopetrol.com.co</t>
  </si>
  <si>
    <t>edf.fr</t>
  </si>
  <si>
    <t>conedison.com</t>
  </si>
  <si>
    <t>edenred.com</t>
  </si>
  <si>
    <t>endeavorco.com</t>
  </si>
  <si>
    <t>neworiental.org</t>
  </si>
  <si>
    <t>excelerateenergy.com</t>
  </si>
  <si>
    <t>eastgroup.net</t>
  </si>
  <si>
    <t>easyjet.com</t>
  </si>
  <si>
    <t>elanco.com</t>
  </si>
  <si>
    <t>elfcosmetics.com</t>
  </si>
  <si>
    <t>copel.com</t>
  </si>
  <si>
    <t>equitylifestyleproperties.com</t>
  </si>
  <si>
    <t>electroluxgroup.com</t>
  </si>
  <si>
    <t>elevancehealth.com</t>
  </si>
  <si>
    <t>enelchile.cl</t>
  </si>
  <si>
    <t>enlightenergy.co.il</t>
  </si>
  <si>
    <t>enphase.com</t>
  </si>
  <si>
    <t>envestnet.com</t>
  </si>
  <si>
    <t>enovix.com</t>
  </si>
  <si>
    <t>eon.com</t>
  </si>
  <si>
    <t>eprkc.com</t>
  </si>
  <si>
    <t>essentialproperties.com</t>
  </si>
  <si>
    <t>eqcre.com</t>
  </si>
  <si>
    <t>equitableholdings.com</t>
  </si>
  <si>
    <t>eqt.com</t>
  </si>
  <si>
    <t>enerplus.com</t>
  </si>
  <si>
    <t>eurofins.com</t>
  </si>
  <si>
    <t>esab.com</t>
  </si>
  <si>
    <t>enstargroup.com</t>
  </si>
  <si>
    <t>essilorluxottica.com</t>
  </si>
  <si>
    <t>elbitsystems.com</t>
  </si>
  <si>
    <t>engagesmart.com</t>
  </si>
  <si>
    <t>essentgroup.com</t>
  </si>
  <si>
    <t>essexapartmenthomes.com</t>
  </si>
  <si>
    <t>elastic.co</t>
  </si>
  <si>
    <t>equitransmidstream.com</t>
  </si>
  <si>
    <t>euronav.com</t>
  </si>
  <si>
    <t>evercommerce.com</t>
  </si>
  <si>
    <t>eveairmobility.com</t>
  </si>
  <si>
    <t>evolenthealth.com</t>
  </si>
  <si>
    <t>evotec.com</t>
  </si>
  <si>
    <t>evercore.com</t>
  </si>
  <si>
    <t>investors.evergy.com</t>
  </si>
  <si>
    <t>evertecinc.com</t>
  </si>
  <si>
    <t>eastwestbank.com</t>
  </si>
  <si>
    <t>exlservice.com</t>
  </si>
  <si>
    <t>eaglematerials.com</t>
  </si>
  <si>
    <t>expediagroup.com</t>
  </si>
  <si>
    <t>experianplc.com</t>
  </si>
  <si>
    <t>expworldholdings.com</t>
  </si>
  <si>
    <t>exponent.com</t>
  </si>
  <si>
    <t>fanuc.co.jp</t>
  </si>
  <si>
    <t>fbin.com</t>
  </si>
  <si>
    <t>1firstbank.com</t>
  </si>
  <si>
    <t>firstcitizens.com</t>
  </si>
  <si>
    <t>fcpt.com</t>
  </si>
  <si>
    <t>factset.com</t>
  </si>
  <si>
    <t>franklin-electric.com</t>
  </si>
  <si>
    <t>ffin.com</t>
  </si>
  <si>
    <t>fglife.com</t>
  </si>
  <si>
    <t>fctgl.com</t>
  </si>
  <si>
    <t>fhb.com</t>
  </si>
  <si>
    <t>federatedinvestors.com</t>
  </si>
  <si>
    <t>firsthorizon.com</t>
  </si>
  <si>
    <t>fibk.com</t>
  </si>
  <si>
    <t>fnni.com</t>
  </si>
  <si>
    <t>53.com</t>
  </si>
  <si>
    <t>five9.com</t>
  </si>
  <si>
    <t>nationalbeverage.com</t>
  </si>
  <si>
    <t>fluenceenergy.com</t>
  </si>
  <si>
    <t>fleetcor.com</t>
  </si>
  <si>
    <t>flywire.com</t>
  </si>
  <si>
    <t>fabrinet.com</t>
  </si>
  <si>
    <t>fnb-online.com</t>
  </si>
  <si>
    <t>fresnilloplc.com</t>
  </si>
  <si>
    <t>franco-nevada.com</t>
  </si>
  <si>
    <t>focusfinancialpartners.com</t>
  </si>
  <si>
    <t>amicusrx.com</t>
  </si>
  <si>
    <t>formfactor.com</t>
  </si>
  <si>
    <t>foxcorporation.com</t>
  </si>
  <si>
    <t>ridefox.com</t>
  </si>
  <si>
    <t>first-quantum.com</t>
  </si>
  <si>
    <t>firstindustrial.com</t>
  </si>
  <si>
    <t>fairfax.ca</t>
  </si>
  <si>
    <t>freedomholdingcorp.com</t>
  </si>
  <si>
    <t>frontlineplc.cy</t>
  </si>
  <si>
    <t>jfrog.com</t>
  </si>
  <si>
    <t>ferrovial.com</t>
  </si>
  <si>
    <t>freshworks.com</t>
  </si>
  <si>
    <t>federalrealty.com</t>
  </si>
  <si>
    <t>freenet.ag</t>
  </si>
  <si>
    <t>fskkradvisor.com</t>
  </si>
  <si>
    <t>firstsolar.com</t>
  </si>
  <si>
    <t>fastly.com</t>
  </si>
  <si>
    <t>fresenius.com</t>
  </si>
  <si>
    <t>firstservice.com</t>
  </si>
  <si>
    <t>ftaiaviation.com</t>
  </si>
  <si>
    <t>farfetchinvestors.com</t>
  </si>
  <si>
    <t>subaru.co.jp</t>
  </si>
  <si>
    <t>holdings.fujifilm.com</t>
  </si>
  <si>
    <t>fultonbank.com</t>
  </si>
  <si>
    <t>futuholdings.com</t>
  </si>
  <si>
    <t>forwardaircorp.com</t>
  </si>
  <si>
    <t>genpact.com</t>
  </si>
  <si>
    <t>glacierbancorp.com</t>
  </si>
  <si>
    <t>golubcapitalbdc.com</t>
  </si>
  <si>
    <t>gibsonenergy.com</t>
  </si>
  <si>
    <t>amexglobalbusinesstravel.com</t>
  </si>
  <si>
    <t>godaddy.com</t>
  </si>
  <si>
    <t>goodrx.com</t>
  </si>
  <si>
    <t>gds-services.com</t>
  </si>
  <si>
    <t>gecina.fr</t>
  </si>
  <si>
    <t>gehealthcare.com</t>
  </si>
  <si>
    <t>geelyauto.com.hk</t>
  </si>
  <si>
    <t>gendigital.com</t>
  </si>
  <si>
    <t>gettyimages.com</t>
  </si>
  <si>
    <t>goldfields.com</t>
  </si>
  <si>
    <t>www2.gerdau.com</t>
  </si>
  <si>
    <t>cgi.com</t>
  </si>
  <si>
    <t>glaukos.com</t>
  </si>
  <si>
    <t>globelifeinsurance.com</t>
  </si>
  <si>
    <t>glanbia.com</t>
  </si>
  <si>
    <t>global-e.com</t>
  </si>
  <si>
    <t>glencore.com</t>
  </si>
  <si>
    <t>golarlng.com</t>
  </si>
  <si>
    <t>globant.com</t>
  </si>
  <si>
    <t>galp.com</t>
  </si>
  <si>
    <t>glpg.com</t>
  </si>
  <si>
    <t>genmab.com</t>
  </si>
  <si>
    <t>globusmedical.com</t>
  </si>
  <si>
    <t>getinge.com</t>
  </si>
  <si>
    <t>gn.com</t>
  </si>
  <si>
    <t>genworth.com</t>
  </si>
  <si>
    <t>groceryoutlet.com</t>
  </si>
  <si>
    <t>gogoair.com</t>
  </si>
  <si>
    <t>inbursa.com</t>
  </si>
  <si>
    <t>globalpayments.com</t>
  </si>
  <si>
    <t>carso.com.mx</t>
  </si>
  <si>
    <t>grab.com</t>
  </si>
  <si>
    <t>grifols.com</t>
  </si>
  <si>
    <t>granitereit.com</t>
  </si>
  <si>
    <t>grasim.com</t>
  </si>
  <si>
    <t>globalstar.com</t>
  </si>
  <si>
    <t>goosehead.com</t>
  </si>
  <si>
    <t>about.gitlab.com</t>
  </si>
  <si>
    <t>givaudan.com</t>
  </si>
  <si>
    <t>guidewire.com</t>
  </si>
  <si>
    <t>haemonetics.com</t>
  </si>
  <si>
    <t>hasbro.com</t>
  </si>
  <si>
    <t>hannonarmstrong.com</t>
  </si>
  <si>
    <t>haysplc.com</t>
  </si>
  <si>
    <t>investor.hayward.com</t>
  </si>
  <si>
    <t>huntington.com</t>
  </si>
  <si>
    <t>harbourenergy.com</t>
  </si>
  <si>
    <t>hutch-med.com</t>
  </si>
  <si>
    <t>hashicorp.com</t>
  </si>
  <si>
    <t>hdfcbank.com</t>
  </si>
  <si>
    <t>heidelbergmaterials.de</t>
  </si>
  <si>
    <t>hei.com</t>
  </si>
  <si>
    <t>hengan.com</t>
  </si>
  <si>
    <t>helenoftroy.com</t>
  </si>
  <si>
    <t>hollyenergy.com</t>
  </si>
  <si>
    <t>powerassets.com</t>
  </si>
  <si>
    <t>hagerty.com</t>
  </si>
  <si>
    <t>hikma.com</t>
  </si>
  <si>
    <t>hecla.com</t>
  </si>
  <si>
    <t>hld.com</t>
  </si>
  <si>
    <t>hl.com</t>
  </si>
  <si>
    <t>halma.com</t>
  </si>
  <si>
    <t>haleon.com</t>
  </si>
  <si>
    <t>hamiltonlane.com</t>
  </si>
  <si>
    <t>hanglung.com</t>
  </si>
  <si>
    <t>hilton.com</t>
  </si>
  <si>
    <t>cosmote.gr</t>
  </si>
  <si>
    <t>honda.co.jp</t>
  </si>
  <si>
    <t>harmony.co.za</t>
  </si>
  <si>
    <t>hkland.com</t>
  </si>
  <si>
    <t>hmgroup.com</t>
  </si>
  <si>
    <t>hoya.com</t>
  </si>
  <si>
    <t>towngas.com</t>
  </si>
  <si>
    <t>homebancshares.com</t>
  </si>
  <si>
    <t>robinhood.com</t>
  </si>
  <si>
    <t>hpinc.com</t>
  </si>
  <si>
    <t>healthcarerealty.com</t>
  </si>
  <si>
    <t>horiba.com</t>
  </si>
  <si>
    <t>harmonybiosciences.com</t>
  </si>
  <si>
    <t>hangseng.com</t>
  </si>
  <si>
    <t>htgc.com</t>
  </si>
  <si>
    <t>hilltop-holdings.com</t>
  </si>
  <si>
    <t>hitachi.co.jp</t>
  </si>
  <si>
    <t>ir.hworld.com</t>
  </si>
  <si>
    <t>hubspot.com</t>
  </si>
  <si>
    <t>hancockwhitney.com</t>
  </si>
  <si>
    <t>howdenjoinerygroupplc.com</t>
  </si>
  <si>
    <t>howmet.com</t>
  </si>
  <si>
    <t>horizontherapeutics.com</t>
  </si>
  <si>
    <t>integralife.com</t>
  </si>
  <si>
    <t>integralads.com</t>
  </si>
  <si>
    <t>bachoco.com.mx</t>
  </si>
  <si>
    <t>iberdrola.com</t>
  </si>
  <si>
    <t>interactivebrokers.com</t>
  </si>
  <si>
    <t>icicibank.com</t>
  </si>
  <si>
    <t>ibc.com</t>
  </si>
  <si>
    <t>iairgroup.com</t>
  </si>
  <si>
    <t>ice.com</t>
  </si>
  <si>
    <t>icl-group.com</t>
  </si>
  <si>
    <t>icumed.com</t>
  </si>
  <si>
    <t>idacorpinc.com</t>
  </si>
  <si>
    <t>icbc-ltd.com</t>
  </si>
  <si>
    <t>interdigital.com</t>
  </si>
  <si>
    <t>inditex.com</t>
  </si>
  <si>
    <t>idexx.com</t>
  </si>
  <si>
    <t>iff.com</t>
  </si>
  <si>
    <t>infineon.com</t>
  </si>
  <si>
    <t>ifs.com.pe</t>
  </si>
  <si>
    <t>ihi.co.jp</t>
  </si>
  <si>
    <t>ihstowers.com</t>
  </si>
  <si>
    <t>iij.ad.jp</t>
  </si>
  <si>
    <t>imperialbrandsplc.com</t>
  </si>
  <si>
    <t>immunocore.com</t>
  </si>
  <si>
    <t>immunogen.com</t>
  </si>
  <si>
    <t>imperialoil.ca</t>
  </si>
  <si>
    <t>implats.co.za</t>
  </si>
  <si>
    <t>immunovant.com</t>
  </si>
  <si>
    <t>rocklandtrust.com</t>
  </si>
  <si>
    <t>informatica.com</t>
  </si>
  <si>
    <t>infosys.com</t>
  </si>
  <si>
    <t>ing.com</t>
  </si>
  <si>
    <t>innergex.com</t>
  </si>
  <si>
    <t>inmodemd.com</t>
  </si>
  <si>
    <t>insmed.com</t>
  </si>
  <si>
    <t>inspiresleep.com</t>
  </si>
  <si>
    <t>instructure.com</t>
  </si>
  <si>
    <t>intapp.com</t>
  </si>
  <si>
    <t>invitationhomes.com</t>
  </si>
  <si>
    <t>indivior.com</t>
  </si>
  <si>
    <t>ionispharma.com</t>
  </si>
  <si>
    <t>innospec.com</t>
  </si>
  <si>
    <t>inpex.co.jp</t>
  </si>
  <si>
    <t>iqiyi.com</t>
  </si>
  <si>
    <t>iridium.com</t>
  </si>
  <si>
    <t>irtliving.com</t>
  </si>
  <si>
    <t>irhythmtech.com</t>
  </si>
  <si>
    <t>ivericbio.com</t>
  </si>
  <si>
    <t>intesasanpaolo.com</t>
  </si>
  <si>
    <t>intuitive.com</t>
  </si>
  <si>
    <t>intracellulartherapies.com</t>
  </si>
  <si>
    <t>integer.net</t>
  </si>
  <si>
    <t>itochu.co.jp</t>
  </si>
  <si>
    <t>itau.com.br</t>
  </si>
  <si>
    <t>itvplc.com</t>
  </si>
  <si>
    <t>orix.co.jp</t>
  </si>
  <si>
    <t>jamf.com</t>
  </si>
  <si>
    <t>jazzpharma.com</t>
  </si>
  <si>
    <t>jbs.com.br</t>
  </si>
  <si>
    <t>jd.com</t>
  </si>
  <si>
    <t>jsexpressway.com</t>
  </si>
  <si>
    <t>jfe-holdings.co.jp</t>
  </si>
  <si>
    <t>janushenderson.com</t>
  </si>
  <si>
    <t>ir.jameshardie.com.au</t>
  </si>
  <si>
    <t>jackhenry.com</t>
  </si>
  <si>
    <t>jinkosolar.com</t>
  </si>
  <si>
    <t>jardines.com</t>
  </si>
  <si>
    <t>jobyaviation.com</t>
  </si>
  <si>
    <t>jeronimomartins.com</t>
  </si>
  <si>
    <t>about.sainsburys.co.uk</t>
  </si>
  <si>
    <t>jsr.co.jp</t>
  </si>
  <si>
    <t>justeattakeaway.com</t>
  </si>
  <si>
    <t>press.nordstrom.com</t>
  </si>
  <si>
    <t>jackson.com</t>
  </si>
  <si>
    <t>kbfg.com</t>
  </si>
  <si>
    <t>kbc.com</t>
  </si>
  <si>
    <t>kimberly-clark.com.mx</t>
  </si>
  <si>
    <t>kddi.com</t>
  </si>
  <si>
    <t>home.kepco.co.kr</t>
  </si>
  <si>
    <t>key.com</t>
  </si>
  <si>
    <t>kingdee.com</t>
  </si>
  <si>
    <t>kingfisher.com</t>
  </si>
  <si>
    <t>kuehne-nagel.com</t>
  </si>
  <si>
    <t>kimcorealty.com</t>
  </si>
  <si>
    <t>kpn.com</t>
  </si>
  <si>
    <t>kla.com</t>
  </si>
  <si>
    <t>klabin.com.br</t>
  </si>
  <si>
    <t>kns.com</t>
  </si>
  <si>
    <t>klepierre.com</t>
  </si>
  <si>
    <t>kunlun.com.hk</t>
  </si>
  <si>
    <t>kemper.com</t>
  </si>
  <si>
    <t>komatsu.jp</t>
  </si>
  <si>
    <t>kirinholdings.co.jp</t>
  </si>
  <si>
    <t>kinsalecapitalgroup.com</t>
  </si>
  <si>
    <t>kinetik.com</t>
  </si>
  <si>
    <t>knight-swift.com</t>
  </si>
  <si>
    <t>kone.com</t>
  </si>
  <si>
    <t>kosmosenergy.com</t>
  </si>
  <si>
    <t>kepcorp.com</t>
  </si>
  <si>
    <t>kilroyrealty.com</t>
  </si>
  <si>
    <t>keppelreit.com</t>
  </si>
  <si>
    <t>kiterealty.com</t>
  </si>
  <si>
    <t>karunatx.com</t>
  </si>
  <si>
    <t>krystalbio.com</t>
  </si>
  <si>
    <t>kt.com</t>
  </si>
  <si>
    <t>kuraray.co.jp</t>
  </si>
  <si>
    <t>kenvue.com</t>
  </si>
  <si>
    <t>kennedywilson.com</t>
  </si>
  <si>
    <t>global.kawasaki.com</t>
  </si>
  <si>
    <t>quakerhoughton.com</t>
  </si>
  <si>
    <t>global.kyocera.com</t>
  </si>
  <si>
    <t>lithiumamericas.com</t>
  </si>
  <si>
    <t>lithiamotors.com</t>
  </si>
  <si>
    <t>lancastercolony.com</t>
  </si>
  <si>
    <t>luminartech.com</t>
  </si>
  <si>
    <t>libertyenergy.com</t>
  </si>
  <si>
    <t>libertyglobal.com</t>
  </si>
  <si>
    <t>lucidmotors.com</t>
  </si>
  <si>
    <t>leg-wohnen.de</t>
  </si>
  <si>
    <t>legendbiotech.com</t>
  </si>
  <si>
    <t>legalandgeneralgroup.com</t>
  </si>
  <si>
    <t>legrandgroup.com</t>
  </si>
  <si>
    <t>l3harris.com</t>
  </si>
  <si>
    <t>lixiang.com</t>
  </si>
  <si>
    <t>linde.com</t>
  </si>
  <si>
    <t>lion.co.jp</t>
  </si>
  <si>
    <t>livanova.com</t>
  </si>
  <si>
    <t>investor.luckincoffee.com</t>
  </si>
  <si>
    <t>lfg.com</t>
  </si>
  <si>
    <t>lining.com</t>
  </si>
  <si>
    <t>alliantenergy.com</t>
  </si>
  <si>
    <t>lantheus.com</t>
  </si>
  <si>
    <t>lnw.com</t>
  </si>
  <si>
    <t>gce.com</t>
  </si>
  <si>
    <t>lgdisplay.com</t>
  </si>
  <si>
    <t>loreal.com</t>
  </si>
  <si>
    <t>latticesemi.com</t>
  </si>
  <si>
    <t>lifestorage.com</t>
  </si>
  <si>
    <t>lightspeedhq.com</t>
  </si>
  <si>
    <t>lifetime.life</t>
  </si>
  <si>
    <t>livent.com</t>
  </si>
  <si>
    <t>lufaxholding.com</t>
  </si>
  <si>
    <t>shop.lululemon.com</t>
  </si>
  <si>
    <t>lundinmining.com</t>
  </si>
  <si>
    <t>lxp.com</t>
  </si>
  <si>
    <t>lloydsbankinggroup.com</t>
  </si>
  <si>
    <t>lynasrareearths.com</t>
  </si>
  <si>
    <t>legalzoom.com</t>
  </si>
  <si>
    <t>mastercard.com</t>
  </si>
  <si>
    <t>maac.com</t>
  </si>
  <si>
    <t>macerich.com</t>
  </si>
  <si>
    <t>mainstcapital.com</t>
  </si>
  <si>
    <t>corporate.marksandspencer.com</t>
  </si>
  <si>
    <t>manh.com</t>
  </si>
  <si>
    <t>manutd.com</t>
  </si>
  <si>
    <t>marubeni.com</t>
  </si>
  <si>
    <t>mattel.com</t>
  </si>
  <si>
    <t>0101maruigroup.co.jp</t>
  </si>
  <si>
    <t>manwahholdings.com</t>
  </si>
  <si>
    <t>group.mercedes-benz.com</t>
  </si>
  <si>
    <t>mobileye.com</t>
  </si>
  <si>
    <t>mongodb.com</t>
  </si>
  <si>
    <t>mdcholdings.com</t>
  </si>
  <si>
    <t>madrigalpharma.com</t>
  </si>
  <si>
    <t>mdu.com</t>
  </si>
  <si>
    <t>mercadolibre.com</t>
  </si>
  <si>
    <t>methanex.com</t>
  </si>
  <si>
    <t>investor.fb.com</t>
  </si>
  <si>
    <t>manulife.com</t>
  </si>
  <si>
    <t>mizuho-fg.co.jp</t>
  </si>
  <si>
    <t>mgeenergy.com</t>
  </si>
  <si>
    <t>mgrc.com</t>
  </si>
  <si>
    <t>magnoliaoilgas.com</t>
  </si>
  <si>
    <t>mitsubishielectric.com</t>
  </si>
  <si>
    <t>mec.co.jp</t>
  </si>
  <si>
    <t>mccormickcorporation.com</t>
  </si>
  <si>
    <t>markel.com</t>
  </si>
  <si>
    <t>mks.com</t>
  </si>
  <si>
    <t>marketaxess.com</t>
  </si>
  <si>
    <t>melco-resorts.com</t>
  </si>
  <si>
    <t>mccchina.com</t>
  </si>
  <si>
    <t>merit.com</t>
  </si>
  <si>
    <t>makemytrip.com</t>
  </si>
  <si>
    <t>miniso.com</t>
  </si>
  <si>
    <t>topgolfcallawaybrands.com</t>
  </si>
  <si>
    <t>monotaro.com</t>
  </si>
  <si>
    <t>morphictx.com</t>
  </si>
  <si>
    <t>morningstar.com</t>
  </si>
  <si>
    <t>medicalpropertiestrust.com</t>
  </si>
  <si>
    <t>monolithicpower.com</t>
  </si>
  <si>
    <t>marqeta.com</t>
  </si>
  <si>
    <t>murata.com</t>
  </si>
  <si>
    <t>mirati.com</t>
  </si>
  <si>
    <t>maravai.com</t>
  </si>
  <si>
    <t>marvell.com</t>
  </si>
  <si>
    <t>ms-ad-hd.com</t>
  </si>
  <si>
    <t>msci.com</t>
  </si>
  <si>
    <t>msgsports.com</t>
  </si>
  <si>
    <t>microstrategy.com</t>
  </si>
  <si>
    <t>www3.mtb.com</t>
  </si>
  <si>
    <t>mtch.com</t>
  </si>
  <si>
    <t>mt.com</t>
  </si>
  <si>
    <t>matadorresources.com</t>
  </si>
  <si>
    <t>mtg.mgic.com</t>
  </si>
  <si>
    <t>mcgc.com</t>
  </si>
  <si>
    <t>mtn.com</t>
  </si>
  <si>
    <t>macom.com</t>
  </si>
  <si>
    <t>mtu.de</t>
  </si>
  <si>
    <t>mufg.jp</t>
  </si>
  <si>
    <t>munichre.com</t>
  </si>
  <si>
    <t>orbia.com</t>
  </si>
  <si>
    <t>maxlinear.com</t>
  </si>
  <si>
    <t>mazda.com</t>
  </si>
  <si>
    <t>n-able.com</t>
  </si>
  <si>
    <t>nab.com.au</t>
  </si>
  <si>
    <t>inarimedical.com</t>
  </si>
  <si>
    <t>ni.com</t>
  </si>
  <si>
    <t>navient.com</t>
  </si>
  <si>
    <t>nitorihd.co.jp</t>
  </si>
  <si>
    <t>newcrest.com</t>
  </si>
  <si>
    <t>ncino.com</t>
  </si>
  <si>
    <t>ndpaper.com</t>
  </si>
  <si>
    <t>noblecorp.com</t>
  </si>
  <si>
    <t>neogenomics.com</t>
  </si>
  <si>
    <t>neogen.com</t>
  </si>
  <si>
    <t>nexteraenergypartners.com</t>
  </si>
  <si>
    <t>cloudflare.com</t>
  </si>
  <si>
    <t>newrelic.com</t>
  </si>
  <si>
    <t>newfortressenergy.com</t>
  </si>
  <si>
    <t>nationalfuel.com</t>
  </si>
  <si>
    <t>angloamerican.com</t>
  </si>
  <si>
    <t>nhireit.com</t>
  </si>
  <si>
    <t>nihonkohden.com</t>
  </si>
  <si>
    <t>nisource.com</t>
  </si>
  <si>
    <t>nice.com</t>
  </si>
  <si>
    <t>nikon.com</t>
  </si>
  <si>
    <t>nio.com</t>
  </si>
  <si>
    <t>njresources.com</t>
  </si>
  <si>
    <t>investors.nike.com</t>
  </si>
  <si>
    <t>nationalmi.com</t>
  </si>
  <si>
    <t>nomuraholdings.com</t>
  </si>
  <si>
    <t>nissanchem.co.jp</t>
  </si>
  <si>
    <t>nn-group.com</t>
  </si>
  <si>
    <t>nelnet.com</t>
  </si>
  <si>
    <t>nnnreit.com</t>
  </si>
  <si>
    <t>northernoil.com</t>
  </si>
  <si>
    <t>nomadfoods.com</t>
  </si>
  <si>
    <t>sunnova.com</t>
  </si>
  <si>
    <t>nyk.com</t>
  </si>
  <si>
    <t>nipponsteel.com</t>
  </si>
  <si>
    <t>nsk.com</t>
  </si>
  <si>
    <t>naspers.com</t>
  </si>
  <si>
    <t>nordea.com</t>
  </si>
  <si>
    <t>nri.com</t>
  </si>
  <si>
    <t>nationalstorageaffiliates.com</t>
  </si>
  <si>
    <t>nissan-global.com</t>
  </si>
  <si>
    <t>norfolksouthern.com</t>
  </si>
  <si>
    <t>nestle.com</t>
  </si>
  <si>
    <t>ri.naturaeco.com</t>
  </si>
  <si>
    <t>netscout.com</t>
  </si>
  <si>
    <t>nintendo.co.jp</t>
  </si>
  <si>
    <t>nttdata.com</t>
  </si>
  <si>
    <t>netease.gcs-web.com</t>
  </si>
  <si>
    <t>nbc.ca</t>
  </si>
  <si>
    <t>intelliatx.com</t>
  </si>
  <si>
    <t>nutanix.com</t>
  </si>
  <si>
    <t>northerntrust.com</t>
  </si>
  <si>
    <t>group.ntt</t>
  </si>
  <si>
    <t>nubank.com.br</t>
  </si>
  <si>
    <t>nuvasive.com</t>
  </si>
  <si>
    <t>nuvalent.com</t>
  </si>
  <si>
    <t>novocure.com</t>
  </si>
  <si>
    <t>nuvei.com</t>
  </si>
  <si>
    <t>novami.com</t>
  </si>
  <si>
    <t>novonordisk.com</t>
  </si>
  <si>
    <t>novartis.com</t>
  </si>
  <si>
    <t>novozymes.com</t>
  </si>
  <si>
    <t>northwesternenergy.com</t>
  </si>
  <si>
    <t>natwestgroup.com</t>
  </si>
  <si>
    <t>nwtnmotors.com</t>
  </si>
  <si>
    <t>nexgenenergy.ca</t>
  </si>
  <si>
    <t>nextplc.co.uk</t>
  </si>
  <si>
    <t>realtyincome.com</t>
  </si>
  <si>
    <t>ocadogroup.com</t>
  </si>
  <si>
    <t>copt.com</t>
  </si>
  <si>
    <t>ogeenergy.com</t>
  </si>
  <si>
    <t>organon.com</t>
  </si>
  <si>
    <t>onegas.com</t>
  </si>
  <si>
    <t>omegahealthcare.com</t>
  </si>
  <si>
    <t>okta.com</t>
  </si>
  <si>
    <t>olc.co.jp</t>
  </si>
  <si>
    <t>oled.com</t>
  </si>
  <si>
    <t>olink.com</t>
  </si>
  <si>
    <t>ollies.us</t>
  </si>
  <si>
    <t>oma.aero</t>
  </si>
  <si>
    <t>omv.com</t>
  </si>
  <si>
    <t>oldnational.com</t>
  </si>
  <si>
    <t>onex.com</t>
  </si>
  <si>
    <t>on-running.com</t>
  </si>
  <si>
    <t>ontoinnovation.com</t>
  </si>
  <si>
    <t>opera.com</t>
  </si>
  <si>
    <t>osiskogr.com</t>
  </si>
  <si>
    <t>ormat.com</t>
  </si>
  <si>
    <t>orange.com</t>
  </si>
  <si>
    <t>owlrockcapitalcorporation.com</t>
  </si>
  <si>
    <t>orion.fi</t>
  </si>
  <si>
    <t>orkla.no</t>
  </si>
  <si>
    <t>ooilgroup.com</t>
  </si>
  <si>
    <t>opentext.com</t>
  </si>
  <si>
    <t>ottertail.com</t>
  </si>
  <si>
    <t>ocbc.com</t>
  </si>
  <si>
    <t>ovintiv.com</t>
  </si>
  <si>
    <t>blueowl.com</t>
  </si>
  <si>
    <t>ozk.com</t>
  </si>
  <si>
    <t>ozon.ru</t>
  </si>
  <si>
    <t>panamericansilver.com</t>
  </si>
  <si>
    <t>aeropuertosgap.com.mx</t>
  </si>
  <si>
    <t>pacb.com</t>
  </si>
  <si>
    <t>plains.com</t>
  </si>
  <si>
    <t>pagseguro.uol.com.br</t>
  </si>
  <si>
    <t>pampaenergia.com</t>
  </si>
  <si>
    <t>uipath.com</t>
  </si>
  <si>
    <t>paycom.com</t>
  </si>
  <si>
    <t>prosperitybankusa.com</t>
  </si>
  <si>
    <t>pembina.com</t>
  </si>
  <si>
    <t>prestigebrands.com</t>
  </si>
  <si>
    <t>petrobras.com.br</t>
  </si>
  <si>
    <t>pccw.com</t>
  </si>
  <si>
    <t>procore.com</t>
  </si>
  <si>
    <t>holdings.panasonic</t>
  </si>
  <si>
    <t>paylocity.com</t>
  </si>
  <si>
    <t>vaxcyte.com</t>
  </si>
  <si>
    <t>pagerduty.com</t>
  </si>
  <si>
    <t>flutter.com</t>
  </si>
  <si>
    <t>healthpeak.com</t>
  </si>
  <si>
    <t>pseg.com</t>
  </si>
  <si>
    <t>pega.com</t>
  </si>
  <si>
    <t>penumbrainc.com</t>
  </si>
  <si>
    <t>pennentertainment.com</t>
  </si>
  <si>
    <t>ir.pennymacfinancial.com</t>
  </si>
  <si>
    <t>pginvestor.com</t>
  </si>
  <si>
    <t>progyny.com</t>
  </si>
  <si>
    <t>main.pldt.com</t>
  </si>
  <si>
    <t>pultegroup.com</t>
  </si>
  <si>
    <t>impinj.com</t>
  </si>
  <si>
    <t>pinterest.com</t>
  </si>
  <si>
    <t>pipersandler.com</t>
  </si>
  <si>
    <t>posco.com</t>
  </si>
  <si>
    <t>playtika.com</t>
  </si>
  <si>
    <t>palantir.com</t>
  </si>
  <si>
    <t>plugpower.com</t>
  </si>
  <si>
    <t>pnc.com</t>
  </si>
  <si>
    <t>pnfp.com</t>
  </si>
  <si>
    <t>pingan.com</t>
  </si>
  <si>
    <t>pnmresources.com</t>
  </si>
  <si>
    <t>pinnaclewest.com</t>
  </si>
  <si>
    <t>insulet.com</t>
  </si>
  <si>
    <t>portlandgeneral.com</t>
  </si>
  <si>
    <t>power.com</t>
  </si>
  <si>
    <t>bankmandiri.co.id</t>
  </si>
  <si>
    <t>kering.com</t>
  </si>
  <si>
    <t>permianres.com</t>
  </si>
  <si>
    <t>perficient.com</t>
  </si>
  <si>
    <t>perrigo.com</t>
  </si>
  <si>
    <t>progress.com</t>
  </si>
  <si>
    <t>primerica.com</t>
  </si>
  <si>
    <t>paramountres.com</t>
  </si>
  <si>
    <t>primowatercorp.com</t>
  </si>
  <si>
    <t>pernod-ricard.com</t>
  </si>
  <si>
    <t>prosus.com</t>
  </si>
  <si>
    <t>prothena.com</t>
  </si>
  <si>
    <t>priviahealth.com</t>
  </si>
  <si>
    <t>pershingsquareholdings.com</t>
  </si>
  <si>
    <t>persimmonhomes.com</t>
  </si>
  <si>
    <t>parsons.com</t>
  </si>
  <si>
    <t>polestar.com</t>
  </si>
  <si>
    <t>pearsonplc.com</t>
  </si>
  <si>
    <t>ptc.com</t>
  </si>
  <si>
    <t>ptcbio.com</t>
  </si>
  <si>
    <t>prudentialplc.com</t>
  </si>
  <si>
    <t>powerschool.com</t>
  </si>
  <si>
    <t>quidelortho.com</t>
  </si>
  <si>
    <t>360shuke.com</t>
  </si>
  <si>
    <t>qiagen.com</t>
  </si>
  <si>
    <t>qualys.com</t>
  </si>
  <si>
    <t>qurateretail.com</t>
  </si>
  <si>
    <t>quantumscape.com</t>
  </si>
  <si>
    <t>rbi.com</t>
  </si>
  <si>
    <t>rbinternational.com</t>
  </si>
  <si>
    <t>ultragenyx.com</t>
  </si>
  <si>
    <t>rbglobal.com</t>
  </si>
  <si>
    <t>corp.roblox.com</t>
  </si>
  <si>
    <t>rogers.com</t>
  </si>
  <si>
    <t>r1rcm.com</t>
  </si>
  <si>
    <t>recruit-holdings.com</t>
  </si>
  <si>
    <t>ree.es</t>
  </si>
  <si>
    <t>drreddys.com</t>
  </si>
  <si>
    <t>everestre.com</t>
  </si>
  <si>
    <t>regencycenters.com</t>
  </si>
  <si>
    <t>remitly.com</t>
  </si>
  <si>
    <t>remy-cointreau.com</t>
  </si>
  <si>
    <t>repsol.com</t>
  </si>
  <si>
    <t>reatapharma.com</t>
  </si>
  <si>
    <t>rexfordindustrial.com</t>
  </si>
  <si>
    <t>resideo.com</t>
  </si>
  <si>
    <t>regions.com</t>
  </si>
  <si>
    <t>roberthalf.com</t>
  </si>
  <si>
    <t>rymanhp.com</t>
  </si>
  <si>
    <t>rithmcap.com</t>
  </si>
  <si>
    <t>rocketcompanies.com</t>
  </si>
  <si>
    <t>global.rakuten.com</t>
  </si>
  <si>
    <t>rlicorp.com</t>
  </si>
  <si>
    <t>rambus.com</t>
  </si>
  <si>
    <t>ringcentral.com</t>
  </si>
  <si>
    <t>group.renault.com</t>
  </si>
  <si>
    <t>renre.com</t>
  </si>
  <si>
    <t>renishaw.com</t>
  </si>
  <si>
    <t>renewpower.in</t>
  </si>
  <si>
    <t>roivant.com</t>
  </si>
  <si>
    <t>roku.com</t>
  </si>
  <si>
    <t>internationaldistributionsservices.com</t>
  </si>
  <si>
    <t>rapid7.com</t>
  </si>
  <si>
    <t>royaltypharma.com</t>
  </si>
  <si>
    <t>rangeresources.com</t>
  </si>
  <si>
    <t>redrockresorts.com</t>
  </si>
  <si>
    <t>rumble.com</t>
  </si>
  <si>
    <t>revmed.com</t>
  </si>
  <si>
    <t>revance.com</t>
  </si>
  <si>
    <t>revvity.com</t>
  </si>
  <si>
    <t>group.rwe</t>
  </si>
  <si>
    <t>prometheusbiosciences.com</t>
  </si>
  <si>
    <t>rxo.com</t>
  </si>
  <si>
    <t>ryanair.com</t>
  </si>
  <si>
    <t>ryansg.com</t>
  </si>
  <si>
    <t>sentinelone.com</t>
  </si>
  <si>
    <t>sagerx.com</t>
  </si>
  <si>
    <t>bostonbeer.com</t>
  </si>
  <si>
    <t>santander.com</t>
  </si>
  <si>
    <t>saipem.com</t>
  </si>
  <si>
    <t>sampo.com</t>
  </si>
  <si>
    <t>sbasite.com</t>
  </si>
  <si>
    <t>sbigroup.co.jp</t>
  </si>
  <si>
    <t>sinobiopharm.com</t>
  </si>
  <si>
    <t>sabrahealth.com</t>
  </si>
  <si>
    <t>sibanyestillwater.com</t>
  </si>
  <si>
    <t>societegenerale.com</t>
  </si>
  <si>
    <t>schwab.com</t>
  </si>
  <si>
    <t>sandschina.com</t>
  </si>
  <si>
    <t>stepan.com</t>
  </si>
  <si>
    <t>swisscom.ch</t>
  </si>
  <si>
    <t>sciplay.com</t>
  </si>
  <si>
    <t>schrodinger.com</t>
  </si>
  <si>
    <t>sea.com</t>
  </si>
  <si>
    <t>solaredge.com</t>
  </si>
  <si>
    <t>segro.com</t>
  </si>
  <si>
    <t>global.epson.com</t>
  </si>
  <si>
    <t>storaenso.com</t>
  </si>
  <si>
    <t>spectris.com</t>
  </si>
  <si>
    <t>servisfirstbank.com</t>
  </si>
  <si>
    <t>simmonsbank.com</t>
  </si>
  <si>
    <t>safestore.com</t>
  </si>
  <si>
    <t>group.softbank</t>
  </si>
  <si>
    <t>singtel.com</t>
  </si>
  <si>
    <t>shionogi.com</t>
  </si>
  <si>
    <t>sigmalithiumresources.com</t>
  </si>
  <si>
    <t>sage.com</t>
  </si>
  <si>
    <t>sgs.com</t>
  </si>
  <si>
    <t>shakeshack.com</t>
  </si>
  <si>
    <t>shangri-la.com</t>
  </si>
  <si>
    <t>global.sharp</t>
  </si>
  <si>
    <t>shinetsu.co.jp</t>
  </si>
  <si>
    <t>shinhangroup.com</t>
  </si>
  <si>
    <t>shoals.com</t>
  </si>
  <si>
    <t>shimz.co.jp</t>
  </si>
  <si>
    <t>sunstonehotels.com</t>
  </si>
  <si>
    <t>shopify.com</t>
  </si>
  <si>
    <t>resonac.com</t>
  </si>
  <si>
    <t>weigaogroup.com</t>
  </si>
  <si>
    <t>csn.com.br</t>
  </si>
  <si>
    <t>selective.com</t>
  </si>
  <si>
    <t>gsimec.com.mx</t>
  </si>
  <si>
    <t>siliconmotion.com</t>
  </si>
  <si>
    <t>sitecenters.com</t>
  </si>
  <si>
    <t>sitime.com</t>
  </si>
  <si>
    <t>sjmholdings.com</t>
  </si>
  <si>
    <t>sjwgroup.com</t>
  </si>
  <si>
    <t>skf.com</t>
  </si>
  <si>
    <t>sekisuihouse.co.jp</t>
  </si>
  <si>
    <t>tangeroutlets.com</t>
  </si>
  <si>
    <t>ir.skylinechampion.com</t>
  </si>
  <si>
    <t>silabs.com</t>
  </si>
  <si>
    <t>sunlife.com</t>
  </si>
  <si>
    <t>standardlifeaberdeen.com</t>
  </si>
  <si>
    <t>soitec.com</t>
  </si>
  <si>
    <t>sm-energy.com</t>
  </si>
  <si>
    <t>smartsheet.com</t>
  </si>
  <si>
    <t>smcworld.com</t>
  </si>
  <si>
    <t>smfg.co.jp</t>
  </si>
  <si>
    <t>shimano.com</t>
  </si>
  <si>
    <t>thesimplygoodfoodscompany.com</t>
  </si>
  <si>
    <t>sompo-hd.com</t>
  </si>
  <si>
    <t>snapon.com</t>
  </si>
  <si>
    <t>sino.com</t>
  </si>
  <si>
    <t>snowflake.com</t>
  </si>
  <si>
    <t>synnexcorp.com</t>
  </si>
  <si>
    <t>shi.co.jp</t>
  </si>
  <si>
    <t>secom.co.jp</t>
  </si>
  <si>
    <t>sumitomo-chem.co.jp</t>
  </si>
  <si>
    <t>sonova.com</t>
  </si>
  <si>
    <t>south32.net</t>
  </si>
  <si>
    <t>sparknz.co.nz</t>
  </si>
  <si>
    <t>splunk.com</t>
  </si>
  <si>
    <t>spotify.com</t>
  </si>
  <si>
    <t>spscommerce.com</t>
  </si>
  <si>
    <t>sproutsocial.com</t>
  </si>
  <si>
    <t>spiraxsarcoengineering.com</t>
  </si>
  <si>
    <t>block.xyz</t>
  </si>
  <si>
    <t>sqm.com</t>
  </si>
  <si>
    <t>hd.square-enix.com</t>
  </si>
  <si>
    <t>squarespace.com</t>
  </si>
  <si>
    <t>spireenergy.com</t>
  </si>
  <si>
    <t>sportradar.com</t>
  </si>
  <si>
    <t>spiritrealty.com</t>
  </si>
  <si>
    <t>sarepta.com</t>
  </si>
  <si>
    <t>sse.com</t>
  </si>
  <si>
    <t>sasol.com</t>
  </si>
  <si>
    <t>sysmex.co.jp</t>
  </si>
  <si>
    <t>ssrmining.com</t>
  </si>
  <si>
    <t>sumitomocorp.com</t>
  </si>
  <si>
    <t>staar.com</t>
  </si>
  <si>
    <t>stagindustrial.com</t>
  </si>
  <si>
    <t>stepstonegroup.com</t>
  </si>
  <si>
    <t>st.com</t>
  </si>
  <si>
    <t>stone.co</t>
  </si>
  <si>
    <t>scorpiotankers.com</t>
  </si>
  <si>
    <t>sitio.com</t>
  </si>
  <si>
    <t>stevanatogroup.com</t>
  </si>
  <si>
    <t>starwoodpropertytrust.com</t>
  </si>
  <si>
    <t>suncor.com</t>
  </si>
  <si>
    <t>subsea7.com</t>
  </si>
  <si>
    <t>suncommunities.com</t>
  </si>
  <si>
    <t>sumcosi.com</t>
  </si>
  <si>
    <t>suntecreit.com</t>
  </si>
  <si>
    <t>suzano.com.br</t>
  </si>
  <si>
    <t>7andi.com</t>
  </si>
  <si>
    <t>handelsbanken.se</t>
  </si>
  <si>
    <t>shockwavemedical.com</t>
  </si>
  <si>
    <t>swatchgroup.com</t>
  </si>
  <si>
    <t>skyworksinc.com</t>
  </si>
  <si>
    <t>swirepacific.com</t>
  </si>
  <si>
    <t>swgasholdings.com</t>
  </si>
  <si>
    <t>symrise.com</t>
  </si>
  <si>
    <t>symbotic.com</t>
  </si>
  <si>
    <t>globalsuzuki.com</t>
  </si>
  <si>
    <t>transalta.com</t>
  </si>
  <si>
    <t>texascapitalbank.com</t>
  </si>
  <si>
    <t>tencent.com</t>
  </si>
  <si>
    <t>triconresidential.com</t>
  </si>
  <si>
    <t>group.trip.com</t>
  </si>
  <si>
    <t>masterkong.com.cn</t>
  </si>
  <si>
    <t>td.com</t>
  </si>
  <si>
    <t>teladochealth.com</t>
  </si>
  <si>
    <t>atlassian.com</t>
  </si>
  <si>
    <t>bio-techne.com</t>
  </si>
  <si>
    <t>telefonica.com</t>
  </si>
  <si>
    <t>telenor.com</t>
  </si>
  <si>
    <t>tenable.com</t>
  </si>
  <si>
    <t>tevapharm.com</t>
  </si>
  <si>
    <t>tfiintl.com</t>
  </si>
  <si>
    <t>tripleflagpm.com</t>
  </si>
  <si>
    <t>thirdfederal.com</t>
  </si>
  <si>
    <t>corporate.target.com</t>
  </si>
  <si>
    <t>tgtherapeutics.com</t>
  </si>
  <si>
    <t>hanover.com</t>
  </si>
  <si>
    <t>thk.com</t>
  </si>
  <si>
    <t>gruppotim.it</t>
  </si>
  <si>
    <t>tim.com.br</t>
  </si>
  <si>
    <t>tokiomarinehd.com</t>
  </si>
  <si>
    <t>telkom.co.id</t>
  </si>
  <si>
    <t>teliacompany.com</t>
  </si>
  <si>
    <t>tele2.com</t>
  </si>
  <si>
    <t>transmedics.com</t>
  </si>
  <si>
    <t>tencentmusic.com</t>
  </si>
  <si>
    <t>trendmicro.com</t>
  </si>
  <si>
    <t>temenos.com</t>
  </si>
  <si>
    <t>tnb.com.my</t>
  </si>
  <si>
    <t>travelandleisureco.com</t>
  </si>
  <si>
    <t>topicus.com</t>
  </si>
  <si>
    <t>pos.toasttab.com</t>
  </si>
  <si>
    <t>texaspacific.com</t>
  </si>
  <si>
    <t>torm.com</t>
  </si>
  <si>
    <t>terreno.com</t>
  </si>
  <si>
    <t>terumo.co.jp</t>
  </si>
  <si>
    <t>toray.co.jp</t>
  </si>
  <si>
    <t>tescoplc.com</t>
  </si>
  <si>
    <t>towersemi.com</t>
  </si>
  <si>
    <t>tsingtao.com.cn</t>
  </si>
  <si>
    <t>tsmc.com</t>
  </si>
  <si>
    <t>travelskyir.com</t>
  </si>
  <si>
    <t>tranetechnologies.com</t>
  </si>
  <si>
    <t>thetradedesk.com</t>
  </si>
  <si>
    <t>jp.tdk.com</t>
  </si>
  <si>
    <t>totalenergies.com</t>
  </si>
  <si>
    <t>telus.com</t>
  </si>
  <si>
    <t>televisa.com</t>
  </si>
  <si>
    <t>tradeweb.com</t>
  </si>
  <si>
    <t>thoughtworks.com</t>
  </si>
  <si>
    <t>twilio.com</t>
  </si>
  <si>
    <t>taylorwimpey.co.uk</t>
  </si>
  <si>
    <t>10xgenomics.com</t>
  </si>
  <si>
    <t>tylertech.com</t>
  </si>
  <si>
    <t>unity.com</t>
  </si>
  <si>
    <t>ubisoft.com</t>
  </si>
  <si>
    <t>ubsi-inc.com</t>
  </si>
  <si>
    <t>ucbi.com</t>
  </si>
  <si>
    <t>udr.com</t>
  </si>
  <si>
    <t>ultra.com.br</t>
  </si>
  <si>
    <t>investors.uhaul.com</t>
  </si>
  <si>
    <t>ui.com</t>
  </si>
  <si>
    <t>unilever.com</t>
  </si>
  <si>
    <t>umb.com</t>
  </si>
  <si>
    <t>umc.com</t>
  </si>
  <si>
    <t>unicreditgroup.eu</t>
  </si>
  <si>
    <t>unicharm.co.jp</t>
  </si>
  <si>
    <t>unum.com</t>
  </si>
  <si>
    <t>uobgroup.com</t>
  </si>
  <si>
    <t>upstart.com</t>
  </si>
  <si>
    <t>urbn.com</t>
  </si>
  <si>
    <t>unitegroup.com</t>
  </si>
  <si>
    <t>unither.com</t>
  </si>
  <si>
    <t>unitedutilities.com</t>
  </si>
  <si>
    <t>vale.com</t>
  </si>
  <si>
    <t>visteon.com</t>
  </si>
  <si>
    <t>vinci.com</t>
  </si>
  <si>
    <t>vcm.com</t>
  </si>
  <si>
    <t>vinda.com</t>
  </si>
  <si>
    <t>veeva.com</t>
  </si>
  <si>
    <t>veolia.com</t>
  </si>
  <si>
    <t>vertexinc.com</t>
  </si>
  <si>
    <t>viciproperties.com</t>
  </si>
  <si>
    <t>vicorpower.com</t>
  </si>
  <si>
    <t>vip.com</t>
  </si>
  <si>
    <t>vistaenergy.com</t>
  </si>
  <si>
    <t>telefonica.com.br</t>
  </si>
  <si>
    <t>vikingtherapeutics.com</t>
  </si>
  <si>
    <t>volkswagenag.com</t>
  </si>
  <si>
    <t>valley.com</t>
  </si>
  <si>
    <t>viperenergy.com</t>
  </si>
  <si>
    <t>vodafone.com</t>
  </si>
  <si>
    <t>vonovia.de</t>
  </si>
  <si>
    <t>voya.com</t>
  </si>
  <si>
    <t>varonis.com</t>
  </si>
  <si>
    <t>verint.com</t>
  </si>
  <si>
    <t>verisign.com</t>
  </si>
  <si>
    <t>vrtx.com</t>
  </si>
  <si>
    <t>viatris.com</t>
  </si>
  <si>
    <t>westernalliancebancorporation.com</t>
  </si>
  <si>
    <t>weibo.com</t>
  </si>
  <si>
    <t>ir.wbd.com</t>
  </si>
  <si>
    <t>public.websteronline.com</t>
  </si>
  <si>
    <t>walkerdunlop.com</t>
  </si>
  <si>
    <t>wd40company.com</t>
  </si>
  <si>
    <t>woodside.com.au</t>
  </si>
  <si>
    <t>wecenergygroup.com</t>
  </si>
  <si>
    <t>weichaipower.com</t>
  </si>
  <si>
    <t>westernmidstream.com</t>
  </si>
  <si>
    <t>woorifg.com</t>
  </si>
  <si>
    <t>demant.com</t>
  </si>
  <si>
    <t>wingstop.com</t>
  </si>
  <si>
    <t>wipro.com</t>
  </si>
  <si>
    <t>wix.com</t>
  </si>
  <si>
    <t>workiva.com</t>
  </si>
  <si>
    <t>wilmar-international.com</t>
  </si>
  <si>
    <t>woolworthsholdings.co.za</t>
  </si>
  <si>
    <t>stock.walmart.com</t>
  </si>
  <si>
    <t>weston.ca</t>
  </si>
  <si>
    <t>wns.com</t>
  </si>
  <si>
    <t>wolfspeed.com</t>
  </si>
  <si>
    <t>corporate.petco.com</t>
  </si>
  <si>
    <t>wpcarey.com</t>
  </si>
  <si>
    <t>wheatonpm.com</t>
  </si>
  <si>
    <t>willscotmobilemini.com</t>
  </si>
  <si>
    <t>wsfsbank.com</t>
  </si>
  <si>
    <t>wintrust.com</t>
  </si>
  <si>
    <t>whitemountains.com</t>
  </si>
  <si>
    <t>essential.co</t>
  </si>
  <si>
    <t>willistowerswatson.com</t>
  </si>
  <si>
    <t>corporate.wwe.com</t>
  </si>
  <si>
    <t>want-want.com</t>
  </si>
  <si>
    <t>worley.com</t>
  </si>
  <si>
    <t>wynnmacaulimited.com</t>
  </si>
  <si>
    <t>xenon-pharma.com</t>
  </si>
  <si>
    <t>qualtrics.com</t>
  </si>
  <si>
    <t>ennenergy.com</t>
  </si>
  <si>
    <t>corporate.exxonmobil.com</t>
  </si>
  <si>
    <t>xpinc.com</t>
  </si>
  <si>
    <t>heyxpeng.com</t>
  </si>
  <si>
    <t>xtep.com.hk</t>
  </si>
  <si>
    <t>xinyiglass.com</t>
  </si>
  <si>
    <t>xylem.com</t>
  </si>
  <si>
    <t>z-holdings.co.jp</t>
  </si>
  <si>
    <t>yara.com</t>
  </si>
  <si>
    <t>fulltruckalliance.com</t>
  </si>
  <si>
    <t>yandex.com</t>
  </si>
  <si>
    <t>clearme.com</t>
  </si>
  <si>
    <t>ypf.com</t>
  </si>
  <si>
    <t>yueyuen.com</t>
  </si>
  <si>
    <t>yumchina.com</t>
  </si>
  <si>
    <t>joyy.sg</t>
  </si>
  <si>
    <t>yanzhoucoal.com.cn</t>
  </si>
  <si>
    <t>zegna.com</t>
  </si>
  <si>
    <t>zionsbancorporation.com</t>
  </si>
  <si>
    <t>zailaboratory.com</t>
  </si>
  <si>
    <t>corporate.zalando.de</t>
  </si>
  <si>
    <t>zscaler.com</t>
  </si>
  <si>
    <t>zto.com</t>
  </si>
  <si>
    <t>zoetis.com</t>
  </si>
  <si>
    <t>zurich.com</t>
  </si>
  <si>
    <t>zurn-elkay.com</t>
  </si>
  <si>
    <t>How to find KPIs</t>
  </si>
  <si>
    <t>Board of directors</t>
  </si>
  <si>
    <t>&lt;= be careful to inceste between team &amp; board of director (good for short, but bad for long)</t>
  </si>
  <si>
    <t>Management team</t>
  </si>
  <si>
    <t>Job</t>
  </si>
  <si>
    <t>Level</t>
  </si>
  <si>
    <t>Insider stocks &amp; sells and buy</t>
  </si>
  <si>
    <t>Be careful to tumbleweed stocks</t>
  </si>
  <si>
    <t>Does the stock already react to catalyst in the past between quarterly earning report?</t>
  </si>
  <si>
    <t>Reacting to quarterly result is too late (price already move)</t>
  </si>
  <si>
    <t>How good management is good in the past? Good communication is good for long, but bad for long</t>
  </si>
  <si>
    <t>freelancer fiverr upwork =&gt; get press release</t>
  </si>
  <si>
    <t>GICS Sector</t>
  </si>
  <si>
    <t>GICS Ind</t>
  </si>
  <si>
    <t>AbCellera Biologics</t>
  </si>
  <si>
    <t>ABCL</t>
  </si>
  <si>
    <t>ProFrac Holding Corp.</t>
  </si>
  <si>
    <t>ACDC</t>
  </si>
  <si>
    <t>ADX</t>
  </si>
  <si>
    <t>Allegiant</t>
  </si>
  <si>
    <t>ALGT</t>
  </si>
  <si>
    <t>Reinvent Technology Partners Y</t>
  </si>
  <si>
    <t>AUR</t>
  </si>
  <si>
    <t>BATRA</t>
  </si>
  <si>
    <t>Callon Petroleum</t>
  </si>
  <si>
    <t>CPE</t>
  </si>
  <si>
    <t>Dana</t>
  </si>
  <si>
    <t>DAN</t>
  </si>
  <si>
    <t>DBC</t>
  </si>
  <si>
    <t>Douglas Emmett</t>
  </si>
  <si>
    <t>DEI</t>
  </si>
  <si>
    <t>Dream Finders Homes</t>
  </si>
  <si>
    <t>DFH</t>
  </si>
  <si>
    <t>DICE Therapeutics</t>
  </si>
  <si>
    <t>DICE</t>
  </si>
  <si>
    <t>Centrais Eltricas Brasileiras</t>
  </si>
  <si>
    <t>EBR</t>
  </si>
  <si>
    <t>First Financial Ban</t>
  </si>
  <si>
    <t>FFBC</t>
  </si>
  <si>
    <t>FI</t>
  </si>
  <si>
    <t>Griffon</t>
  </si>
  <si>
    <t>GFF</t>
  </si>
  <si>
    <t>Helios Technologies</t>
  </si>
  <si>
    <t>HLIO</t>
  </si>
  <si>
    <t>Harmonic</t>
  </si>
  <si>
    <t>HLIT</t>
  </si>
  <si>
    <t>H World Group Limited Sponsored ADR</t>
  </si>
  <si>
    <t>Innovative Industrial Properties</t>
  </si>
  <si>
    <t>IIPR</t>
  </si>
  <si>
    <t>INDV</t>
  </si>
  <si>
    <t>Banco Itau Chile Sponsored ADR</t>
  </si>
  <si>
    <t>ITCL</t>
  </si>
  <si>
    <t>Chinook Therapeutics</t>
  </si>
  <si>
    <t>KDNY</t>
  </si>
  <si>
    <t>KNF</t>
  </si>
  <si>
    <t>Liberty TripAdvisor</t>
  </si>
  <si>
    <t>LTRPB</t>
  </si>
  <si>
    <t>Lumen Technologies</t>
  </si>
  <si>
    <t>LUMN</t>
  </si>
  <si>
    <t>LiveWire Group, Inc.</t>
  </si>
  <si>
    <t>LVWR</t>
  </si>
  <si>
    <t>Madison Square Garden Entertainment Corp.</t>
  </si>
  <si>
    <t>MSGE</t>
  </si>
  <si>
    <t>NexTier Oilfield Solutions</t>
  </si>
  <si>
    <t>NEX</t>
  </si>
  <si>
    <t>Pacific Premier Bancorp</t>
  </si>
  <si>
    <t>PPBI</t>
  </si>
  <si>
    <t>PROKIDNEY CP</t>
  </si>
  <si>
    <t>PROK</t>
  </si>
  <si>
    <t>Riot Platforms, Inc.</t>
  </si>
  <si>
    <t>RIOT</t>
  </si>
  <si>
    <t>Sonos</t>
  </si>
  <si>
    <t>SONO</t>
  </si>
  <si>
    <t>Stagwell Inc.</t>
  </si>
  <si>
    <t>STGW</t>
  </si>
  <si>
    <t>Tecnoglass</t>
  </si>
  <si>
    <t>TGLS</t>
  </si>
  <si>
    <t>Transportadora De Gas Ord B</t>
  </si>
  <si>
    <t>TGS</t>
  </si>
  <si>
    <t>Frontier Group</t>
  </si>
  <si>
    <t>ULCC</t>
  </si>
  <si>
    <t>Vermilion Energy</t>
  </si>
  <si>
    <t>VET</t>
  </si>
  <si>
    <t>XME</t>
  </si>
  <si>
    <t>XPEL</t>
  </si>
  <si>
    <t>Year</t>
  </si>
  <si>
    <t>Revenue</t>
  </si>
  <si>
    <t>Revenue Growth (YoY)</t>
  </si>
  <si>
    <t>Cost of Revenue</t>
  </si>
  <si>
    <t>Selling, General &amp; Admin</t>
  </si>
  <si>
    <t>Research &amp; Development</t>
  </si>
  <si>
    <t>Other Operating Expenses</t>
  </si>
  <si>
    <t>Operating Expenses</t>
  </si>
  <si>
    <t>Operating Income</t>
  </si>
  <si>
    <t>Interest Expense / Income</t>
  </si>
  <si>
    <t>Income Tax</t>
  </si>
  <si>
    <t>Net Income</t>
  </si>
  <si>
    <t>Shares Outstanding (Basic)</t>
  </si>
  <si>
    <t>Shares Outstanding (Diluted)</t>
  </si>
  <si>
    <t>Shares Change</t>
  </si>
  <si>
    <t>EPS (Basic)</t>
  </si>
  <si>
    <t>EPS (Diluted)</t>
  </si>
  <si>
    <t>Free Cash Flow Per Share</t>
  </si>
  <si>
    <t>Gross Margin</t>
  </si>
  <si>
    <t>Operating Margin</t>
  </si>
  <si>
    <t>Profit Margin</t>
  </si>
  <si>
    <t>Free Cash Flow Margin</t>
  </si>
  <si>
    <t>Effective Tax Rate</t>
  </si>
  <si>
    <t>EBITDA</t>
  </si>
  <si>
    <t>EBITDA Margin</t>
  </si>
  <si>
    <t>Depreciation &amp; Amortization</t>
  </si>
  <si>
    <t>EBIT</t>
  </si>
  <si>
    <t>EBIT Margin</t>
  </si>
  <si>
    <t>Short-Term Investments</t>
  </si>
  <si>
    <t>Cash &amp; Cash Equivalents</t>
  </si>
  <si>
    <t>Cash Growth</t>
  </si>
  <si>
    <t>Property, Plant &amp; Equipment</t>
  </si>
  <si>
    <t>Other Long-Term Assets</t>
  </si>
  <si>
    <t>Total Long-Term Assets</t>
  </si>
  <si>
    <t>Deferred Revenue</t>
  </si>
  <si>
    <t>Current Debt</t>
  </si>
  <si>
    <t>Other Long-Term Liabilities</t>
  </si>
  <si>
    <t>Total Long-Term Liabilities</t>
  </si>
  <si>
    <t>Total Debt</t>
  </si>
  <si>
    <t>Debt Growth</t>
  </si>
  <si>
    <t>Common Stock</t>
  </si>
  <si>
    <t>Comprehensive Income</t>
  </si>
  <si>
    <t>Shareholders' Equity</t>
  </si>
  <si>
    <t>Net Cash / Debt</t>
  </si>
  <si>
    <t>Net Cash Per Share</t>
  </si>
  <si>
    <t>Working Capital</t>
  </si>
  <si>
    <t>Operating Cash Flow</t>
  </si>
  <si>
    <t>Operating Cash Flow Growth</t>
  </si>
  <si>
    <t>Capital Expenditures</t>
  </si>
  <si>
    <t>Acquisitions</t>
  </si>
  <si>
    <t>Change in Investments</t>
  </si>
  <si>
    <t>Investing Cash Flow</t>
  </si>
  <si>
    <t>Dividends Paid</t>
  </si>
  <si>
    <t>Share Issuance / Repurchase</t>
  </si>
  <si>
    <t>Debt Issued / Paid</t>
  </si>
  <si>
    <t>Financing Cash Flow</t>
  </si>
  <si>
    <t>Net Cash Flow</t>
  </si>
  <si>
    <t>Free Cash Flow</t>
  </si>
  <si>
    <t>Free Cash Flow Growth</t>
  </si>
  <si>
    <t>Market Capitalization</t>
  </si>
  <si>
    <t>Market Cap Growth</t>
  </si>
  <si>
    <t>Enterprise Value</t>
  </si>
  <si>
    <t>PE Ratio</t>
  </si>
  <si>
    <t>PS Ratio</t>
  </si>
  <si>
    <t>PB Ratio</t>
  </si>
  <si>
    <t>P/FCF Ratio</t>
  </si>
  <si>
    <t>P/OCF Ratio</t>
  </si>
  <si>
    <t>EV/Sales Ratio</t>
  </si>
  <si>
    <t>EV/EBITDA Ratio</t>
  </si>
  <si>
    <t>EV/EBIT Ratio</t>
  </si>
  <si>
    <t>EV/FCF Ratio</t>
  </si>
  <si>
    <t>Debt / Equity Ratio</t>
  </si>
  <si>
    <t>Debt / EBITDA Ratio</t>
  </si>
  <si>
    <t>Debt / FCF Ratio</t>
  </si>
  <si>
    <t>Asset Turnover</t>
  </si>
  <si>
    <t>Interest Coverage</t>
  </si>
  <si>
    <t>Return on Assets (ROA)</t>
  </si>
  <si>
    <t>Return on Capital (ROIC)</t>
  </si>
  <si>
    <t>Earnings Yield</t>
  </si>
  <si>
    <t>FCF Yield</t>
  </si>
  <si>
    <t>Buyback Yield / Dilution</t>
  </si>
  <si>
    <t>Total Shareholder Return</t>
  </si>
  <si>
    <t>Other Expense / Income</t>
  </si>
  <si>
    <t>Net Income Growth</t>
  </si>
  <si>
    <t>EPS Growth</t>
  </si>
  <si>
    <t>Dividend Per Share</t>
  </si>
  <si>
    <t>Dividend Growth</t>
  </si>
  <si>
    <t>Inventory</t>
  </si>
  <si>
    <t>Dividend Yield</t>
  </si>
  <si>
    <t>Payout Ratio</t>
  </si>
  <si>
    <t>2022</t>
  </si>
  <si>
    <t>2021</t>
  </si>
  <si>
    <t>2020</t>
  </si>
  <si>
    <t>2019</t>
  </si>
  <si>
    <t>2018</t>
  </si>
  <si>
    <t>2016</t>
  </si>
  <si>
    <t>2015</t>
  </si>
  <si>
    <t>2014</t>
  </si>
  <si>
    <t>2013</t>
  </si>
  <si>
    <t>Current</t>
  </si>
  <si>
    <t>2012 - 1995</t>
  </si>
  <si>
    <t>Quarter Ended</t>
  </si>
  <si>
    <t>2023-03-31</t>
  </si>
  <si>
    <t>2022-12-31</t>
  </si>
  <si>
    <t>2022-09-30</t>
  </si>
  <si>
    <t>2022-06-30</t>
  </si>
  <si>
    <t>2022-03-31</t>
  </si>
  <si>
    <t>2021-12-31</t>
  </si>
  <si>
    <t>2021-09-30</t>
  </si>
  <si>
    <t>2021-06-30</t>
  </si>
  <si>
    <t>2021-03-31</t>
  </si>
  <si>
    <t>2020-12-31</t>
  </si>
  <si>
    <t>2020-09-30</t>
  </si>
  <si>
    <t>2020-06-30</t>
  </si>
  <si>
    <t>2020-03-31</t>
  </si>
  <si>
    <t>2019-12-31</t>
  </si>
  <si>
    <t>2019-09-30</t>
  </si>
  <si>
    <t>2019-06-30</t>
  </si>
  <si>
    <t>2019-03-31</t>
  </si>
  <si>
    <t>2018-12-31</t>
  </si>
  <si>
    <t>2018-09-30</t>
  </si>
  <si>
    <t>2018-06-30</t>
  </si>
  <si>
    <t>2018-03-31</t>
  </si>
  <si>
    <t>2017-12-31</t>
  </si>
  <si>
    <t>2017-09-30</t>
  </si>
  <si>
    <t>2017-06-30</t>
  </si>
  <si>
    <t>2017-03-31</t>
  </si>
  <si>
    <t>2016-12-31</t>
  </si>
  <si>
    <t>2016-09-30</t>
  </si>
  <si>
    <t>2016-06-30</t>
  </si>
  <si>
    <t>2016-03-31</t>
  </si>
  <si>
    <t>2015-12-31</t>
  </si>
  <si>
    <t>2015-09-30</t>
  </si>
  <si>
    <t>2015-06-30</t>
  </si>
  <si>
    <t>2015-03-31</t>
  </si>
  <si>
    <t>2014-12-31</t>
  </si>
  <si>
    <t>2014-09-30</t>
  </si>
  <si>
    <t>2014-06-30</t>
  </si>
  <si>
    <t>2014-03-31</t>
  </si>
  <si>
    <t>2013-12-31</t>
  </si>
  <si>
    <t>2013-09-30</t>
  </si>
  <si>
    <t>2013-06-30</t>
  </si>
  <si>
    <t>+70 Quarters</t>
  </si>
  <si>
    <t>+69 Quarters</t>
  </si>
  <si>
    <t>TTM</t>
  </si>
  <si>
    <t>Full name</t>
  </si>
  <si>
    <t>Industry Group</t>
  </si>
  <si>
    <t>Yahoo Details</t>
  </si>
  <si>
    <t>Sensitivity</t>
  </si>
  <si>
    <t>Display</t>
  </si>
  <si>
    <t>GICS Breakdown</t>
  </si>
  <si>
    <t>Sub-Industry</t>
  </si>
  <si>
    <t>Drilling contractors or owners of drilling rigs that contract their services for drilling wells.</t>
  </si>
  <si>
    <t>Manufacturers of equipment, including drilling rigs and equipment, and providers of supplies and services to companies involved in the drilling, evaluation and completion of oil and gas wells.</t>
  </si>
  <si>
    <t>Oil, Gas &amp; Consumable Fuels</t>
  </si>
  <si>
    <t>Integrated Oil &amp; Gas</t>
  </si>
  <si>
    <t>Integrated oil companies engaged in the exploration &amp; production of oil and gas, as well as at least one other significant activity in either refining, marketing and transportation, or chemicals.</t>
  </si>
  <si>
    <t>Oil &amp; Gas Exploration &amp; Production</t>
  </si>
  <si>
    <t> </t>
  </si>
  <si>
    <t>Companies engaged in the exploration and production of oil and gas not classified elsewhere.</t>
  </si>
  <si>
    <t>Companies engaged in the refining and marketing of oil, gas and/or refined products not classified in the Integrated Oil &amp; Gas or Independent Power Producers &amp; Energy Traders Sub-Industries.</t>
  </si>
  <si>
    <t>Oil &amp; Gas Storage &amp; Transportation</t>
  </si>
  <si>
    <t>Companies engaged in the storage and/or transportation of oil, gas and/or refined products. Includes diversified midstream natural gas companies, oil and refined product pipelines, coal slurry pipelines and oil &amp; gas shipping companies.</t>
  </si>
  <si>
    <t>Coal &amp; Consumable Fuels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</si>
  <si>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</si>
  <si>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Commodity 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</si>
  <si>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</si>
  <si>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Diversified Chemicals</t>
  </si>
  <si>
    <t>Manufacturers of a diversified range of chemical products not classified in the Industrial Gases, Commodity Chemicals, Specialty Chemicals or Fertilizers &amp; Agricultural Chemicals Sub-Industries.</t>
  </si>
  <si>
    <t>Fertilizers &amp; Agricultural Chemicals</t>
  </si>
  <si>
    <t>Producers of fertilizers, pesticides, potash or other agriculture-related chemicals not classified elsewhere.</t>
  </si>
  <si>
    <t>Industrial Gases</t>
  </si>
  <si>
    <t>Manufacturers of industrial gases.</t>
  </si>
  <si>
    <t>Companies that primarily produce high value-added chemicals used in the manufacture of a wide variety of products, including but not limited to fine chemicals, additives, advanced polymers, adhesives, sealants and specialty paints, pigments and coatings.</t>
  </si>
  <si>
    <t>Manufacturers of construction materials including sand, clay, gypsum, lime, aggregates, cement, concrete and bricks. Other finished or semi-finished building materials are classified  in the Building Products Sub-Industry.</t>
  </si>
  <si>
    <t>Metal, Glass &amp; Plastic Containers  (New Name)</t>
  </si>
  <si>
    <t>Manufacturers of metal, glass or plastic containers. Includes corks and caps.</t>
  </si>
  <si>
    <t>Paper &amp; Plastic Packaging Products &amp; Materials (New Name)</t>
  </si>
  <si>
    <t>Manufacturers of paper and cardboard containers and packaging.</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</si>
  <si>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</si>
  <si>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Diversified Metals &amp; Mining</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</si>
  <si>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</si>
  <si>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 xml:space="preserve">Companies involved primarily in copper ore mining. </t>
  </si>
  <si>
    <t>Producers of gold and related products, including companies that mine or process gold and the South African finance houses which primarily invest in, but do not operate, gold mines.</t>
  </si>
  <si>
    <t>Precious Metals &amp; Minerals</t>
  </si>
  <si>
    <t>Companies mining precious metals and minerals not classified in the Gold Sub-Industry. Includes companies primarily mining platinum.</t>
  </si>
  <si>
    <t>Silver</t>
  </si>
  <si>
    <t>Companies primarily mining silver. Excludes companies classified in the Gold or Precious Metals &amp; Minerals Sub-Industries.</t>
  </si>
  <si>
    <t>Producers of iron and steel and related products, including metallurgical (coking) coal mining used for steel production.</t>
  </si>
  <si>
    <t>Forest Products</t>
  </si>
  <si>
    <t>Manufacturers of timber and related wood products. Includes lumber for the building industry.</t>
  </si>
  <si>
    <t>Paper Products</t>
  </si>
  <si>
    <t>Manufacturers of all grades of paper. Excludes companies specializing in paper packaging classified in the Paper &amp; Plastic Packaging Products &amp; Materials Sub-Industry.</t>
  </si>
  <si>
    <t>Manufacturers of civil or military aerospace and defense equipment, parts or products. Includes defense electronics and space equipment.</t>
  </si>
  <si>
    <t>Manufacturers of building components and home improvement products and equipment. Excludes lumber and plywood classified under Forest Products and cement and other materials classified in the Construction Materials Sub-Industry.</t>
  </si>
  <si>
    <t>Companies engaged in primarily non-residential construction. Includes civil engineering companies and large-scale contractors. Excludes companies classified in the Homebuilding Sub-Industry.</t>
  </si>
  <si>
    <t>Electrical Components &amp; Equipment</t>
  </si>
  <si>
    <t>Companies that produce electric cables and wires, electrical components or equipment not classified in the Heavy Electrical Equipment Sub-Industry.</t>
  </si>
  <si>
    <t>Heavy Electrical Equipment</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</si>
  <si>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</si>
  <si>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</si>
  <si>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Construction Machinery &amp; Heavy Transportation Equipment (New Name)</t>
  </si>
  <si>
    <t>Manufacturers of heavy duty trucks, rolling machinery, earth-moving and construction equipment, and manufacturers of related parts. Includes non-military shipbuilding.</t>
  </si>
  <si>
    <t>Agricultural &amp; Farm Machinery</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</si>
  <si>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</si>
  <si>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Industrial Machinery &amp; Supplies &amp; Components (New Name)</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</si>
  <si>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</si>
  <si>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and other distributors of industrial equipment and products.</t>
  </si>
  <si>
    <t>Commercial  &amp; Professional Services</t>
  </si>
  <si>
    <t>Commercial Services &amp; Supplies</t>
  </si>
  <si>
    <t>Commercial Printing</t>
  </si>
  <si>
    <t>Companies providing commercial printing services. Includes printers primarily serving the media industry.</t>
  </si>
  <si>
    <t>Environmental &amp; Facilities Services</t>
  </si>
  <si>
    <t>Companies providing environmental and facilities maintenance services. Includes waste management, facilities management and pollution control services. Excludes large-scale water treatment systems classified in the Water Utilities Sub-Industry.</t>
  </si>
  <si>
    <t>Office Services &amp; Supplies</t>
  </si>
  <si>
    <t>Providers of office services and manufacturers of office supplies and equipment not classified elsewhere.</t>
  </si>
  <si>
    <t>Diversified Support Services</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</si>
  <si>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</si>
  <si>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Security &amp; Alarm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</si>
  <si>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</si>
  <si>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Human Resource &amp; Employment Services (Definition Update)</t>
  </si>
  <si>
    <t>Companies providing business support services relating to human capital management. This Sub-Industry includes employment agencies, employee training, payroll processing, benefit &amp; retirement support services, corporate &amp; job seeker recruitment services, and online job portals generating revenue from fees or commissions for offering recruitment services to companies or job seekers.</t>
  </si>
  <si>
    <t>Research &amp; Consulting Services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</si>
  <si>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</si>
  <si>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Data Processing &amp; Outsourced Services (Sector Change, New Code &amp; Definition Update)</t>
  </si>
  <si>
    <t>Providers of commercial data processing and/or business process outsourcing services. This Sub-Industry includes companies providing services for customer experience management, back-office automation, call center management, and investor communications.</t>
  </si>
  <si>
    <t>Companies providing air freight transportation, courier and logistics services, including package and mail delivery and customs agents. Excludes those companies classified in the Passenger Airlines, Marine Transportation, Cargo Ground Transportation and Passenger Ground Transportation Sub-Industries.</t>
  </si>
  <si>
    <t>Passenger Airlines (New name)</t>
  </si>
  <si>
    <t>Companies providing primarily passenger air transportation.</t>
  </si>
  <si>
    <t>Marine Transportation (New Name)</t>
  </si>
  <si>
    <t>Companies providing goods or passenger maritime transportation. Excludes cruise-ships classified in the Hotels, Resorts &amp; Cruise Lines Sub-Industry.</t>
  </si>
  <si>
    <t>Ground Transportation (New Name)</t>
  </si>
  <si>
    <t>Rail Transportation (New Name)</t>
  </si>
  <si>
    <t>Companies providing primarily goods and passenger rail  transportation.</t>
  </si>
  <si>
    <t>Trucking (Discontinued)</t>
  </si>
  <si>
    <t>Companies providing primarily goods and passenger land transportation. Includes vehicle rental and taxi companies.</t>
  </si>
  <si>
    <t>Cargo Ground Transportation (New)</t>
  </si>
  <si>
    <t>Companies providing ground transportation services for goods and freight.</t>
  </si>
  <si>
    <t>Passenger Ground Transportation (New)</t>
  </si>
  <si>
    <t>Companies providing passenger ground transportation and related services, including bus, taxi, vehicle rental, ride sharing and on-demand ride sharing platforms, and other passenger logistics.</t>
  </si>
  <si>
    <t>Airport Services</t>
  </si>
  <si>
    <t>Operators of airports and companies providing related services.</t>
  </si>
  <si>
    <t>Highways &amp; Railtracks</t>
  </si>
  <si>
    <t>Owners and operators of roads, tunnels and railtracks.</t>
  </si>
  <si>
    <t>Marine Ports &amp; Services</t>
  </si>
  <si>
    <t>Owners and operators of marine ports and related services.</t>
  </si>
  <si>
    <t>Automobile Components (New Name)</t>
  </si>
  <si>
    <t>Automotive Parts &amp; Equipment (New Name)</t>
  </si>
  <si>
    <t>Manufacturers of parts and accessories for  automobiles and motorcycles. Excludes companies classified in the Tires &amp; Rubber Sub-Industry.</t>
  </si>
  <si>
    <t>Tires &amp; Rubber</t>
  </si>
  <si>
    <t>Manufacturers of tires and rubber.</t>
  </si>
  <si>
    <t>Automobile Manufacturers</t>
  </si>
  <si>
    <t>Companies that produce mainly passenger automobiles and light trucks. Excludes companies producing mainly motorcycles and three-wheelers classified in the Motorcycle Manufacturers Sub-Industry and heavy duty trucks classified in the Construction Machinery &amp; Heavy Transportation Equipment Sub-Industry.</t>
  </si>
  <si>
    <t>Motorcycle Manufacturers</t>
  </si>
  <si>
    <t xml:space="preserve">Companies that produce motorcycles, scooters or three-wheelers. Excludes bicycles classified in the Leisure Products Sub-Industry. </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</si>
  <si>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</si>
  <si>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Home Furnishings</t>
  </si>
  <si>
    <t>Manufacturers of soft home furnishings or furniture, including upholstery, carpets and wall-coverings.</t>
  </si>
  <si>
    <t>Homebuilding</t>
  </si>
  <si>
    <t>Residential construction companies. Includes manufacturers of prefabricated houses and semi-fixed manufactured homes.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</si>
  <si>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</si>
  <si>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Housewares &amp; Specialties</t>
  </si>
  <si>
    <t>Manufacturers of durable household products, including cutlery, cookware, glassware, crystal, silverware, utensils, kitchenware and consumer specialties not classified elsewhere.</t>
  </si>
  <si>
    <t>Manufacturers of leisure products and equipment including sports equipment, bicycles and toys.</t>
  </si>
  <si>
    <t>Textiles, Apparel &amp; Luxury Goods</t>
  </si>
  <si>
    <t>Apparel, Accessories &amp; Luxury Goods</t>
  </si>
  <si>
    <t>Manufacturers of apparel, accessories &amp; luxury goods. Includes companies primarily producing designer handbags, wallets, luggage, jewelry and watches. Excludes shoes classified in the Footwear Sub-Industry.</t>
  </si>
  <si>
    <t>Footwear</t>
  </si>
  <si>
    <t>Manufacturers of footwear. Includes sport and leather shoes.</t>
  </si>
  <si>
    <t>Textiles</t>
  </si>
  <si>
    <t>Manufacturers of textile and related products not classified in the Apparel, Accessories &amp; Luxury Goods, Footwear or Home Furnishings Sub-Industries.</t>
  </si>
  <si>
    <t>Hotels, Restaurants &amp; Leisure</t>
  </si>
  <si>
    <t>Casinos &amp; Gaming</t>
  </si>
  <si>
    <t>Owners and operators of casinos and gaming facilities. Includes companies providing lottery and betting services.</t>
  </si>
  <si>
    <t>Owners and operators of hotels, resorts and cruise-ships. Includes travel agencies, tour operators and related services not classified elsewhere . Excludes casino-hotels classified in the Casinos &amp; Gaming Sub-Industry.</t>
  </si>
  <si>
    <t>Leisure Facilities</t>
  </si>
  <si>
    <t>Owners and operators of leisure facilities, including sport and fitness centers, stadiums, golf courses and amusement parks not classified in the Movies &amp; Entertainment Sub-Industry.</t>
  </si>
  <si>
    <t>Owners and operators of restaurants, bars, pubs, fast-food or take-out facilities. Includes companies that provide food catering services.</t>
  </si>
  <si>
    <t>Education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</si>
  <si>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</si>
  <si>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Specialized Consumer Services</t>
  </si>
  <si>
    <t>Companies providing consumer services not classified elsewhere.  Includes residential services, home security, legal services, personal services, renovation &amp; interior design services, consumer auctions and wedding &amp; funeral services.</t>
  </si>
  <si>
    <t>Consumer Discretionary Distribution &amp; Retail (New Name)</t>
  </si>
  <si>
    <t>Distributors and wholesalers of general merchandise not classified elsewhere. Includes vehicle distributors.</t>
  </si>
  <si>
    <t>Internet &amp; Direct Marketing Retail (Discontinued)</t>
  </si>
  <si>
    <t>Companies  providing  retail  services  primarily  on  the Internet, through mail order, and TV home shopping retailers. Also includes companies providing online marketplaces for consumer products and services.</t>
  </si>
  <si>
    <t>Broadline Retail (New Name)</t>
  </si>
  <si>
    <t>Department Stores (Discontinued)</t>
  </si>
  <si>
    <t>Owners and operators of department stores.</t>
  </si>
  <si>
    <t>General Merchandise Stores (Discontinued)</t>
  </si>
  <si>
    <t>Owners and operators of stores offering diversified general merchandise. Excludes hypermarkets and large-scale super centers classified in the Hypermarkets &amp; Super Centers Sub-Industry.</t>
  </si>
  <si>
    <t>Broadline Retail (New)</t>
  </si>
  <si>
    <t>Retailers offering a wide range of consumer discretionary merchandise. This Sub-Industry includes general and discount merchandise retailers, department stores and on-line retailers and marketplaces selling mostly consumer discretionary merchandise.</t>
  </si>
  <si>
    <t>Retailers specialized mainly in apparel and accessories.</t>
  </si>
  <si>
    <t>Computer &amp; Electronics Retail</t>
  </si>
  <si>
    <t>Owners and operators of consumer electronics, computers, video and related products retail stores.</t>
  </si>
  <si>
    <t>Owners and operators of home and garden improvement retail stores. Includes stores offering building materials and supplies.</t>
  </si>
  <si>
    <t>Other Specialty Retail (New Name)</t>
  </si>
  <si>
    <t>Owners and operators of specialty retail stores not classified elsewhere. Includes jewelry stores, toy stores, office supply stores, health &amp; vision care stores, and book &amp; entertainment stores.</t>
  </si>
  <si>
    <t>Automotive Retail</t>
  </si>
  <si>
    <t>Owners and operators of stores specializing in automotive retail.  Includes auto dealers, gas stations, and retailers of auto accessories, motorcycles &amp; parts, automotive glass, and automotive equipment &amp; parts.</t>
  </si>
  <si>
    <t>Homefurnishing Retail</t>
  </si>
  <si>
    <t>Owners and operators of furniture and home furnishings retail stores. Includes residential furniture, homefurnishings, housewares, and interior design.  Excludes home and garden improvement stores, classified in the Home Improvement Retail Sub-Industry.</t>
  </si>
  <si>
    <t>Consumer Staples Distribution &amp; Retail (New Name)</t>
  </si>
  <si>
    <t>Drug Retail</t>
  </si>
  <si>
    <t>Owners and operators of primarily drug retail stores and pharmacies.</t>
  </si>
  <si>
    <t>Food Distributors</t>
  </si>
  <si>
    <t>Distributors of food products to other companies and not directly to the consumer.</t>
  </si>
  <si>
    <t>Food Retail</t>
  </si>
  <si>
    <t>Owners and operators of primarily food retail stores.</t>
  </si>
  <si>
    <t>Consumer Staples Merchandise Retail (New Name &amp; Definition Update)</t>
  </si>
  <si>
    <t>Retailers offering a wide range of consumer staples merchandise such as food, household, and personal care products. This Sub-Industry includes hypermarkets, super centers and other consumer staples retailers such as discount retail spaces and on-line marketplaces selling mostly consumer staples goods.</t>
  </si>
  <si>
    <t>Brewers</t>
  </si>
  <si>
    <t>Producers of beer and malt liquors. Includes breweries not classified in the Restaurants Sub-Industry.</t>
  </si>
  <si>
    <t>Distillers &amp; Vintners</t>
  </si>
  <si>
    <t>Distillers, vintners and producers of alcoholic beverages not classified in the Brewers Sub-Industry.</t>
  </si>
  <si>
    <t>Soft Drinks &amp; Non-alcoholic Beverages (New Name)</t>
  </si>
  <si>
    <t>Producers of non-alcoholic beverages including mineral waters. Excludes producers of milk classified in the Packaged Foods &amp; Meats Sub-Industry.</t>
  </si>
  <si>
    <t>Food Products</t>
  </si>
  <si>
    <t>Agricultural Products &amp; Services (New Name)</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</si>
  <si>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&amp; Meats Sub-Industry.</t>
  </si>
  <si>
    <t>Packaged Foods &amp; Meats</t>
  </si>
  <si>
    <t>Producers of packaged foods including dairy products, fruit juices, meats, poultry, fish and pet foods.</t>
  </si>
  <si>
    <t>Manufacturers of cigarettes and other tobacco products.</t>
  </si>
  <si>
    <t>Household Products</t>
  </si>
  <si>
    <t>Producers of non-durable household products, including detergents, soaps, diapers and other tissue and household paper products not classified in the Paper Products Sub-Industry.</t>
  </si>
  <si>
    <t>Personal Care Products (New Name)</t>
  </si>
  <si>
    <t>Manufacturers of personal and beauty care products, including cosmetics and perfumes.</t>
  </si>
  <si>
    <t>Health Care</t>
  </si>
  <si>
    <t>Health Care Equipment &amp; Services</t>
  </si>
  <si>
    <t>Health Care Equipment &amp; Supplies</t>
  </si>
  <si>
    <t>Health Care Equipment</t>
  </si>
  <si>
    <t>Manufacturers of health care equipment and devices. Includes medical instruments, drug delivery systems, cardiovascular &amp; orthopedic devices, and diagnostic equipment.</t>
  </si>
  <si>
    <t>Health Care Supplies</t>
  </si>
  <si>
    <t>Manufacturers of health care supplies and medical products not classified elsewhere. Includes eye care products, hospital supplies, and safety needle &amp; syringe devices.</t>
  </si>
  <si>
    <t>Health Care Providers &amp; Services</t>
  </si>
  <si>
    <t>Health Care Distributors</t>
  </si>
  <si>
    <t xml:space="preserve">Distributors and wholesalers of health care products not classified elsewhere. </t>
  </si>
  <si>
    <t>Health Care Services</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</si>
  <si>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</si>
  <si>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Health Care Facilities</t>
  </si>
  <si>
    <t>Owners and operators of health care facilities, including hospitals, nursing homes, rehabilitation centers and animal hospitals.</t>
  </si>
  <si>
    <t>Managed Health Care</t>
  </si>
  <si>
    <t>Owners and operators of Health Maintenance Organizations (HMOs) and other managed plans.</t>
  </si>
  <si>
    <t>Health Care Technology</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</si>
  <si>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</si>
  <si>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Pharmaceuticals, Biotechnology &amp; Life Sciences</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</si>
  <si>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</si>
  <si>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Companies engaged in the research, development or production of pharmaceuticals. Includes veterinary drugs.</t>
  </si>
  <si>
    <t>Life Sciences Tools &amp; Services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</si>
  <si>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</si>
  <si>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Diversified Banks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</si>
  <si>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Commercial &amp; Residential Mortgage Finance Sub-Industries. Also excludes investment banks classified in the Investment Banking &amp; Brokerage Sub-Industry.</t>
  </si>
  <si>
    <t>Regional Banks (Definition Update)</t>
  </si>
  <si>
    <t>Commercial banks, savings banks and thrifts whose business are derived primarily from conventional banking operations such as retail banking, corporate lending and originating various residential and commercial mortgage loans funded mainly through deposits. Regional banks tend to operate in limited geographic regions. Excludes companies classified in the Diversified Banks and Commercial &amp; Residential Mortgage Finance Sub-Industries. Also excludes investment banks classified in the Investment Banking &amp; Brokerage Sub-Industry.</t>
  </si>
  <si>
    <t>Thrifts &amp; Mortgage Finance (Discontinued)</t>
  </si>
  <si>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</si>
  <si>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Financial Services (New Name)</t>
  </si>
  <si>
    <t xml:space="preserve"> Financial Services (New Name)</t>
  </si>
  <si>
    <t>Diversified Financial Services (New Name)</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</si>
  <si>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</si>
  <si>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Multi-Sector Holdings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</si>
  <si>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</si>
  <si>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Specialized Finance</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</si>
  <si>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</si>
  <si>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Commercial &amp; Residential Mortgage Finance (New)</t>
  </si>
  <si>
    <t xml:space="preserve">Financial companies providing commercial and residential mortgage financing and related mortgage services. This Sub-Industry includes non-deposit funded mortgage lending institutions, building societies, companies providing real estate financing products, loan servicing, mortgage broker services, and mortgage insurance. </t>
  </si>
  <si>
    <t>Transaction &amp; Payment Processing Services (New)</t>
  </si>
  <si>
    <t>Providers of transaction &amp; payment processing services and related payment services including digital/mobile payment processors, payment service providers &amp; gateways, and digital wallet providers.</t>
  </si>
  <si>
    <t>Providers of consumer finance services, including personal credit, credit cards, lease financing, travel-related money services and pawn shops. Excludes mortgage lenders classified in the Commercial &amp; Residential Mortgage Finance Sub-Industry.</t>
  </si>
  <si>
    <t>Asset Management &amp; Custody Banks</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</si>
  <si>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</si>
  <si>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Investment Banking &amp; Brokerage</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</si>
  <si>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</si>
  <si>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Diversified Capital Markets</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</si>
  <si>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</si>
  <si>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Financial Exchanges &amp; Data</t>
  </si>
  <si>
    <t>Financial exchanges for securities, commodities, derivatives and other financial instruments, and providers of financial decision support tools and products including ratings agencies.</t>
  </si>
  <si>
    <t>Mortgage Real Estate Investment
Trusts (REITs)</t>
  </si>
  <si>
    <t>Mortgage REITs</t>
  </si>
  <si>
    <t>Companies or Trusts that service, originate, purchase and/or securitize residential and/or commercial mortgage loans.  Includes trusts that invest in mortgage-backed securities and other mortgage related assets.</t>
  </si>
  <si>
    <t>Insurance</t>
  </si>
  <si>
    <t>Insurance and reinsurance brokerage firms.</t>
  </si>
  <si>
    <t>Life &amp; Health Insurance</t>
  </si>
  <si>
    <t>Companies providing primarily life, disability, indemnity or supplemental health insurance. Excludes managed care companies classified in the Managed Health Care Sub-Industry.</t>
  </si>
  <si>
    <t>Multi-line Insurance</t>
  </si>
  <si>
    <t>Insurance companies with diversified interests in life, health and property and casualty insurance.</t>
  </si>
  <si>
    <t>Property &amp; Casualty Insurance</t>
  </si>
  <si>
    <t>Companies providing primarily property and casualty insurance.</t>
  </si>
  <si>
    <t>Reinsurance</t>
  </si>
  <si>
    <t>Companies providing primarily reinsurance.</t>
  </si>
  <si>
    <t>Software &amp; Services</t>
  </si>
  <si>
    <t>IT Consulting &amp; Other Services</t>
  </si>
  <si>
    <t>Providers of information technology and systems integration services not classified in the Data Processing &amp; Outsourced Services or Internet Software &amp; Services Sub-Industries. Includes information technology consulting and information management services.</t>
  </si>
  <si>
    <t>Data Processing &amp; Outsourced Services (Discontinued)</t>
  </si>
  <si>
    <t>Providers of commercial electronic data processing and/or business process outsourcing services.  Includes companies that provide services for back-office automation.</t>
  </si>
  <si>
    <t>Internet Services &amp; Infrastructure</t>
  </si>
  <si>
    <t>Companies providing services and infrastructure for the internet industry including data centers and cloud networking and storage infrastructure. Also includes companies providing web hosting services. Excludes companies classified in the Software Industry.</t>
  </si>
  <si>
    <t>Application Software</t>
  </si>
  <si>
    <t>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t>
  </si>
  <si>
    <t>Systems Software</t>
  </si>
  <si>
    <t>Companies engaged in developing and producing systems and database management software.</t>
  </si>
  <si>
    <t>Technology Hardware &amp; Equipment</t>
  </si>
  <si>
    <t>Manufacturers of communication equipment and products, including LANs, WANs, routers, telephones, switchboards and exchanges. Excludes cellular phone manufacturers classified in the Technology Hardware, Storage &amp; Peripherals Sub-Industry.</t>
  </si>
  <si>
    <t>Technology Hardware, Storage &amp; Peripherals</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</si>
  <si>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</si>
  <si>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Electronic Equipment, Instruments &amp; Components</t>
  </si>
  <si>
    <t xml:space="preserve">Electronic Equipment &amp; Instruments </t>
  </si>
  <si>
    <t>Manufacturers of electronic equipment and instruments including analytical, electronic test and measurement instruments, scanner/barcode products, lasers, display screens, point-of-sales machines, and security system equipment.</t>
  </si>
  <si>
    <t>Manufacturers of electronic components. Includes electronic components, connection devices, electron tubes, electronic capacitors and resistors, electronic coil, printed circuit board, transformer and other inductors, signal processing technology/components.</t>
  </si>
  <si>
    <t>Electronic Manufacturing Services</t>
  </si>
  <si>
    <t>Producers of electronic equipment mainly for the OEM (Original Equipment Manufacturers) markets.</t>
  </si>
  <si>
    <t>Technology Distributors</t>
  </si>
  <si>
    <t>Distributors of technology hardware and equipment. Includes distributors of communications equipment, computers &amp; peripherals, semiconductors, and electronic equipment and components.</t>
  </si>
  <si>
    <t>Semiconductors &amp; Semiconductor Equipment</t>
  </si>
  <si>
    <t>Manufacturers of semiconductor equipment, including manufacturers of the raw material and equipment used in the solar power industry.</t>
  </si>
  <si>
    <t>Manufacturers of semiconductors and related products, including manufacturers of solar modules and cells.</t>
  </si>
  <si>
    <t>Alternative Carriers</t>
  </si>
  <si>
    <t>Providers of communications and high-density data transmission services primarily through a high bandwidth/fiber-optic cable network.</t>
  </si>
  <si>
    <t>Integrated Telecommunication Services</t>
  </si>
  <si>
    <t>Operators of primarily fixed-line telecommunications networks and companies providing both wireless and fixed-line telecommunications services not classified elsewhere. Also includes internet service providers offering internet access to end users.</t>
  </si>
  <si>
    <t>Wireless Telecommunication Services</t>
  </si>
  <si>
    <t>Providers of primarily cellular or wireless telecommunication services.</t>
  </si>
  <si>
    <t>Advertising</t>
  </si>
  <si>
    <t>Companies providing advertising, marketing or public relations services.</t>
  </si>
  <si>
    <t>Owners and operators of television or radio broadcasting systems, including programming. Includes radio and television broadcasting, radio networks, and radio stations.</t>
  </si>
  <si>
    <t>Cable &amp; Satellite</t>
  </si>
  <si>
    <t>Providers of cable or satellite television services. Includes cable networks and program distribution.</t>
  </si>
  <si>
    <t>Publishers of newspapers, magazines and books in print or electronic formats.</t>
  </si>
  <si>
    <t>Movies &amp; 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</si>
  <si>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</si>
  <si>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Interactive Home Entertainment</t>
  </si>
  <si>
    <t>Producers of interactive gaming products, including mobile gaming applications. Also includes educational software used primarily in the home. Excludes online gambling companies classified in the Casinos &amp; Gaming Sub-Industry.</t>
  </si>
  <si>
    <t>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t>
  </si>
  <si>
    <t>Companies that produce or distribute electricity. Includes both nuclear and non-nuclear facilities.</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</si>
  <si>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</si>
  <si>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Multi-Utilities</t>
  </si>
  <si>
    <t>Utility companies with significantly diversified activities in addition to core Electric Utility, Gas Utility and/or Water Utility operations.</t>
  </si>
  <si>
    <t>Companies that purchase and redistribute water to the end-consumer. Includes large-scale water treatment systems.</t>
  </si>
  <si>
    <t>Independent Power and Renewable Electricity Producers</t>
  </si>
  <si>
    <t>Independent Power Producers &amp; Energy Traders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</si>
  <si>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</si>
  <si>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 xml:space="preserve">Renewable Electricity </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</si>
  <si>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</si>
  <si>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Equity Real Estate Investment Trusts (REITs) (New Name)</t>
  </si>
  <si>
    <t>Diversified REITs (New Name)</t>
  </si>
  <si>
    <t>Diversified REITs</t>
  </si>
  <si>
    <t>A company or Trust with significantly diversified operations across two or more property types.</t>
  </si>
  <si>
    <t>Industrial REITs (New)</t>
  </si>
  <si>
    <t>Industrial REITs (New Code)</t>
  </si>
  <si>
    <t xml:space="preserve"> </t>
  </si>
  <si>
    <t>Companies or Trusts engaged in the acquisition, development, ownership, leasing, management and operation of industrial properties. Includes companies operating industrial warehouses and distribution properties.</t>
  </si>
  <si>
    <t>Hotel &amp; Resort REITs (New)</t>
  </si>
  <si>
    <t>Hotel &amp; Resort REITs (New Code)</t>
  </si>
  <si>
    <t xml:space="preserve">Companies or Trusts engaged in the acquisition, development, ownership, leasing, management and operation of hotel and resort properties. </t>
  </si>
  <si>
    <t>Office REITs (New)</t>
  </si>
  <si>
    <t>Office REITs (New Code)</t>
  </si>
  <si>
    <t>Companies or Trusts engaged in the acquisition, development, ownership, leasing, management and operation of office properties.</t>
  </si>
  <si>
    <t>Health Care REITs (New)</t>
  </si>
  <si>
    <t>Health Care REITs (New Code)</t>
  </si>
  <si>
    <t>Companies or Trusts engaged in the acquisition, development, ownership, leasing, management and operation of properties serving the health care industry, including hospitals, nursing homes, and assisted living properties.</t>
  </si>
  <si>
    <t>Residential REITs (Discontinued)</t>
  </si>
  <si>
    <t>Companies or Trusts engaged in the acquisition, development, ownership, leasing, management and operation of residential properties including multifamily homes, apartments, manufactured homes and student housing properties</t>
  </si>
  <si>
    <t>Residential REITs (New)</t>
  </si>
  <si>
    <t>Multi-Family Residential REITs (New)</t>
  </si>
  <si>
    <t>Companies or Trusts engaged in the acquisition, development, ownership, leasing, management and operation of apartments and other multi-family housing including student housing.</t>
  </si>
  <si>
    <t>Single-Family Residential REITs (New)</t>
  </si>
  <si>
    <t>Companies or Trusts engaged in the acquisition, development, ownership, leasing, management and operation of single-family residential housing including manufactured homes.</t>
  </si>
  <si>
    <t>Retail REITs (New)</t>
  </si>
  <si>
    <t>Retail REITs (New Code)</t>
  </si>
  <si>
    <t>Companies or Trusts engaged in the acquisition, development, ownership, leasing, management and operation of shopping malls, outlet malls, neighborhood and community shopping centers.</t>
  </si>
  <si>
    <t>Specialized REITs (New)</t>
  </si>
  <si>
    <t>Other Specialized REITs (New Name/ New Code/Definition Update)</t>
  </si>
  <si>
    <t>Companies or Trusts engaged in the acquisition, development, ownership, leasing, management and operation of properties not classified elsewhere. This Sub-Industry includes REITs that manage and own properties such as natural gas and crude oil pipelines, gas stations, fiber optic cables, prisons, automobile parking, and automobile dealerships.</t>
  </si>
  <si>
    <t>Self-Storage REITs (New)</t>
  </si>
  <si>
    <t>Companies or Trusts engaged in the acquisition, development, ownership, leasing, management and operation of self storage properties.</t>
  </si>
  <si>
    <t>Telecom Tower REITs (New)</t>
  </si>
  <si>
    <t>Companies or Trusts engaged in the acquisition, development, ownership, leasing, management and operation of telecom towers and related structures that support wireless telecommunications.</t>
  </si>
  <si>
    <t>Timber REITs (New)</t>
  </si>
  <si>
    <t>Companies or Trusts engaged in the acquisition, development, ownership, leasing, management and operation of timberland and timber-related properties.</t>
  </si>
  <si>
    <t>Data Center REITs (New)</t>
  </si>
  <si>
    <t>Companies or Trusts engaged in the acquisition, development, ownership, leasing, management and operation of data center properties.</t>
  </si>
  <si>
    <t>Real Estate Management &amp; Development (New)</t>
  </si>
  <si>
    <t>Real Estate Management &amp; Development (New Code)</t>
  </si>
  <si>
    <t>Diversified Real Estate Activities (New Code)</t>
  </si>
  <si>
    <t>Companies engaged in a diverse spectrum of real estate activities including real estate development &amp; sales, real estate management, or real estate services, but with no dominant business line.</t>
  </si>
  <si>
    <t>Real Estate Operating Companies (New Code)</t>
  </si>
  <si>
    <t>Companies engaged in operating real estate properties for the purpose of leasing &amp; management.</t>
  </si>
  <si>
    <t>Real Estate Development (New Code)</t>
  </si>
  <si>
    <t>Companies that develop real estate and sell the properties after development. Excludes companies classified in the Homebuilding Sub-Industry.</t>
  </si>
  <si>
    <t>Real Estate Services (New Code)</t>
  </si>
  <si>
    <t>Real estate service providers such as real estate agents, brokers &amp; real estate appraisers.</t>
  </si>
  <si>
    <t>GICS Structure</t>
  </si>
  <si>
    <t>Sector code</t>
  </si>
  <si>
    <t>Ind. Grp code</t>
  </si>
  <si>
    <t>Ind. Code</t>
  </si>
  <si>
    <t>Sub-Ind. Code</t>
  </si>
  <si>
    <t>GICS Sub Industry</t>
  </si>
  <si>
    <t>Long-Term Investments</t>
  </si>
  <si>
    <t>pcar</t>
  </si>
  <si>
    <t>Zacks Industry</t>
  </si>
  <si>
    <t>2012 - 1994</t>
  </si>
  <si>
    <t>Free Cash Flow per Share (Annualized)</t>
  </si>
  <si>
    <t>Price / Free Cash Flow per Share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</si>
</sst>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
    <numFmt numFmtId="167" formatCode="#\,###"/>
  </numFmts>
  <fonts count="12"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i/>
      <sz val="1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s>
  <borders count="2">
    <border>
      <left/>
      <right/>
      <top/>
      <bottom/>
      <diagonal/>
    </border>
    <border>
      <left/>
      <right style="thick">
        <color indexed="64"/>
      </right>
      <top/>
      <bottom/>
      <diagonal/>
    </border>
  </borders>
  <cellStyleXfs count="1">
    <xf numFmtId="0" fontId="0" fillId="0" borderId="0"/>
  </cellStyleXfs>
  <cellXfs count="51">
    <xf numFmtId="0" fontId="0" fillId="0" borderId="0" xfId="0"/>
    <xf numFmtId="0" fontId="0" fillId="0" borderId="0" xfId="0"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0" xfId="0" applyFont="1" applyAlignment="1">
      <alignment horizontal="center"/>
    </xf>
    <xf numFmtId="0" fontId="0" fillId="2" borderId="0" xfId="0" applyFill="1" applyAlignment="1">
      <alignment horizontal="center"/>
    </xf>
    <xf numFmtId="0" fontId="0" fillId="0" borderId="0" xfId="0" applyNumberFormat="1"/>
    <xf numFmtId="0" fontId="1" fillId="0" borderId="0" xfId="0" applyFont="1"/>
    <xf numFmtId="0" fontId="0" fillId="0" borderId="0" xfId="0" applyAlignment="1">
      <alignment horizontal="center"/>
    </xf>
    <xf numFmtId="0" fontId="2" fillId="0" borderId="0" xfId="0" applyFont="1"/>
    <xf numFmtId="0" fontId="0" fillId="2" borderId="0" xfId="0" applyFill="1"/>
    <xf numFmtId="0" fontId="0" fillId="4" borderId="0" xfId="0" applyFill="1"/>
    <xf numFmtId="10" fontId="1" fillId="0" borderId="0" xfId="0" applyNumberFormat="1" applyFont="1" applyAlignment="1"/>
    <xf numFmtId="2" fontId="1" fillId="0" borderId="0" xfId="0" applyNumberFormat="1" applyFont="1" applyAlignment="1"/>
    <xf numFmtId="10" fontId="0" fillId="3" borderId="0" xfId="0" applyNumberFormat="1" applyFill="1" applyAlignment="1"/>
    <xf numFmtId="2" fontId="0" fillId="3" borderId="0" xfId="0" applyNumberFormat="1" applyFill="1" applyAlignment="1"/>
    <xf numFmtId="10" fontId="0" fillId="0" borderId="0" xfId="0" applyNumberFormat="1" applyAlignment="1"/>
    <xf numFmtId="2" fontId="0" fillId="0" borderId="0" xfId="0" applyNumberFormat="1" applyAlignment="1"/>
    <xf numFmtId="0" fontId="0" fillId="0" borderId="0" xfId="0" applyAlignment="1">
      <alignment horizontal="left"/>
    </xf>
    <xf numFmtId="0" fontId="0" fillId="0" borderId="0" xfId="0" applyBorder="1"/>
    <xf numFmtId="0" fontId="0" fillId="0" borderId="0" xfId="0" applyNumberFormat="1" applyBorder="1"/>
    <xf numFmtId="49" fontId="0" fillId="0" borderId="0" xfId="0" applyNumberFormat="1"/>
    <xf numFmtId="0" fontId="1" fillId="0" borderId="0" xfId="0" applyFont="1" applyAlignment="1">
      <alignment horizontal="right"/>
    </xf>
    <xf numFmtId="0" fontId="0" fillId="0" borderId="1" xfId="0" applyBorder="1" applyAlignment="1">
      <alignment horizontal="center"/>
    </xf>
    <xf numFmtId="0" fontId="0" fillId="2" borderId="0" xfId="0" applyFill="1" applyBorder="1"/>
    <xf numFmtId="0" fontId="0" fillId="2" borderId="1" xfId="0" applyFill="1" applyBorder="1"/>
    <xf numFmtId="0" fontId="0" fillId="0" borderId="1" xfId="0" applyBorder="1"/>
    <xf numFmtId="0" fontId="0" fillId="5" borderId="0" xfId="0" applyFill="1"/>
    <xf numFmtId="0" fontId="5" fillId="0" borderId="0" xfId="0" applyFont="1"/>
    <xf numFmtId="0" fontId="6" fillId="0" borderId="0" xfId="0" applyFont="1" applyAlignment="1">
      <alignment horizontal="left"/>
    </xf>
    <xf numFmtId="0" fontId="2" fillId="0" borderId="0" xfId="0" applyFont="1" applyAlignment="1">
      <alignment vertical="center"/>
    </xf>
    <xf numFmtId="0" fontId="6" fillId="0" borderId="0" xfId="0" applyFont="1"/>
    <xf numFmtId="0" fontId="8" fillId="0" borderId="0" xfId="0" applyFont="1"/>
    <xf numFmtId="164" fontId="7" fillId="0" borderId="0" xfId="0" applyNumberFormat="1" applyFont="1"/>
    <xf numFmtId="164" fontId="8" fillId="0" borderId="0" xfId="0" applyNumberFormat="1" applyFont="1"/>
    <xf numFmtId="0" fontId="0" fillId="0" borderId="1" xfId="0" applyNumberFormat="1" applyBorder="1"/>
    <xf numFmtId="0" fontId="0" fillId="0" borderId="0" xfId="0" applyNumberFormat="1" applyAlignment="1">
      <alignment horizontal="center"/>
    </xf>
    <xf numFmtId="165" fontId="0" fillId="0" borderId="0" xfId="0" applyNumberFormat="1" applyAlignment="1">
      <alignment horizontal="center"/>
    </xf>
    <xf numFmtId="0" fontId="8" fillId="0" borderId="0" xfId="0" applyNumberFormat="1" applyFont="1"/>
    <xf numFmtId="167" fontId="0" fillId="0" borderId="0" xfId="0" applyNumberForma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xf>
    <xf numFmtId="0" fontId="8" fillId="0" borderId="0" xfId="0" applyFont="1" applyAlignment="1">
      <alignment horizontal="center"/>
    </xf>
    <xf numFmtId="0" fontId="0" fillId="0" borderId="0" xfId="0" applyFont="1"/>
    <xf numFmtId="0" fontId="1" fillId="0" borderId="0" xfId="0" applyFont="1" applyFill="1"/>
    <xf numFmtId="0" fontId="1" fillId="2" borderId="0" xfId="0" applyFont="1" applyFill="1" applyAlignment="1">
      <alignment horizontal="left"/>
    </xf>
    <xf numFmtId="0" fontId="0" fillId="0" borderId="0" xfId="0" applyFill="1" applyAlignment="1">
      <alignment horizontal="center"/>
    </xf>
    <xf numFmtId="0" fontId="0" fillId="0" borderId="0" xfId="0" applyAlignment="1">
      <alignment horizontal="left" wrapText="1"/>
    </xf>
    <xf numFmtId="0" fontId="0" fillId="5" borderId="0" xfId="0" applyFill="1" applyAlignment="1">
      <alignment horizontal="left"/>
    </xf>
    <xf numFmtId="0" fontId="0" fillId="5" borderId="0" xfId="0" applyFill="1" applyAlignment="1">
      <alignment horizontal="left" wrapText="1"/>
    </xf>
    <xf numFmtId="0" fontId="11" fillId="0" borderId="0" xfId="0" applyFont="1"/>
  </cellXfs>
  <cellStyles count="1">
    <cellStyle name="Normal" xfId="0" builtinId="0"/>
  </cellStyles>
  <dxfs count="59">
    <dxf>
      <numFmt numFmtId="0" formatCode="General"/>
    </dxf>
    <dxf>
      <font>
        <color rgb="FF9C5700"/>
      </font>
      <fill>
        <patternFill>
          <bgColor rgb="FFFFEB9C"/>
        </patternFill>
      </fill>
    </dxf>
    <dxf>
      <font>
        <color rgb="FF9C5700"/>
      </font>
      <fill>
        <patternFill>
          <bgColor rgb="FFFFEB9C"/>
        </patternFill>
      </fill>
    </dxf>
    <dxf>
      <font>
        <b/>
        <i val="0"/>
        <color rgb="FFFFFF00"/>
      </font>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border diagonalUp="0" diagonalDown="0">
        <left/>
        <right style="thick">
          <color indexed="64"/>
        </right>
        <top/>
        <bottom/>
        <vertical/>
        <horizontal/>
      </border>
    </dxf>
    <dxf>
      <numFmt numFmtId="0" formatCode="General"/>
    </dxf>
    <dxf>
      <numFmt numFmtId="0" formatCode="General"/>
    </dxf>
    <dxf>
      <numFmt numFmtId="0" formatCode="General"/>
    </dxf>
    <dxf>
      <fill>
        <patternFill patternType="solid">
          <fgColor indexed="64"/>
          <bgColor rgb="FF00B0F0"/>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solid">
          <fgColor indexed="64"/>
          <bgColor rgb="FF00B0F0"/>
        </patternFill>
      </fill>
    </dxf>
    <dxf>
      <fill>
        <patternFill patternType="solid">
          <fgColor indexed="64"/>
          <bgColor rgb="FF00B0F0"/>
        </patternFill>
      </fill>
    </dxf>
    <dxf>
      <fill>
        <patternFill patternType="solid">
          <fgColor indexed="64"/>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SG" b="1">
                <a:solidFill>
                  <a:schemeClr val="tx1"/>
                </a:solidFill>
              </a:rPr>
              <a:t>Earnings Growth </a:t>
            </a:r>
          </a:p>
        </c:rich>
      </c:tx>
      <c:layout>
        <c:manualLayout>
          <c:xMode val="edge"/>
          <c:yMode val="edge"/>
          <c:x val="0.34003662464247542"/>
          <c:y val="1.85185131179605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chemeClr val="accent1"/>
            </a:solidFill>
            <a:ln>
              <a:noFill/>
            </a:ln>
            <a:effectLst/>
          </c:spPr>
          <c:invertIfNegative val="0"/>
          <c:cat>
            <c:strRef>
              <c:f>Stock!$AA$2:$AB$2</c:f>
              <c:strCache>
                <c:ptCount val="2"/>
                <c:pt idx="0">
                  <c:v>EG1</c:v>
                </c:pt>
                <c:pt idx="1">
                  <c:v>EG2</c:v>
                </c:pt>
              </c:strCache>
            </c:strRef>
          </c:cat>
          <c:val>
            <c:numRef>
              <c:f>Stock!$AA$3:$AB$3</c:f>
              <c:numCache>
                <c:formatCode>0.00%</c:formatCode>
                <c:ptCount val="2"/>
                <c:pt idx="0">
                  <c:v>0.36067463894923346</c:v>
                </c:pt>
                <c:pt idx="1">
                  <c:v>2.2008987980034374E-2</c:v>
                </c:pt>
              </c:numCache>
            </c:numRef>
          </c:val>
          <c:extLst>
            <c:ext xmlns:c16="http://schemas.microsoft.com/office/drawing/2014/chart" uri="{C3380CC4-5D6E-409C-BE32-E72D297353CC}">
              <c16:uniqueId val="{00000000-D17F-409C-9655-E40026D3F134}"/>
            </c:ext>
          </c:extLst>
        </c:ser>
        <c:ser>
          <c:idx val="1"/>
          <c:order val="1"/>
          <c:tx>
            <c:strRef>
              <c:f>Stock!$D$2</c:f>
              <c:strCache>
                <c:ptCount val="1"/>
                <c:pt idx="0">
                  <c:v>pcar</c:v>
                </c:pt>
              </c:strCache>
            </c:strRef>
          </c:tx>
          <c:spPr>
            <a:solidFill>
              <a:schemeClr val="accent2"/>
            </a:solidFill>
            <a:ln>
              <a:noFill/>
            </a:ln>
            <a:effectLst/>
          </c:spPr>
          <c:invertIfNegative val="0"/>
          <c:cat>
            <c:strRef>
              <c:f>Stock!$AA$2:$AB$2</c:f>
              <c:strCache>
                <c:ptCount val="2"/>
                <c:pt idx="0">
                  <c:v>EG1</c:v>
                </c:pt>
                <c:pt idx="1">
                  <c:v>EG2</c:v>
                </c:pt>
              </c:strCache>
            </c:strRef>
          </c:cat>
          <c:val>
            <c:numRef>
              <c:f>Stock!$AA$4:$AB$4</c:f>
              <c:numCache>
                <c:formatCode>0.00%</c:formatCode>
                <c:ptCount val="2"/>
                <c:pt idx="0">
                  <c:v>0.36173913043478262</c:v>
                </c:pt>
                <c:pt idx="1">
                  <c:v>-0.17752234993614299</c:v>
                </c:pt>
              </c:numCache>
            </c:numRef>
          </c:val>
          <c:extLst>
            <c:ext xmlns:c16="http://schemas.microsoft.com/office/drawing/2014/chart" uri="{C3380CC4-5D6E-409C-BE32-E72D297353CC}">
              <c16:uniqueId val="{00000001-D17F-409C-9655-E40026D3F134}"/>
            </c:ext>
          </c:extLst>
        </c:ser>
        <c:dLbls>
          <c:showLegendKey val="0"/>
          <c:showVal val="0"/>
          <c:showCatName val="0"/>
          <c:showSerName val="0"/>
          <c:showPercent val="0"/>
          <c:showBubbleSize val="0"/>
        </c:dLbls>
        <c:gapWidth val="219"/>
        <c:overlap val="-27"/>
        <c:axId val="535517480"/>
        <c:axId val="535762000"/>
      </c:barChart>
      <c:catAx>
        <c:axId val="53551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5762000"/>
        <c:crosses val="autoZero"/>
        <c:auto val="1"/>
        <c:lblAlgn val="ctr"/>
        <c:lblOffset val="100"/>
        <c:noMultiLvlLbl val="0"/>
      </c:catAx>
      <c:valAx>
        <c:axId val="535762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5517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tx1"/>
                </a:solidFill>
              </a:rPr>
              <a:t>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rgbClr val="92D050"/>
            </a:solidFill>
            <a:ln>
              <a:solidFill>
                <a:srgbClr val="92D050"/>
              </a:solidFill>
            </a:ln>
            <a:effectLst/>
          </c:spPr>
          <c:invertIfNegative val="0"/>
          <c:cat>
            <c:strRef>
              <c:f>Stock!$AC$2:$AD$2</c:f>
              <c:strCache>
                <c:ptCount val="2"/>
                <c:pt idx="0">
                  <c:v>PE1</c:v>
                </c:pt>
                <c:pt idx="1">
                  <c:v>PE2</c:v>
                </c:pt>
              </c:strCache>
            </c:strRef>
          </c:cat>
          <c:val>
            <c:numRef>
              <c:f>Stock!$AC$3:$AD$3</c:f>
              <c:numCache>
                <c:formatCode>0.00</c:formatCode>
                <c:ptCount val="2"/>
                <c:pt idx="0">
                  <c:v>11.407410148744548</c:v>
                </c:pt>
                <c:pt idx="1">
                  <c:v>11.201591847280008</c:v>
                </c:pt>
              </c:numCache>
            </c:numRef>
          </c:val>
          <c:extLst>
            <c:ext xmlns:c16="http://schemas.microsoft.com/office/drawing/2014/chart" uri="{C3380CC4-5D6E-409C-BE32-E72D297353CC}">
              <c16:uniqueId val="{00000000-E625-4E5A-80FA-EE4969A81595}"/>
            </c:ext>
          </c:extLst>
        </c:ser>
        <c:ser>
          <c:idx val="1"/>
          <c:order val="1"/>
          <c:tx>
            <c:strRef>
              <c:f>Stock!$D$2</c:f>
              <c:strCache>
                <c:ptCount val="1"/>
                <c:pt idx="0">
                  <c:v>pcar</c:v>
                </c:pt>
              </c:strCache>
            </c:strRef>
          </c:tx>
          <c:spPr>
            <a:solidFill>
              <a:schemeClr val="accent2"/>
            </a:solidFill>
            <a:ln>
              <a:noFill/>
            </a:ln>
            <a:effectLst/>
          </c:spPr>
          <c:invertIfNegative val="0"/>
          <c:cat>
            <c:strRef>
              <c:f>Stock!$AC$2:$AD$2</c:f>
              <c:strCache>
                <c:ptCount val="2"/>
                <c:pt idx="0">
                  <c:v>PE1</c:v>
                </c:pt>
                <c:pt idx="1">
                  <c:v>PE2</c:v>
                </c:pt>
              </c:strCache>
            </c:strRef>
          </c:cat>
          <c:val>
            <c:numRef>
              <c:f>Stock!$AC$4:$AD$4</c:f>
              <c:numCache>
                <c:formatCode>0.00</c:formatCode>
                <c:ptCount val="2"/>
                <c:pt idx="0">
                  <c:v>9.9323116219667931</c:v>
                </c:pt>
                <c:pt idx="1">
                  <c:v>12.076086956521738</c:v>
                </c:pt>
              </c:numCache>
            </c:numRef>
          </c:val>
          <c:extLst>
            <c:ext xmlns:c16="http://schemas.microsoft.com/office/drawing/2014/chart" uri="{C3380CC4-5D6E-409C-BE32-E72D297353CC}">
              <c16:uniqueId val="{00000001-E625-4E5A-80FA-EE4969A81595}"/>
            </c:ext>
          </c:extLst>
        </c:ser>
        <c:dLbls>
          <c:showLegendKey val="0"/>
          <c:showVal val="0"/>
          <c:showCatName val="0"/>
          <c:showSerName val="0"/>
          <c:showPercent val="0"/>
          <c:showBubbleSize val="0"/>
        </c:dLbls>
        <c:gapWidth val="219"/>
        <c:overlap val="-27"/>
        <c:axId val="479196168"/>
        <c:axId val="479199120"/>
      </c:barChart>
      <c:catAx>
        <c:axId val="4791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479199120"/>
        <c:crosses val="autoZero"/>
        <c:auto val="1"/>
        <c:lblAlgn val="ctr"/>
        <c:lblOffset val="100"/>
        <c:noMultiLvlLbl val="0"/>
      </c:catAx>
      <c:valAx>
        <c:axId val="479199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919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tx1"/>
                </a:solidFill>
              </a:rPr>
              <a:t>PEG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chemeClr val="accent1"/>
            </a:solidFill>
            <a:ln>
              <a:noFill/>
            </a:ln>
            <a:effectLst/>
          </c:spPr>
          <c:invertIfNegative val="0"/>
          <c:cat>
            <c:strRef>
              <c:f>Stock!$AE$2:$AF$2</c:f>
              <c:strCache>
                <c:ptCount val="2"/>
                <c:pt idx="0">
                  <c:v>PEG1</c:v>
                </c:pt>
                <c:pt idx="1">
                  <c:v>PEG2</c:v>
                </c:pt>
              </c:strCache>
            </c:strRef>
          </c:cat>
          <c:val>
            <c:numRef>
              <c:f>Stock!$AE$3:$AF$3</c:f>
              <c:numCache>
                <c:formatCode>0.00</c:formatCode>
                <c:ptCount val="2"/>
                <c:pt idx="0">
                  <c:v>0.36940168616862107</c:v>
                </c:pt>
                <c:pt idx="1">
                  <c:v>6.7038188444860607</c:v>
                </c:pt>
              </c:numCache>
            </c:numRef>
          </c:val>
          <c:extLst>
            <c:ext xmlns:c16="http://schemas.microsoft.com/office/drawing/2014/chart" uri="{C3380CC4-5D6E-409C-BE32-E72D297353CC}">
              <c16:uniqueId val="{00000000-4A7E-43CF-8B19-044A744026D1}"/>
            </c:ext>
          </c:extLst>
        </c:ser>
        <c:ser>
          <c:idx val="1"/>
          <c:order val="1"/>
          <c:tx>
            <c:strRef>
              <c:f>Stock!$D$2</c:f>
              <c:strCache>
                <c:ptCount val="1"/>
                <c:pt idx="0">
                  <c:v>pcar</c:v>
                </c:pt>
              </c:strCache>
            </c:strRef>
          </c:tx>
          <c:spPr>
            <a:solidFill>
              <a:schemeClr val="accent2"/>
            </a:solidFill>
            <a:ln>
              <a:noFill/>
            </a:ln>
            <a:effectLst/>
          </c:spPr>
          <c:invertIfNegative val="0"/>
          <c:cat>
            <c:strRef>
              <c:f>Stock!$AE$2:$AF$2</c:f>
              <c:strCache>
                <c:ptCount val="2"/>
                <c:pt idx="0">
                  <c:v>PEG1</c:v>
                </c:pt>
                <c:pt idx="1">
                  <c:v>PEG2</c:v>
                </c:pt>
              </c:strCache>
            </c:strRef>
          </c:cat>
          <c:val>
            <c:numRef>
              <c:f>Stock!$AE$4:$AF$4</c:f>
              <c:numCache>
                <c:formatCode>0.00</c:formatCode>
                <c:ptCount val="2"/>
                <c:pt idx="0">
                  <c:v>0.27457111454956273</c:v>
                </c:pt>
                <c:pt idx="1">
                  <c:v>-0.68025727244291545</c:v>
                </c:pt>
              </c:numCache>
            </c:numRef>
          </c:val>
          <c:extLst>
            <c:ext xmlns:c16="http://schemas.microsoft.com/office/drawing/2014/chart" uri="{C3380CC4-5D6E-409C-BE32-E72D297353CC}">
              <c16:uniqueId val="{00000001-4A7E-43CF-8B19-044A744026D1}"/>
            </c:ext>
          </c:extLst>
        </c:ser>
        <c:dLbls>
          <c:showLegendKey val="0"/>
          <c:showVal val="0"/>
          <c:showCatName val="0"/>
          <c:showSerName val="0"/>
          <c:showPercent val="0"/>
          <c:showBubbleSize val="0"/>
        </c:dLbls>
        <c:gapWidth val="219"/>
        <c:overlap val="-27"/>
        <c:axId val="479196168"/>
        <c:axId val="479199120"/>
      </c:barChart>
      <c:catAx>
        <c:axId val="4791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479199120"/>
        <c:crosses val="autoZero"/>
        <c:auto val="1"/>
        <c:lblAlgn val="ctr"/>
        <c:lblOffset val="100"/>
        <c:noMultiLvlLbl val="0"/>
      </c:catAx>
      <c:valAx>
        <c:axId val="479199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919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Stock!$B$48</c:f>
              <c:strCache>
                <c:ptCount val="1"/>
                <c:pt idx="0">
                  <c:v>Current Ratio</c:v>
                </c:pt>
              </c:strCache>
            </c:strRef>
          </c:tx>
          <c:spPr>
            <a:ln w="28575" cap="rnd">
              <a:solidFill>
                <a:schemeClr val="accent1"/>
              </a:solidFill>
              <a:round/>
            </a:ln>
            <a:effectLst/>
          </c:spPr>
          <c:marker>
            <c:symbol val="none"/>
          </c:marker>
          <c:cat>
            <c:strRef>
              <c:f>Stock!$E$32:$W$32</c:f>
              <c:strCache>
                <c:ptCount val="19"/>
                <c:pt idx="0">
                  <c:v>TTM</c:v>
                </c:pt>
                <c:pt idx="1">
                  <c:v>2023-03-31</c:v>
                </c:pt>
                <c:pt idx="2">
                  <c:v>2022-12-31</c:v>
                </c:pt>
                <c:pt idx="3">
                  <c:v>2022-09-30</c:v>
                </c:pt>
                <c:pt idx="4">
                  <c:v>2022-06-30</c:v>
                </c:pt>
                <c:pt idx="5">
                  <c:v>2022-03-31</c:v>
                </c:pt>
                <c:pt idx="6">
                  <c:v>2021-12-31</c:v>
                </c:pt>
                <c:pt idx="7">
                  <c:v>2021-09-30</c:v>
                </c:pt>
                <c:pt idx="8">
                  <c:v>2021-06-30</c:v>
                </c:pt>
                <c:pt idx="9">
                  <c:v>2021-03-31</c:v>
                </c:pt>
                <c:pt idx="10">
                  <c:v>2020-12-31</c:v>
                </c:pt>
                <c:pt idx="11">
                  <c:v>2020-09-30</c:v>
                </c:pt>
                <c:pt idx="12">
                  <c:v>2020-06-30</c:v>
                </c:pt>
                <c:pt idx="13">
                  <c:v>2020-03-31</c:v>
                </c:pt>
                <c:pt idx="14">
                  <c:v>2019-12-31</c:v>
                </c:pt>
                <c:pt idx="15">
                  <c:v>2019-09-30</c:v>
                </c:pt>
                <c:pt idx="16">
                  <c:v>2019-06-30</c:v>
                </c:pt>
                <c:pt idx="17">
                  <c:v>2019-03-31</c:v>
                </c:pt>
                <c:pt idx="18">
                  <c:v>2018-12-31</c:v>
                </c:pt>
              </c:strCache>
            </c:strRef>
          </c:cat>
          <c:val>
            <c:numRef>
              <c:f>Stock!$E$48:$W$48</c:f>
              <c:numCache>
                <c:formatCode>0.00</c:formatCode>
                <c:ptCount val="19"/>
                <c:pt idx="0">
                  <c:v>0.85</c:v>
                </c:pt>
                <c:pt idx="1">
                  <c:v>0.85</c:v>
                </c:pt>
                <c:pt idx="2">
                  <c:v>0.79</c:v>
                </c:pt>
                <c:pt idx="3">
                  <c:v>0.8</c:v>
                </c:pt>
                <c:pt idx="4">
                  <c:v>1</c:v>
                </c:pt>
                <c:pt idx="5">
                  <c:v>1</c:v>
                </c:pt>
                <c:pt idx="6">
                  <c:v>1.1299999999999999</c:v>
                </c:pt>
                <c:pt idx="7">
                  <c:v>1.19</c:v>
                </c:pt>
                <c:pt idx="8">
                  <c:v>1.1599999999999999</c:v>
                </c:pt>
                <c:pt idx="9">
                  <c:v>2.62</c:v>
                </c:pt>
                <c:pt idx="10">
                  <c:v>2.41</c:v>
                </c:pt>
                <c:pt idx="11">
                  <c:v>2.5499999999999998</c:v>
                </c:pt>
                <c:pt idx="12">
                  <c:v>3.22</c:v>
                </c:pt>
                <c:pt idx="13">
                  <c:v>1.61</c:v>
                </c:pt>
                <c:pt idx="14">
                  <c:v>0.88</c:v>
                </c:pt>
                <c:pt idx="15">
                  <c:v>2.3199999999999998</c:v>
                </c:pt>
                <c:pt idx="16">
                  <c:v>1.83</c:v>
                </c:pt>
                <c:pt idx="17">
                  <c:v>0.98</c:v>
                </c:pt>
                <c:pt idx="18">
                  <c:v>1.43</c:v>
                </c:pt>
              </c:numCache>
            </c:numRef>
          </c:val>
          <c:smooth val="0"/>
          <c:extLst>
            <c:ext xmlns:c16="http://schemas.microsoft.com/office/drawing/2014/chart" uri="{C3380CC4-5D6E-409C-BE32-E72D297353CC}">
              <c16:uniqueId val="{00000000-D16E-485C-AB59-C81ACDAE6E2C}"/>
            </c:ext>
          </c:extLst>
        </c:ser>
        <c:ser>
          <c:idx val="1"/>
          <c:order val="1"/>
          <c:tx>
            <c:strRef>
              <c:f>Stock!$B$49</c:f>
              <c:strCache>
                <c:ptCount val="1"/>
                <c:pt idx="0">
                  <c:v>Quick Ratio</c:v>
                </c:pt>
              </c:strCache>
            </c:strRef>
          </c:tx>
          <c:spPr>
            <a:ln w="28575" cap="rnd">
              <a:solidFill>
                <a:schemeClr val="accent2"/>
              </a:solidFill>
              <a:round/>
            </a:ln>
            <a:effectLst/>
          </c:spPr>
          <c:marker>
            <c:symbol val="none"/>
          </c:marker>
          <c:val>
            <c:numRef>
              <c:f>Stock!$E$49:$W$49</c:f>
              <c:numCache>
                <c:formatCode>0.00</c:formatCode>
                <c:ptCount val="19"/>
                <c:pt idx="0">
                  <c:v>0.7</c:v>
                </c:pt>
                <c:pt idx="1">
                  <c:v>0.7</c:v>
                </c:pt>
                <c:pt idx="2">
                  <c:v>0.67</c:v>
                </c:pt>
                <c:pt idx="3">
                  <c:v>0.65</c:v>
                </c:pt>
                <c:pt idx="4">
                  <c:v>0.33</c:v>
                </c:pt>
                <c:pt idx="5">
                  <c:v>0.28000000000000003</c:v>
                </c:pt>
                <c:pt idx="6">
                  <c:v>0.35</c:v>
                </c:pt>
                <c:pt idx="7">
                  <c:v>0.36</c:v>
                </c:pt>
                <c:pt idx="8">
                  <c:v>0.33</c:v>
                </c:pt>
                <c:pt idx="9">
                  <c:v>1.69</c:v>
                </c:pt>
                <c:pt idx="10">
                  <c:v>1.66</c:v>
                </c:pt>
                <c:pt idx="11">
                  <c:v>1.51</c:v>
                </c:pt>
                <c:pt idx="12">
                  <c:v>2.19</c:v>
                </c:pt>
                <c:pt idx="13">
                  <c:v>0.98</c:v>
                </c:pt>
                <c:pt idx="14">
                  <c:v>0.39</c:v>
                </c:pt>
                <c:pt idx="15">
                  <c:v>0.73</c:v>
                </c:pt>
                <c:pt idx="16">
                  <c:v>0.77</c:v>
                </c:pt>
                <c:pt idx="17">
                  <c:v>0.84</c:v>
                </c:pt>
                <c:pt idx="18">
                  <c:v>0.83</c:v>
                </c:pt>
              </c:numCache>
            </c:numRef>
          </c:val>
          <c:smooth val="0"/>
          <c:extLst>
            <c:ext xmlns:c16="http://schemas.microsoft.com/office/drawing/2014/chart" uri="{C3380CC4-5D6E-409C-BE32-E72D297353CC}">
              <c16:uniqueId val="{00000001-D16E-485C-AB59-C81ACDAE6E2C}"/>
            </c:ext>
          </c:extLst>
        </c:ser>
        <c:dLbls>
          <c:dLblPos val="t"/>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81370501101155457"/>
          <c:y val="0.81704400250209519"/>
          <c:w val="0.15261020013598153"/>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Stock!$B$37</c:f>
              <c:strCache>
                <c:ptCount val="1"/>
                <c:pt idx="0">
                  <c:v>EV/EBIT</c:v>
                </c:pt>
              </c:strCache>
            </c:strRef>
          </c:tx>
          <c:spPr>
            <a:ln w="28575" cap="rnd">
              <a:solidFill>
                <a:schemeClr val="accent1"/>
              </a:solidFill>
              <a:round/>
            </a:ln>
            <a:effectLst/>
          </c:spPr>
          <c:marker>
            <c:symbol val="none"/>
          </c:marker>
          <c:cat>
            <c:strRef>
              <c:f>Stock!$E$32:$W$32</c:f>
              <c:strCache>
                <c:ptCount val="19"/>
                <c:pt idx="0">
                  <c:v>TTM</c:v>
                </c:pt>
                <c:pt idx="1">
                  <c:v>2023-03-31</c:v>
                </c:pt>
                <c:pt idx="2">
                  <c:v>2022-12-31</c:v>
                </c:pt>
                <c:pt idx="3">
                  <c:v>2022-09-30</c:v>
                </c:pt>
                <c:pt idx="4">
                  <c:v>2022-06-30</c:v>
                </c:pt>
                <c:pt idx="5">
                  <c:v>2022-03-31</c:v>
                </c:pt>
                <c:pt idx="6">
                  <c:v>2021-12-31</c:v>
                </c:pt>
                <c:pt idx="7">
                  <c:v>2021-09-30</c:v>
                </c:pt>
                <c:pt idx="8">
                  <c:v>2021-06-30</c:v>
                </c:pt>
                <c:pt idx="9">
                  <c:v>2021-03-31</c:v>
                </c:pt>
                <c:pt idx="10">
                  <c:v>2020-12-31</c:v>
                </c:pt>
                <c:pt idx="11">
                  <c:v>2020-09-30</c:v>
                </c:pt>
                <c:pt idx="12">
                  <c:v>2020-06-30</c:v>
                </c:pt>
                <c:pt idx="13">
                  <c:v>2020-03-31</c:v>
                </c:pt>
                <c:pt idx="14">
                  <c:v>2019-12-31</c:v>
                </c:pt>
                <c:pt idx="15">
                  <c:v>2019-09-30</c:v>
                </c:pt>
                <c:pt idx="16">
                  <c:v>2019-06-30</c:v>
                </c:pt>
                <c:pt idx="17">
                  <c:v>2019-03-31</c:v>
                </c:pt>
                <c:pt idx="18">
                  <c:v>2018-12-31</c:v>
                </c:pt>
              </c:strCache>
            </c:strRef>
          </c:cat>
          <c:val>
            <c:numRef>
              <c:f>Stock!$E$37:$W$37</c:f>
              <c:numCache>
                <c:formatCode>0.00</c:formatCode>
                <c:ptCount val="19"/>
                <c:pt idx="0">
                  <c:v>11.07626681666901</c:v>
                </c:pt>
                <c:pt idx="1">
                  <c:v>10.83690036900369</c:v>
                </c:pt>
                <c:pt idx="2">
                  <c:v>11.272318250420025</c:v>
                </c:pt>
                <c:pt idx="3">
                  <c:v>11.542001533998066</c:v>
                </c:pt>
                <c:pt idx="4">
                  <c:v>12.703371367379344</c:v>
                </c:pt>
                <c:pt idx="5">
                  <c:v>14.384814698492463</c:v>
                </c:pt>
                <c:pt idx="6">
                  <c:v>14.912802710967847</c:v>
                </c:pt>
                <c:pt idx="7">
                  <c:v>13.762950172668971</c:v>
                </c:pt>
                <c:pt idx="8">
                  <c:v>18.66021960310265</c:v>
                </c:pt>
                <c:pt idx="9">
                  <c:v>20.532448616280949</c:v>
                </c:pt>
                <c:pt idx="10">
                  <c:v>17.624513522833638</c:v>
                </c:pt>
                <c:pt idx="11">
                  <c:v>15.168524871355061</c:v>
                </c:pt>
                <c:pt idx="12">
                  <c:v>10.754158964879851</c:v>
                </c:pt>
                <c:pt idx="13">
                  <c:v>8.3767306363936704</c:v>
                </c:pt>
                <c:pt idx="14">
                  <c:v>9.8131475632434988</c:v>
                </c:pt>
                <c:pt idx="15">
                  <c:v>9.2794419116972122</c:v>
                </c:pt>
                <c:pt idx="16">
                  <c:v>9.8512281590276025</c:v>
                </c:pt>
                <c:pt idx="17">
                  <c:v>9.9756431216842962</c:v>
                </c:pt>
                <c:pt idx="18">
                  <c:v>8.971774903978293</c:v>
                </c:pt>
              </c:numCache>
            </c:numRef>
          </c:val>
          <c:smooth val="0"/>
          <c:extLst>
            <c:ext xmlns:c16="http://schemas.microsoft.com/office/drawing/2014/chart" uri="{C3380CC4-5D6E-409C-BE32-E72D297353CC}">
              <c16:uniqueId val="{00000000-D6C8-4252-BC65-24BE4749A96D}"/>
            </c:ext>
          </c:extLst>
        </c:ser>
        <c:ser>
          <c:idx val="1"/>
          <c:order val="1"/>
          <c:tx>
            <c:strRef>
              <c:f>Stock!$B$38</c:f>
              <c:strCache>
                <c:ptCount val="1"/>
                <c:pt idx="0">
                  <c:v>EV/EBITDA</c:v>
                </c:pt>
              </c:strCache>
            </c:strRef>
          </c:tx>
          <c:spPr>
            <a:ln w="28575" cap="rnd">
              <a:solidFill>
                <a:schemeClr val="accent2"/>
              </a:solidFill>
              <a:round/>
            </a:ln>
            <a:effectLst/>
          </c:spPr>
          <c:marker>
            <c:symbol val="none"/>
          </c:marker>
          <c:cat>
            <c:strRef>
              <c:f>Stock!$E$32:$W$32</c:f>
              <c:strCache>
                <c:ptCount val="19"/>
                <c:pt idx="0">
                  <c:v>TTM</c:v>
                </c:pt>
                <c:pt idx="1">
                  <c:v>2023-03-31</c:v>
                </c:pt>
                <c:pt idx="2">
                  <c:v>2022-12-31</c:v>
                </c:pt>
                <c:pt idx="3">
                  <c:v>2022-09-30</c:v>
                </c:pt>
                <c:pt idx="4">
                  <c:v>2022-06-30</c:v>
                </c:pt>
                <c:pt idx="5">
                  <c:v>2022-03-31</c:v>
                </c:pt>
                <c:pt idx="6">
                  <c:v>2021-12-31</c:v>
                </c:pt>
                <c:pt idx="7">
                  <c:v>2021-09-30</c:v>
                </c:pt>
                <c:pt idx="8">
                  <c:v>2021-06-30</c:v>
                </c:pt>
                <c:pt idx="9">
                  <c:v>2021-03-31</c:v>
                </c:pt>
                <c:pt idx="10">
                  <c:v>2020-12-31</c:v>
                </c:pt>
                <c:pt idx="11">
                  <c:v>2020-09-30</c:v>
                </c:pt>
                <c:pt idx="12">
                  <c:v>2020-06-30</c:v>
                </c:pt>
                <c:pt idx="13">
                  <c:v>2020-03-31</c:v>
                </c:pt>
                <c:pt idx="14">
                  <c:v>2019-12-31</c:v>
                </c:pt>
                <c:pt idx="15">
                  <c:v>2019-09-30</c:v>
                </c:pt>
                <c:pt idx="16">
                  <c:v>2019-06-30</c:v>
                </c:pt>
                <c:pt idx="17">
                  <c:v>2019-03-31</c:v>
                </c:pt>
                <c:pt idx="18">
                  <c:v>2018-12-31</c:v>
                </c:pt>
              </c:strCache>
            </c:strRef>
          </c:cat>
          <c:val>
            <c:numRef>
              <c:f>Stock!$E$38:$W$38</c:f>
              <c:numCache>
                <c:formatCode>0.00</c:formatCode>
                <c:ptCount val="19"/>
                <c:pt idx="0">
                  <c:v>9.2804681670005085</c:v>
                </c:pt>
                <c:pt idx="1">
                  <c:v>9.0731586752348008</c:v>
                </c:pt>
                <c:pt idx="2">
                  <c:v>9.1880788245943865</c:v>
                </c:pt>
                <c:pt idx="3">
                  <c:v>9.102887801798957</c:v>
                </c:pt>
                <c:pt idx="4">
                  <c:v>9.7032774863203013</c:v>
                </c:pt>
                <c:pt idx="5">
                  <c:v>10.619040718736414</c:v>
                </c:pt>
                <c:pt idx="6">
                  <c:v>10.671279867518335</c:v>
                </c:pt>
                <c:pt idx="7">
                  <c:v>9.7020721634545719</c:v>
                </c:pt>
                <c:pt idx="8">
                  <c:v>12.291562987293059</c:v>
                </c:pt>
                <c:pt idx="9">
                  <c:v>13.112274778654356</c:v>
                </c:pt>
                <c:pt idx="10">
                  <c:v>11.56190414633358</c:v>
                </c:pt>
                <c:pt idx="11">
                  <c:v>10.396790406489727</c:v>
                </c:pt>
                <c:pt idx="12">
                  <c:v>7.8704774085643301</c:v>
                </c:pt>
                <c:pt idx="13">
                  <c:v>6.3290220104379395</c:v>
                </c:pt>
                <c:pt idx="14">
                  <c:v>7.4877246722825364</c:v>
                </c:pt>
                <c:pt idx="15">
                  <c:v>7.0515473505545359</c:v>
                </c:pt>
                <c:pt idx="16">
                  <c:v>7.4119412227011843</c:v>
                </c:pt>
                <c:pt idx="17">
                  <c:v>7.3800355450236967</c:v>
                </c:pt>
                <c:pt idx="18">
                  <c:v>6.4860527321360335</c:v>
                </c:pt>
              </c:numCache>
            </c:numRef>
          </c:val>
          <c:smooth val="0"/>
          <c:extLst>
            <c:ext xmlns:c16="http://schemas.microsoft.com/office/drawing/2014/chart" uri="{C3380CC4-5D6E-409C-BE32-E72D297353CC}">
              <c16:uniqueId val="{00000001-D6C8-4252-BC65-24BE4749A96D}"/>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81370501101155457"/>
          <c:y val="0.81704400250209519"/>
          <c:w val="0.15261020013598153"/>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xdr:colOff>
      <xdr:row>10</xdr:row>
      <xdr:rowOff>9524</xdr:rowOff>
    </xdr:from>
    <xdr:to>
      <xdr:col>5</xdr:col>
      <xdr:colOff>752475</xdr:colOff>
      <xdr:row>28</xdr:row>
      <xdr:rowOff>9525</xdr:rowOff>
    </xdr:to>
    <xdr:graphicFrame macro="">
      <xdr:nvGraphicFramePr>
        <xdr:cNvPr id="2" name="Chart 2">
          <a:extLst>
            <a:ext uri="{FF2B5EF4-FFF2-40B4-BE49-F238E27FC236}">
              <a16:creationId xmlns:a16="http://schemas.microsoft.com/office/drawing/2014/main" id="{BBD32691-61F5-4535-96A0-46AA14B6B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209552</xdr:colOff>
      <xdr:row>10</xdr:row>
      <xdr:rowOff>9525</xdr:rowOff>
    </xdr:from>
    <xdr:to>
      <xdr:col>11</xdr:col>
      <xdr:colOff>209550</xdr:colOff>
      <xdr:row>28</xdr:row>
      <xdr:rowOff>9525</xdr:rowOff>
    </xdr:to>
    <xdr:graphicFrame macro="">
      <xdr:nvGraphicFramePr>
        <xdr:cNvPr id="3" name="Chart 2">
          <a:extLst>
            <a:ext uri="{FF2B5EF4-FFF2-40B4-BE49-F238E27FC236}">
              <a16:creationId xmlns:a16="http://schemas.microsoft.com/office/drawing/2014/main" id="{F8B9F003-FBC0-4A7E-8012-1F0663479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10</xdr:row>
      <xdr:rowOff>0</xdr:rowOff>
    </xdr:from>
    <xdr:to>
      <xdr:col>16</xdr:col>
      <xdr:colOff>476248</xdr:colOff>
      <xdr:row>28</xdr:row>
      <xdr:rowOff>0</xdr:rowOff>
    </xdr:to>
    <xdr:graphicFrame macro="">
      <xdr:nvGraphicFramePr>
        <xdr:cNvPr id="5" name="Chart 2">
          <a:extLst>
            <a:ext uri="{FF2B5EF4-FFF2-40B4-BE49-F238E27FC236}">
              <a16:creationId xmlns:a16="http://schemas.microsoft.com/office/drawing/2014/main" id="{1E4B5CF6-1409-4AAD-97A0-79F84D0BD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64</xdr:row>
      <xdr:rowOff>185736</xdr:rowOff>
    </xdr:from>
    <xdr:to>
      <xdr:col>8</xdr:col>
      <xdr:colOff>752475</xdr:colOff>
      <xdr:row>80</xdr:row>
      <xdr:rowOff>190499</xdr:rowOff>
    </xdr:to>
    <xdr:graphicFrame macro="">
      <xdr:nvGraphicFramePr>
        <xdr:cNvPr id="4" name="Graphique 3">
          <a:extLst>
            <a:ext uri="{FF2B5EF4-FFF2-40B4-BE49-F238E27FC236}">
              <a16:creationId xmlns:a16="http://schemas.microsoft.com/office/drawing/2014/main" id="{CEF449A3-3266-46DA-B0F4-D475B4477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752475</xdr:colOff>
      <xdr:row>65</xdr:row>
      <xdr:rowOff>0</xdr:rowOff>
    </xdr:from>
    <xdr:to>
      <xdr:col>18</xdr:col>
      <xdr:colOff>85725</xdr:colOff>
      <xdr:row>81</xdr:row>
      <xdr:rowOff>4763</xdr:rowOff>
    </xdr:to>
    <xdr:graphicFrame macro="">
      <xdr:nvGraphicFramePr>
        <xdr:cNvPr id="6" name="Graphique 5">
          <a:extLst>
            <a:ext uri="{FF2B5EF4-FFF2-40B4-BE49-F238E27FC236}">
              <a16:creationId xmlns:a16="http://schemas.microsoft.com/office/drawing/2014/main" id="{7F3A6BCD-82DB-484E-B782-FFE83EB8B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8" xr16:uid="{3C962A3B-7198-480C-8A31-BE31A41DE3AD}" autoFormatId="16" applyNumberFormats="0" applyBorderFormats="0" applyFontFormats="0" applyPatternFormats="0" applyAlignmentFormats="0" applyWidthHeightFormats="0">
  <queryTableRefresh nextId="30" unboundColumnsRight="8">
    <queryTableFields count="20">
      <queryTableField id="2" name="Ticker" tableColumnId="2"/>
      <queryTableField id="6" name="Market Cap (mil)" tableColumnId="6"/>
      <queryTableField id="1" name="Company Name" tableColumnId="1"/>
      <queryTableField id="3" name="Exchange" tableColumnId="3"/>
      <queryTableField id="4" name="Sector" tableColumnId="4"/>
      <queryTableField id="5" name="Industry" tableColumnId="5"/>
      <queryTableField id="7" name="Month of Fiscal Yr End" tableColumnId="7"/>
      <queryTableField id="13" name="Last Fiscal Yr" tableColumnId="13"/>
      <queryTableField id="9" name="Price" tableColumnId="9"/>
      <queryTableField id="10" name="EPS0" tableColumnId="10"/>
      <queryTableField id="11" name="EPS1" tableColumnId="11"/>
      <queryTableField id="12" name="EPS2" tableColumnId="12"/>
      <queryTableField id="29" dataBound="0" tableColumnId="8"/>
      <queryTableField id="17" dataBound="0" tableColumnId="15"/>
      <queryTableField id="18" dataBound="0" tableColumnId="16"/>
      <queryTableField id="19" dataBound="0" tableColumnId="17"/>
      <queryTableField id="20" dataBound="0" tableColumnId="18"/>
      <queryTableField id="21" dataBound="0" tableColumnId="19"/>
      <queryTableField id="22" dataBound="0" tableColumnId="20"/>
      <queryTableField id="23" dataBound="0" tableColumnId="21"/>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onnéesExternes_4" connectionId="15" xr16:uid="{8B7A0082-A2FC-45DE-B094-9ECA37EF0AA7}" autoFormatId="16" applyNumberFormats="0" applyBorderFormats="0" applyFontFormats="0" applyPatternFormats="0" applyAlignmentFormats="0" applyWidthHeightFormats="0">
  <queryTableRefresh nextId="18">
    <queryTableFields count="13">
      <queryTableField id="1" name="Year" tableColumnId="1"/>
      <queryTableField id="2" name="Current" tableColumnId="2"/>
      <queryTableField id="3" name="2022" tableColumnId="3"/>
      <queryTableField id="4" name="2021" tableColumnId="4"/>
      <queryTableField id="5" name="2020" tableColumnId="5"/>
      <queryTableField id="6" name="2019" tableColumnId="6"/>
      <queryTableField id="7" name="2018" tableColumnId="7"/>
      <queryTableField id="8" name="2017" tableColumnId="8"/>
      <queryTableField id="9" name="2016" tableColumnId="9"/>
      <queryTableField id="10" name="2015" tableColumnId="10"/>
      <queryTableField id="11" name="2014" tableColumnId="11"/>
      <queryTableField id="12" name="2013" tableColumnId="12"/>
      <queryTableField id="17" name="2012 - 1995"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connectionId="16" xr16:uid="{01729D8D-50C2-46DF-A367-8C6B589637B7}" autoFormatId="16" applyNumberFormats="0" applyBorderFormats="0" applyFontFormats="0" applyPatternFormats="0" applyAlignmentFormats="0" applyWidthHeightFormats="0">
  <queryTableRefresh nextId="6">
    <queryTableFields count="5">
      <queryTableField id="1" name="Ticker" tableColumnId="1"/>
      <queryTableField id="2" name="Industry" tableColumnId="2"/>
      <queryTableField id="3" name="IndustryDisp" tableColumnId="3"/>
      <queryTableField id="4" name="Sector" tableColumnId="4"/>
      <queryTableField id="5" name="WebSi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5" connectionId="10" xr16:uid="{CBC7A921-0AF8-44CF-8E6F-6AD73295B311}" autoFormatId="16" applyNumberFormats="0" applyBorderFormats="0" applyFontFormats="0" applyPatternFormats="0" applyAlignmentFormats="0" applyWidthHeightFormats="0">
  <queryTableRefresh nextId="47">
    <queryTableFields count="42">
      <queryTableField id="1" name="Quarter Ended" tableColumnId="1"/>
      <queryTableField id="2" name="2023-03-31" tableColumnId="2"/>
      <queryTableField id="3" name="2022-12-31" tableColumnId="3"/>
      <queryTableField id="4" name="2022-09-30" tableColumnId="4"/>
      <queryTableField id="5" name="2022-06-30" tableColumnId="5"/>
      <queryTableField id="6" name="2022-03-31" tableColumnId="6"/>
      <queryTableField id="7" name="2021-12-31" tableColumnId="7"/>
      <queryTableField id="8" name="2021-09-30" tableColumnId="8"/>
      <queryTableField id="9" name="2021-06-30" tableColumnId="9"/>
      <queryTableField id="10" name="2021-03-31" tableColumnId="10"/>
      <queryTableField id="11" name="2020-12-31" tableColumnId="11"/>
      <queryTableField id="12" name="2020-09-30" tableColumnId="12"/>
      <queryTableField id="13" name="2020-06-30" tableColumnId="13"/>
      <queryTableField id="14" name="2020-03-31" tableColumnId="14"/>
      <queryTableField id="15" name="2019-12-31" tableColumnId="15"/>
      <queryTableField id="16" name="2019-09-30" tableColumnId="16"/>
      <queryTableField id="17" name="2019-06-30" tableColumnId="17"/>
      <queryTableField id="18" name="2019-03-31" tableColumnId="18"/>
      <queryTableField id="19" name="2018-12-31" tableColumnId="19"/>
      <queryTableField id="20" name="2018-09-30" tableColumnId="20"/>
      <queryTableField id="21" name="2018-06-30" tableColumnId="21"/>
      <queryTableField id="22" name="2018-03-31" tableColumnId="22"/>
      <queryTableField id="23" name="2017-12-31" tableColumnId="23"/>
      <queryTableField id="24" name="2017-09-30" tableColumnId="24"/>
      <queryTableField id="25" name="2017-06-30" tableColumnId="25"/>
      <queryTableField id="26" name="2017-03-31" tableColumnId="26"/>
      <queryTableField id="27" name="2016-12-31" tableColumnId="27"/>
      <queryTableField id="28" name="2016-09-30" tableColumnId="28"/>
      <queryTableField id="29" name="2016-06-30" tableColumnId="29"/>
      <queryTableField id="30" name="2016-03-31" tableColumnId="30"/>
      <queryTableField id="31" name="2015-12-31" tableColumnId="31"/>
      <queryTableField id="32" name="2015-09-30" tableColumnId="32"/>
      <queryTableField id="33" name="2015-06-30" tableColumnId="33"/>
      <queryTableField id="34" name="2015-03-31" tableColumnId="34"/>
      <queryTableField id="35" name="2014-12-31" tableColumnId="35"/>
      <queryTableField id="36" name="2014-09-30" tableColumnId="36"/>
      <queryTableField id="37" name="2014-06-30" tableColumnId="37"/>
      <queryTableField id="38" name="2014-03-31" tableColumnId="38"/>
      <queryTableField id="39" name="2013-12-31" tableColumnId="39"/>
      <queryTableField id="40" name="2013-09-30" tableColumnId="40"/>
      <queryTableField id="45" name="2013-06-30" tableColumnId="44"/>
      <queryTableField id="46" name="+70 Quarters" tableColumnId="4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3" backgroundRefresh="0" connectionId="2" xr16:uid="{8A8F2D3A-6419-4957-8A59-03C324F1A985}" autoFormatId="16" applyNumberFormats="0" applyBorderFormats="0" applyFontFormats="0" applyPatternFormats="0" applyAlignmentFormats="0" applyWidthHeightFormats="0">
  <queryTableRefresh nextId="49">
    <queryTableFields count="42">
      <queryTableField id="1" name="Quarter Ended" tableColumnId="1"/>
      <queryTableField id="2" name="2023-03-31" tableColumnId="2"/>
      <queryTableField id="3" name="2022-12-31" tableColumnId="3"/>
      <queryTableField id="4" name="2022-09-30" tableColumnId="4"/>
      <queryTableField id="5" name="2022-06-30" tableColumnId="5"/>
      <queryTableField id="6" name="2022-03-31" tableColumnId="6"/>
      <queryTableField id="7" name="2021-12-31" tableColumnId="7"/>
      <queryTableField id="8" name="2021-09-30" tableColumnId="8"/>
      <queryTableField id="9" name="2021-06-30" tableColumnId="9"/>
      <queryTableField id="10" name="2021-03-31" tableColumnId="10"/>
      <queryTableField id="11" name="2020-12-31" tableColumnId="11"/>
      <queryTableField id="12" name="2020-09-30" tableColumnId="12"/>
      <queryTableField id="13" name="2020-06-30" tableColumnId="13"/>
      <queryTableField id="14" name="2020-03-31" tableColumnId="14"/>
      <queryTableField id="15" name="2019-12-31" tableColumnId="15"/>
      <queryTableField id="16" name="2019-09-30" tableColumnId="16"/>
      <queryTableField id="17" name="2019-06-30" tableColumnId="17"/>
      <queryTableField id="18" name="2019-03-31" tableColumnId="18"/>
      <queryTableField id="19" name="2018-12-31" tableColumnId="19"/>
      <queryTableField id="20" name="2018-09-30" tableColumnId="20"/>
      <queryTableField id="21" name="2018-06-30" tableColumnId="21"/>
      <queryTableField id="22" name="2018-03-31" tableColumnId="22"/>
      <queryTableField id="23" name="2017-12-31" tableColumnId="23"/>
      <queryTableField id="24" name="2017-09-30" tableColumnId="24"/>
      <queryTableField id="25" name="2017-06-30" tableColumnId="25"/>
      <queryTableField id="26" name="2017-03-31" tableColumnId="26"/>
      <queryTableField id="27" name="2016-12-31" tableColumnId="27"/>
      <queryTableField id="28" name="2016-09-30" tableColumnId="28"/>
      <queryTableField id="29" name="2016-06-30" tableColumnId="29"/>
      <queryTableField id="30" name="2016-03-31" tableColumnId="30"/>
      <queryTableField id="31" name="2015-12-31" tableColumnId="31"/>
      <queryTableField id="32" name="2015-09-30" tableColumnId="32"/>
      <queryTableField id="33" name="2015-06-30" tableColumnId="33"/>
      <queryTableField id="34" name="2015-03-31" tableColumnId="34"/>
      <queryTableField id="35" name="2014-12-31" tableColumnId="35"/>
      <queryTableField id="36" name="2014-09-30" tableColumnId="36"/>
      <queryTableField id="37" name="2014-06-30" tableColumnId="37"/>
      <queryTableField id="38" name="2014-03-31" tableColumnId="38"/>
      <queryTableField id="39" name="2013-12-31" tableColumnId="39"/>
      <queryTableField id="46" name="2013-09-30" tableColumnId="45"/>
      <queryTableField id="47" name="2013-06-30" tableColumnId="46"/>
      <queryTableField id="48" name="+70 Quarters" tableColumnId="47"/>
    </queryTableFields>
  </queryTableRefresh>
  <extLst>
    <ext xmlns:x15="http://schemas.microsoft.com/office/spreadsheetml/2010/11/main" uri="{883FBD77-0823-4a55-B5E3-86C4891E6966}">
      <x15:queryTable sourceDataName="Requête - StockanalysisQuarterlyBalanceSheet"/>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4" connectionId="9" xr16:uid="{382B4AAE-981A-48E3-9ECA-3C8D02D3A30E}" autoFormatId="16" applyNumberFormats="0" applyBorderFormats="0" applyFontFormats="0" applyPatternFormats="0" applyAlignmentFormats="0" applyWidthHeightFormats="0">
  <queryTableRefresh nextId="48">
    <queryTableFields count="42">
      <queryTableField id="1" name="Quarter Ended" tableColumnId="1"/>
      <queryTableField id="2" name="2023-03-31" tableColumnId="2"/>
      <queryTableField id="3" name="2022-12-31" tableColumnId="3"/>
      <queryTableField id="4" name="2022-09-30" tableColumnId="4"/>
      <queryTableField id="5" name="2022-06-30" tableColumnId="5"/>
      <queryTableField id="6" name="2022-03-31" tableColumnId="6"/>
      <queryTableField id="7" name="2021-12-31" tableColumnId="7"/>
      <queryTableField id="8" name="2021-09-30" tableColumnId="8"/>
      <queryTableField id="9" name="2021-06-30" tableColumnId="9"/>
      <queryTableField id="10" name="2021-03-31" tableColumnId="10"/>
      <queryTableField id="11" name="2020-12-31" tableColumnId="11"/>
      <queryTableField id="12" name="2020-09-30" tableColumnId="12"/>
      <queryTableField id="13" name="2020-06-30" tableColumnId="13"/>
      <queryTableField id="14" name="2020-03-31" tableColumnId="14"/>
      <queryTableField id="15" name="2019-12-31" tableColumnId="15"/>
      <queryTableField id="16" name="2019-09-30" tableColumnId="16"/>
      <queryTableField id="17" name="2019-06-30" tableColumnId="17"/>
      <queryTableField id="18" name="2019-03-31" tableColumnId="18"/>
      <queryTableField id="19" name="2018-12-31" tableColumnId="19"/>
      <queryTableField id="20" name="2018-09-30" tableColumnId="20"/>
      <queryTableField id="21" name="2018-06-30" tableColumnId="21"/>
      <queryTableField id="22" name="2018-03-31" tableColumnId="22"/>
      <queryTableField id="23" name="2017-12-31" tableColumnId="23"/>
      <queryTableField id="24" name="2017-09-30" tableColumnId="24"/>
      <queryTableField id="25" name="2017-06-30" tableColumnId="25"/>
      <queryTableField id="26" name="2017-03-31" tableColumnId="26"/>
      <queryTableField id="27" name="2016-12-31" tableColumnId="27"/>
      <queryTableField id="28" name="2016-09-30" tableColumnId="28"/>
      <queryTableField id="29" name="2016-06-30" tableColumnId="29"/>
      <queryTableField id="30" name="2016-03-31" tableColumnId="30"/>
      <queryTableField id="31" name="2015-12-31" tableColumnId="31"/>
      <queryTableField id="32" name="2015-09-30" tableColumnId="32"/>
      <queryTableField id="33" name="2015-06-30" tableColumnId="33"/>
      <queryTableField id="34" name="2015-03-31" tableColumnId="34"/>
      <queryTableField id="35" name="2014-12-31" tableColumnId="35"/>
      <queryTableField id="36" name="2014-09-30" tableColumnId="36"/>
      <queryTableField id="37" name="2014-06-30" tableColumnId="37"/>
      <queryTableField id="38" name="2014-03-31" tableColumnId="38"/>
      <queryTableField id="39" name="2013-12-31" tableColumnId="39"/>
      <queryTableField id="45" name="2013-09-30" tableColumnId="44"/>
      <queryTableField id="46" name="2013-06-30" tableColumnId="45"/>
      <queryTableField id="47" name="+69 Quarters" tableColumnId="4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5" connectionId="11" xr16:uid="{91665CAA-A8AC-446A-8C29-2FB1AB4D384A}" autoFormatId="16" applyNumberFormats="0" applyBorderFormats="0" applyFontFormats="0" applyPatternFormats="0" applyAlignmentFormats="0" applyWidthHeightFormats="0">
  <queryTableRefresh nextId="50">
    <queryTableFields count="43">
      <queryTableField id="1" name="Quarter Ended" tableColumnId="1"/>
      <queryTableField id="2" name="Current" tableColumnId="2"/>
      <queryTableField id="3" name="2023-03-31" tableColumnId="3"/>
      <queryTableField id="4" name="2022-12-31" tableColumnId="4"/>
      <queryTableField id="5" name="2022-09-30" tableColumnId="5"/>
      <queryTableField id="6" name="2022-06-30" tableColumnId="6"/>
      <queryTableField id="7" name="2022-03-31" tableColumnId="7"/>
      <queryTableField id="8" name="2021-12-31" tableColumnId="8"/>
      <queryTableField id="9" name="2021-09-30" tableColumnId="9"/>
      <queryTableField id="10" name="2021-06-30" tableColumnId="10"/>
      <queryTableField id="11" name="2021-03-31" tableColumnId="11"/>
      <queryTableField id="12" name="2020-12-31" tableColumnId="12"/>
      <queryTableField id="13" name="2020-09-30" tableColumnId="13"/>
      <queryTableField id="14" name="2020-06-30" tableColumnId="14"/>
      <queryTableField id="15" name="2020-03-31" tableColumnId="15"/>
      <queryTableField id="16" name="2019-12-31" tableColumnId="16"/>
      <queryTableField id="17" name="2019-09-30" tableColumnId="17"/>
      <queryTableField id="18" name="2019-06-30" tableColumnId="18"/>
      <queryTableField id="19" name="2019-03-31" tableColumnId="19"/>
      <queryTableField id="20" name="2018-12-31" tableColumnId="20"/>
      <queryTableField id="21" name="2018-09-30" tableColumnId="21"/>
      <queryTableField id="22" name="2018-06-30" tableColumnId="22"/>
      <queryTableField id="23" name="2018-03-31" tableColumnId="23"/>
      <queryTableField id="24" name="2017-12-31" tableColumnId="24"/>
      <queryTableField id="25" name="2017-09-30" tableColumnId="25"/>
      <queryTableField id="26" name="2017-06-30" tableColumnId="26"/>
      <queryTableField id="27" name="2017-03-31" tableColumnId="27"/>
      <queryTableField id="28" name="2016-12-31" tableColumnId="28"/>
      <queryTableField id="29" name="2016-09-30" tableColumnId="29"/>
      <queryTableField id="30" name="2016-06-30" tableColumnId="30"/>
      <queryTableField id="31" name="2016-03-31" tableColumnId="31"/>
      <queryTableField id="32" name="2015-12-31" tableColumnId="32"/>
      <queryTableField id="33" name="2015-09-30" tableColumnId="33"/>
      <queryTableField id="34" name="2015-06-30" tableColumnId="34"/>
      <queryTableField id="35" name="2015-03-31" tableColumnId="35"/>
      <queryTableField id="36" name="2014-12-31" tableColumnId="36"/>
      <queryTableField id="37" name="2014-09-30" tableColumnId="37"/>
      <queryTableField id="38" name="2014-06-30" tableColumnId="38"/>
      <queryTableField id="39" name="2014-03-31" tableColumnId="39"/>
      <queryTableField id="40" name="2013-12-31" tableColumnId="40"/>
      <queryTableField id="47" name="2013-09-30" tableColumnId="46"/>
      <queryTableField id="48" name="2013-06-30" tableColumnId="47"/>
      <queryTableField id="49" name="+70 Quarters" tableColumnId="4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onnéesExternes_1" connectionId="14" xr16:uid="{060F54D7-8881-45B0-B12D-31C239347C71}" autoFormatId="16" applyNumberFormats="0" applyBorderFormats="0" applyFontFormats="0" applyPatternFormats="0" applyAlignmentFormats="0" applyWidthHeightFormats="0">
  <queryTableRefresh nextId="18">
    <queryTableFields count="12">
      <queryTableField id="1" name="Year" tableColumnId="1"/>
      <queryTableField id="2" name="2022" tableColumnId="2"/>
      <queryTableField id="3" name="2021" tableColumnId="3"/>
      <queryTableField id="4" name="2020" tableColumnId="4"/>
      <queryTableField id="5" name="2019" tableColumnId="5"/>
      <queryTableField id="6" name="2018" tableColumnId="6"/>
      <queryTableField id="7" name="2017" tableColumnId="7"/>
      <queryTableField id="8" name="2016" tableColumnId="8"/>
      <queryTableField id="9" name="2015" tableColumnId="9"/>
      <queryTableField id="10" name="2014" tableColumnId="10"/>
      <queryTableField id="11" name="2013" tableColumnId="11"/>
      <queryTableField id="17" name="2012 - 1994" tableColumnId="1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onnéesExternes_2" backgroundRefresh="0" connectionId="1" xr16:uid="{A7D8CA32-719E-4702-A57D-006E54B6C78B}" autoFormatId="16" applyNumberFormats="0" applyBorderFormats="0" applyFontFormats="0" applyPatternFormats="0" applyAlignmentFormats="0" applyWidthHeightFormats="0">
  <queryTableRefresh nextId="17">
    <queryTableFields count="12">
      <queryTableField id="1" name="Year" tableColumnId="1"/>
      <queryTableField id="2" name="2022" tableColumnId="2"/>
      <queryTableField id="3" name="2021" tableColumnId="3"/>
      <queryTableField id="4" name="2020" tableColumnId="4"/>
      <queryTableField id="5" name="2019" tableColumnId="5"/>
      <queryTableField id="6" name="2018" tableColumnId="6"/>
      <queryTableField id="7" name="2017" tableColumnId="7"/>
      <queryTableField id="8" name="2016" tableColumnId="8"/>
      <queryTableField id="9" name="2015" tableColumnId="9"/>
      <queryTableField id="10" name="2014" tableColumnId="10"/>
      <queryTableField id="11" name="2013" tableColumnId="11"/>
      <queryTableField id="16" name="2012 - 1995" tableColumnId="15"/>
    </queryTableFields>
  </queryTableRefresh>
  <extLst>
    <ext xmlns:x15="http://schemas.microsoft.com/office/spreadsheetml/2010/11/main" uri="{883FBD77-0823-4a55-B5E3-86C4891E6966}">
      <x15:queryTable sourceDataName="Requête - StockanalysisYearlyBalanceSheet"/>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onnéesExternes_3" connectionId="13" xr16:uid="{8D9EF9DD-695B-4AF3-A42E-E763802581A8}" autoFormatId="16" applyNumberFormats="0" applyBorderFormats="0" applyFontFormats="0" applyPatternFormats="0" applyAlignmentFormats="0" applyWidthHeightFormats="0">
  <queryTableRefresh nextId="18">
    <queryTableFields count="12">
      <queryTableField id="1" name="Year" tableColumnId="1"/>
      <queryTableField id="2" name="2022" tableColumnId="2"/>
      <queryTableField id="3" name="2021" tableColumnId="3"/>
      <queryTableField id="4" name="2020" tableColumnId="4"/>
      <queryTableField id="5" name="2019" tableColumnId="5"/>
      <queryTableField id="6" name="2018" tableColumnId="6"/>
      <queryTableField id="7" name="2017" tableColumnId="7"/>
      <queryTableField id="8" name="2016" tableColumnId="8"/>
      <queryTableField id="9" name="2015" tableColumnId="9"/>
      <queryTableField id="10" name="2014" tableColumnId="10"/>
      <queryTableField id="11" name="2013" tableColumnId="11"/>
      <queryTableField id="17" name="2012 - 1994"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6727CB-BC35-4032-90B7-699BAEFE1FA5}" name="ZACKS_Screener" displayName="ZACKS_Screener" ref="A4:T1952" tableType="queryTable" totalsRowShown="0" headerRowDxfId="58">
  <autoFilter ref="A4:T1952" xr:uid="{48CB32AD-02B4-47B4-A456-AB47574DD110}">
    <filterColumn colId="13">
      <filters>
        <filter val="Capital Markets"/>
      </filters>
    </filterColumn>
  </autoFilter>
  <sortState ref="A5:T1952">
    <sortCondition descending="1" ref="O4:O1952"/>
  </sortState>
  <tableColumns count="20">
    <tableColumn id="2" xr3:uid="{F9F5187C-FB78-43DD-AC24-2A1C690E59BC}" uniqueName="2" name="Ticker" queryTableFieldId="2" dataDxfId="43"/>
    <tableColumn id="6" xr3:uid="{9A8A5D54-A9A4-49C7-A5D3-F95767DDF456}" uniqueName="6" name="Market Cap (mil)" queryTableFieldId="6" dataDxfId="42"/>
    <tableColumn id="1" xr3:uid="{576D930C-D068-40F3-930A-3FE0AEEE2274}" uniqueName="1" name="Company Name" queryTableFieldId="1" dataDxfId="41"/>
    <tableColumn id="3" xr3:uid="{7BA473EE-6213-49B0-A9E6-032017189ED2}" uniqueName="3" name="Exchange" queryTableFieldId="3" dataDxfId="40"/>
    <tableColumn id="4" xr3:uid="{6C223DFA-CC7F-4E6E-A2F1-1C0BCF4E919D}" uniqueName="4" name="Sector" queryTableFieldId="4" dataDxfId="39"/>
    <tableColumn id="5" xr3:uid="{928F7DF1-E06B-4A0C-9C83-09305F897FC4}" uniqueName="5" name="Industry" queryTableFieldId="5" dataDxfId="38"/>
    <tableColumn id="7" xr3:uid="{9B59319F-A852-4FED-BA4E-95B47163C139}" uniqueName="7" name="Month of Fiscal Yr End" queryTableFieldId="7"/>
    <tableColumn id="13" xr3:uid="{642F4C3B-0BD3-49B9-91A4-BFB0F8755AC6}" uniqueName="13" name="Last Fiscal Yr" queryTableFieldId="13"/>
    <tableColumn id="9" xr3:uid="{16A9DE44-B038-4D67-BE78-E1005E421A98}" uniqueName="9" name="Price" queryTableFieldId="9" dataDxfId="37"/>
    <tableColumn id="10" xr3:uid="{AC6BC0BD-A06A-49E1-8132-782F7EDD4D99}" uniqueName="10" name="EPS0" queryTableFieldId="10" dataDxfId="36"/>
    <tableColumn id="11" xr3:uid="{687EBBD2-3CFF-4927-AA1A-9651BAAC2607}" uniqueName="11" name="EPS1" queryTableFieldId="11" dataDxfId="35"/>
    <tableColumn id="12" xr3:uid="{8491ED4E-7C78-4DD8-AF1A-75345B2D728C}" uniqueName="12" name="EPS2" queryTableFieldId="12" dataDxfId="34"/>
    <tableColumn id="8" xr3:uid="{94F91C43-616E-45F9-9C27-83C9781DFF27}" uniqueName="8" name="GICS Sector" queryTableFieldId="29" dataDxfId="33">
      <calculatedColumnFormula>INDEX(YahooDetails[], MATCH(ZACKS_Screener[Ticker], YahooDetails[Ticker],0), 4)</calculatedColumnFormula>
    </tableColumn>
    <tableColumn id="15" xr3:uid="{15AB8450-5931-41DB-8629-633A9BC6C4EA}" uniqueName="15" name="GICS Ind" queryTableFieldId="17" dataDxfId="32">
      <calculatedColumnFormula>INDEX(YahooDetails[], MATCH(ZACKS_Screener[Ticker], YahooDetails[Ticker],0), 2)</calculatedColumnFormula>
    </tableColumn>
    <tableColumn id="16" xr3:uid="{BACBAFD8-1580-44DE-AAF1-937AD2D32E26}" uniqueName="16" name="EG1" queryTableFieldId="18" dataDxfId="31">
      <calculatedColumnFormula>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calculatedColumnFormula>
    </tableColumn>
    <tableColumn id="17" xr3:uid="{0C8F55D1-0016-4003-AD53-2DA5D6857264}" uniqueName="17" name="EG2" queryTableFieldId="19" dataDxfId="30">
      <calculatedColumnFormula>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calculatedColumnFormula>
    </tableColumn>
    <tableColumn id="18" xr3:uid="{0803CE18-AD3D-4956-A082-6A2904450508}" uniqueName="18" name="PE1" queryTableFieldId="20" dataDxfId="29">
      <calculatedColumnFormula>IFERROR(ZACKS_Screener[[#This Row],[Price]]/ZACKS_Screener[[#This Row],[EPS1]], "")</calculatedColumnFormula>
    </tableColumn>
    <tableColumn id="19" xr3:uid="{B1F85889-4838-40CC-A092-CF691C6284B4}" uniqueName="19" name="PE2" queryTableFieldId="21" dataDxfId="28">
      <calculatedColumnFormula>IFERROR(ZACKS_Screener[[#This Row],[Price]]/ZACKS_Screener[[#This Row],[EPS2]], "")</calculatedColumnFormula>
    </tableColumn>
    <tableColumn id="20" xr3:uid="{91940572-0F8E-4E1F-B2AB-5E710AD242E1}" uniqueName="20" name="PEG1" queryTableFieldId="22" dataDxfId="27">
      <calculatedColumnFormula>IFERROR(ZACKS_Screener[[#This Row],[PE1]]/(ZACKS_Screener[[#This Row],[EG1]]*100), "")</calculatedColumnFormula>
    </tableColumn>
    <tableColumn id="21" xr3:uid="{A3359D41-EC4F-4CAA-8A89-69927EA72235}" uniqueName="21" name="PEG2" queryTableFieldId="23" dataDxfId="26">
      <calculatedColumnFormula>IFERROR(ZACKS_Screener[[#This Row],[PE2]]/(ZACKS_Screener[[#This Row],[EG2]]*100), "")</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2002DC4D-D595-4C3C-B269-FB20B9CF160A}" name="StockanalysisYearlyIncome" displayName="StockanalysisYearlyIncome" ref="A1:L35" tableType="queryTable" totalsRowShown="0">
  <autoFilter ref="A1:L35" xr:uid="{50DCF49A-0FD4-4907-AEC5-B9877859A473}"/>
  <tableColumns count="12">
    <tableColumn id="1" xr3:uid="{65F7CA59-C4CF-46AD-8F46-7B90FE2D2B9D}" uniqueName="1" name="Year" queryTableFieldId="1" dataDxfId="17"/>
    <tableColumn id="2" xr3:uid="{D573A6ED-C6A9-4544-9D98-C3BCACB55C36}" uniqueName="2" name="2022" queryTableFieldId="2"/>
    <tableColumn id="3" xr3:uid="{8A4D81F2-8D08-4DCB-BBD7-164DBD23D9D4}" uniqueName="3" name="2021" queryTableFieldId="3"/>
    <tableColumn id="4" xr3:uid="{86EF8609-C4BE-404E-9714-3ADF85D68664}" uniqueName="4" name="2020" queryTableFieldId="4"/>
    <tableColumn id="5" xr3:uid="{5B1B55E0-C88F-427F-B2C0-71950C2BE041}" uniqueName="5" name="2019" queryTableFieldId="5"/>
    <tableColumn id="6" xr3:uid="{E946C73A-3AC4-4389-B228-493B38078F1F}" uniqueName="6" name="2018" queryTableFieldId="6"/>
    <tableColumn id="7" xr3:uid="{00318FD9-CFF3-411C-9E97-3247692BC94E}" uniqueName="7" name="2017" queryTableFieldId="7"/>
    <tableColumn id="8" xr3:uid="{63F793BC-2E9D-45E0-8E63-6597FCED11E8}" uniqueName="8" name="2016" queryTableFieldId="8"/>
    <tableColumn id="9" xr3:uid="{14BE5BCC-5815-4CCC-A7F5-2D3653D0DE5D}" uniqueName="9" name="2015" queryTableFieldId="9"/>
    <tableColumn id="10" xr3:uid="{770DBA4F-763F-4543-9F63-6A4BB723CD7C}" uniqueName="10" name="2014" queryTableFieldId="10"/>
    <tableColumn id="11" xr3:uid="{A7E7677D-8AD1-4AEA-B0CA-1DAAABEAF9D3}" uniqueName="11" name="2013" queryTableFieldId="11"/>
    <tableColumn id="16" xr3:uid="{9AECF357-09C6-4CD2-8644-EE0952F4E6E9}" uniqueName="16" name="2012 - 1994" queryTableFieldId="1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5343BAE4-A46C-413C-AA8E-6CEDC0965F77}" name="StockanalysisYearlyBalanceSheet" displayName="StockanalysisYearlyBalanceSheet" ref="A1:L33" tableType="queryTable" totalsRowShown="0">
  <autoFilter ref="A1:L33" xr:uid="{9DD4A5C8-80E4-4C6D-9D76-F22722F51518}"/>
  <tableColumns count="12">
    <tableColumn id="1" xr3:uid="{A1B17B53-7770-4A98-A985-FD04ECB3C616}" uniqueName="1" name="Year" queryTableFieldId="1" dataDxfId="44"/>
    <tableColumn id="2" xr3:uid="{4E10F72C-BB6E-4FF1-9220-4658A7D910AB}" uniqueName="2" name="2022" queryTableFieldId="2"/>
    <tableColumn id="3" xr3:uid="{20579A5B-B827-42DD-8C10-726FDCF2E4A1}" uniqueName="3" name="2021" queryTableFieldId="3"/>
    <tableColumn id="4" xr3:uid="{40892006-3A26-430A-A5ED-2ED67AF09FDC}" uniqueName="4" name="2020" queryTableFieldId="4"/>
    <tableColumn id="5" xr3:uid="{9137FA4E-A5A1-4CF0-B5D2-777F280B7643}" uniqueName="5" name="2019" queryTableFieldId="5"/>
    <tableColumn id="6" xr3:uid="{42D6E97E-A48E-4996-BA58-D7E26F308810}" uniqueName="6" name="2018" queryTableFieldId="6"/>
    <tableColumn id="7" xr3:uid="{3450B14E-468D-4093-ABC7-070BAE7E3D1D}" uniqueName="7" name="2017" queryTableFieldId="7"/>
    <tableColumn id="8" xr3:uid="{F063A9E4-41AD-43D5-868C-96444754739B}" uniqueName="8" name="2016" queryTableFieldId="8"/>
    <tableColumn id="9" xr3:uid="{1252AC1F-6B92-48EE-A21A-52080F4EE92B}" uniqueName="9" name="2015" queryTableFieldId="9"/>
    <tableColumn id="10" xr3:uid="{593C0256-3E34-415D-8F7B-65749E47FDF7}" uniqueName="10" name="2014" queryTableFieldId="10"/>
    <tableColumn id="11" xr3:uid="{F1A5907B-209A-4C61-8A81-A1F7F3813A92}" uniqueName="11" name="2013" queryTableFieldId="11"/>
    <tableColumn id="15" xr3:uid="{BE19744A-0F15-4511-A9CA-9BBE06B010B7}" uniqueName="15" name="2012 - 1995" queryTableFieldId="1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7D4C3288-CFC8-4BD1-A395-048A43B42011}" name="StockanalysisYearlyCashFlowStatement" displayName="StockanalysisYearlyCashFlowStatement" ref="A1:L20" tableType="queryTable" totalsRowShown="0">
  <autoFilter ref="A1:L20" xr:uid="{81BBD8E3-5983-4BE2-8A38-D59E7B6C0B1F}"/>
  <tableColumns count="12">
    <tableColumn id="1" xr3:uid="{8136611B-C1F7-44C2-8560-FEB41A404EAA}" uniqueName="1" name="Year" queryTableFieldId="1" dataDxfId="16"/>
    <tableColumn id="2" xr3:uid="{E06C82EB-92A9-4C50-B487-836E73388E72}" uniqueName="2" name="2022" queryTableFieldId="2"/>
    <tableColumn id="3" xr3:uid="{D5397200-1A3F-4AF5-B147-CFC9389EE102}" uniqueName="3" name="2021" queryTableFieldId="3"/>
    <tableColumn id="4" xr3:uid="{582BA2C7-CDC0-4126-AEA8-F70883964A34}" uniqueName="4" name="2020" queryTableFieldId="4"/>
    <tableColumn id="5" xr3:uid="{2A142F07-1611-43C4-B086-44BE74FE0090}" uniqueName="5" name="2019" queryTableFieldId="5"/>
    <tableColumn id="6" xr3:uid="{2477C3CE-06D0-44AC-AD21-061345538B14}" uniqueName="6" name="2018" queryTableFieldId="6"/>
    <tableColumn id="7" xr3:uid="{5189E0C9-EEB6-4C11-8FD6-1AC355492B5C}" uniqueName="7" name="2017" queryTableFieldId="7"/>
    <tableColumn id="8" xr3:uid="{D2DF74DC-DF5D-41C2-8620-FF081D255E17}" uniqueName="8" name="2016" queryTableFieldId="8"/>
    <tableColumn id="9" xr3:uid="{1294CB0F-18A6-4FD7-A01A-760A629EBDE5}" uniqueName="9" name="2015" queryTableFieldId="9"/>
    <tableColumn id="10" xr3:uid="{594FD959-4A89-45F4-A3EF-EB1DCD076231}" uniqueName="10" name="2014" queryTableFieldId="10"/>
    <tableColumn id="11" xr3:uid="{4CD962C3-15B9-4D3D-9E6D-807123C46D22}" uniqueName="11" name="2013" queryTableFieldId="11"/>
    <tableColumn id="16" xr3:uid="{23634DE8-3E74-4E89-AC56-C986814F1C75}" uniqueName="16" name="2012 - 1994" queryTableFieldId="17"/>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AE907193-DDFD-4AD3-82CF-FB472C7E94F5}" name="StockanalysisYearlyRatios" displayName="StockanalysisYearlyRatios" ref="A1:M29" tableType="queryTable" totalsRowShown="0">
  <autoFilter ref="A1:M29" xr:uid="{6BEF034A-D78A-428B-83B6-243BD2500A3F}"/>
  <tableColumns count="13">
    <tableColumn id="1" xr3:uid="{958F2AFA-467F-4DD0-8D13-1FFEF367E8CC}" uniqueName="1" name="Year" queryTableFieldId="1" dataDxfId="0"/>
    <tableColumn id="2" xr3:uid="{147C8DFC-89B8-4E91-AE7B-82C664E24EAA}" uniqueName="2" name="Current" queryTableFieldId="2"/>
    <tableColumn id="3" xr3:uid="{C88B7A49-D2F9-4D78-A4FE-0950497E3E33}" uniqueName="3" name="2022" queryTableFieldId="3"/>
    <tableColumn id="4" xr3:uid="{6CD42201-8DD9-4EC9-A010-BDE175B26701}" uniqueName="4" name="2021" queryTableFieldId="4"/>
    <tableColumn id="5" xr3:uid="{AAA838AD-84BE-4DC9-8C21-7927B5487681}" uniqueName="5" name="2020" queryTableFieldId="5"/>
    <tableColumn id="6" xr3:uid="{3638AD71-649E-4A77-8685-95605A1CA1F9}" uniqueName="6" name="2019" queryTableFieldId="6"/>
    <tableColumn id="7" xr3:uid="{84BAC18C-2B21-42A8-B948-ABF75CBBA816}" uniqueName="7" name="2018" queryTableFieldId="7"/>
    <tableColumn id="8" xr3:uid="{BE67F9FE-AE76-4041-93C0-15BDFE3C78C7}" uniqueName="8" name="2017" queryTableFieldId="8"/>
    <tableColumn id="9" xr3:uid="{B4149DD0-36C3-4F29-A8AC-7F9EAC6D177F}" uniqueName="9" name="2016" queryTableFieldId="9"/>
    <tableColumn id="10" xr3:uid="{6F30E14A-0030-4325-9A4A-CA6EF591C08A}" uniqueName="10" name="2015" queryTableFieldId="10"/>
    <tableColumn id="11" xr3:uid="{4899A6CC-04A5-448F-B533-8D2D2D5303EF}" uniqueName="11" name="2014" queryTableFieldId="11"/>
    <tableColumn id="12" xr3:uid="{6E8064BE-6FD5-4C8B-AE5A-CF3E21621581}" uniqueName="12" name="2013" queryTableFieldId="12"/>
    <tableColumn id="16" xr3:uid="{28A5F652-1382-4CEB-BE4E-EC221638775B}" uniqueName="16" name="2012 - 1995"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61D7EA-76DE-415C-8477-133A1AB30BC2}" name="Tableau1" displayName="Tableau1" ref="A4:C5" totalsRowShown="0">
  <autoFilter ref="A4:C5" xr:uid="{9F34447E-BF3F-4ECE-886E-4233B4EB16BA}"/>
  <tableColumns count="3">
    <tableColumn id="1" xr3:uid="{AA25F21E-BF24-4E03-A0FC-1E3B28833AD1}" name="Name"/>
    <tableColumn id="2" xr3:uid="{1DBB2B40-6FD4-4007-8D31-1718CE1FAFEA}" name="Job"/>
    <tableColumn id="3" xr3:uid="{0F529B33-D6AF-4AD4-800B-7114E2C36490}" name="Level"/>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CF0985-5D24-4666-901B-517BBAF5DFCA}" name="GICS_Breakdown" displayName="GICS_Breakdown" ref="P2:T72" totalsRowShown="0" headerRowDxfId="56">
  <tableColumns count="5">
    <tableColumn id="1" xr3:uid="{E075DBBD-155D-488F-ACAD-4A00C3D43053}" name="Industry"/>
    <tableColumn id="2" xr3:uid="{3EF8E776-5C80-4430-9552-93BE9212810A}" name="Cyclical"/>
    <tableColumn id="3" xr3:uid="{343A0ADE-01D4-4164-86F4-C753516C0F8D}" name="Defensive"/>
    <tableColumn id="4" xr3:uid="{2BB9CE91-63DE-43D6-83C6-56D5F9FB4C55}" name="Both"/>
    <tableColumn id="5" xr3:uid="{D1C6E4E1-D0D6-425A-80D6-7EB27D3F6C06}" name="Display">
      <calculatedColumnFormula>IF(Q3=1,"Cyclical",IF(R4=1,"Defensive","Both"))</calculatedColumnFormula>
    </tableColumn>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344627-A996-4F92-A58F-25504A0E35EE}" name="YahooDetails" displayName="YahooDetails" ref="J2:N2378" tableType="queryTable" totalsRowShown="0" headerRowDxfId="57">
  <tableColumns count="5">
    <tableColumn id="1" xr3:uid="{6DA4E919-54B5-4837-ACB9-EBF248326F99}" uniqueName="1" name="Ticker" queryTableFieldId="1" dataDxfId="25"/>
    <tableColumn id="2" xr3:uid="{F621F99E-FB13-4E62-B438-0B89EDE5CDAE}" uniqueName="2" name="Industry" queryTableFieldId="2" dataDxfId="24"/>
    <tableColumn id="3" xr3:uid="{E50A4081-0493-44CB-B71A-035FA35CB532}" uniqueName="3" name="IndustryDisp" queryTableFieldId="3" dataDxfId="23"/>
    <tableColumn id="4" xr3:uid="{FC9F9919-6B11-44C7-BDC6-DD9BE1415B94}" uniqueName="4" name="Sector" queryTableFieldId="4" dataDxfId="22"/>
    <tableColumn id="5" xr3:uid="{23AA50D2-7FDA-4CB5-AAC3-042CBAAA8A64}" uniqueName="5" name="WebSite" queryTableFieldId="5" dataDxfId="2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4D51B9-DC1B-458C-A901-25AAD8DB7AB8}" name="GICS_Structure" displayName="GICS_Structure" ref="A2:H342" totalsRowShown="0" headerRowDxfId="46" dataDxfId="47">
  <tableColumns count="8">
    <tableColumn id="1" xr3:uid="{10BB2302-848D-4530-8F54-595FB63DACD8}" name="Sector code" dataDxfId="55"/>
    <tableColumn id="2" xr3:uid="{928F3287-B006-4FCA-9092-FBEC79F76474}" name="Sector" dataDxfId="54"/>
    <tableColumn id="3" xr3:uid="{3E6532D1-1D7C-47F3-B0E5-20AC3809BE30}" name="Ind. Grp code" dataDxfId="53"/>
    <tableColumn id="4" xr3:uid="{9CD92CAE-A075-4EA7-9C0B-7EEDFFA13888}" name="Industry Group" dataDxfId="52"/>
    <tableColumn id="5" xr3:uid="{1B21E2A7-252D-442A-9EDA-CBECDB8A07C8}" name="Ind. Code" dataDxfId="51"/>
    <tableColumn id="6" xr3:uid="{D04FF60C-97F8-46BC-806E-29D502D31DB9}" name="Industry" dataDxfId="50"/>
    <tableColumn id="7" xr3:uid="{DA4A4D02-8A42-4E27-92E7-0882259047C1}" name="Sub-Ind. Code" dataDxfId="49"/>
    <tableColumn id="8" xr3:uid="{7FF1BE14-6A59-46F6-9DCE-999FC0DA4FDA}" name="Sub-Industry" dataDxfId="48"/>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9725EF2-2260-4FB2-B6AF-12B95DCAF2F8}" name="StockanalysisQuarterlyIncome" displayName="StockanalysisQuarterlyIncome" ref="A1:AP35" tableType="queryTable" totalsRowShown="0">
  <autoFilter ref="A1:AP35" xr:uid="{B2C8EE50-DAFC-47DE-887C-B6E5138DBB8E}"/>
  <tableColumns count="42">
    <tableColumn id="1" xr3:uid="{C1463FB6-E330-46EE-8483-C9729E150449}" uniqueName="1" name="Quarter Ended" queryTableFieldId="1" dataDxfId="20"/>
    <tableColumn id="2" xr3:uid="{182B51BD-7A2A-4B57-A3E3-EA8607401262}" uniqueName="2" name="2023-03-31" queryTableFieldId="2"/>
    <tableColumn id="3" xr3:uid="{B85B35EE-FB0D-48F8-AB70-A0702B8A6097}" uniqueName="3" name="2022-12-31" queryTableFieldId="3"/>
    <tableColumn id="4" xr3:uid="{22208F67-6D08-4793-8E77-AF37B23E4C51}" uniqueName="4" name="2022-09-30" queryTableFieldId="4"/>
    <tableColumn id="5" xr3:uid="{12D40B4A-98E1-45F0-8F4D-0B1EAE139901}" uniqueName="5" name="2022-06-30" queryTableFieldId="5"/>
    <tableColumn id="6" xr3:uid="{E411D027-1DFA-4023-AB97-8B4043B017A2}" uniqueName="6" name="2022-03-31" queryTableFieldId="6"/>
    <tableColumn id="7" xr3:uid="{B36CB043-207C-4617-AB07-69055914F68A}" uniqueName="7" name="2021-12-31" queryTableFieldId="7"/>
    <tableColumn id="8" xr3:uid="{E95CFA07-14B8-47F7-B9B4-293D2B8E155A}" uniqueName="8" name="2021-09-30" queryTableFieldId="8"/>
    <tableColumn id="9" xr3:uid="{0AFA5D3F-DF6E-4B60-9659-4CCD0844FD9F}" uniqueName="9" name="2021-06-30" queryTableFieldId="9"/>
    <tableColumn id="10" xr3:uid="{626E2580-26C4-4AA2-8D93-56B35DA5CF7E}" uniqueName="10" name="2021-03-31" queryTableFieldId="10"/>
    <tableColumn id="11" xr3:uid="{28A8F7DE-DF82-4583-9E0E-A2872B3A32AE}" uniqueName="11" name="2020-12-31" queryTableFieldId="11"/>
    <tableColumn id="12" xr3:uid="{A8A9E9B2-252F-45C7-9AAF-9BA532C5AE4F}" uniqueName="12" name="2020-09-30" queryTableFieldId="12"/>
    <tableColumn id="13" xr3:uid="{C5C31573-541F-4A9D-A3B0-A0619D4A7342}" uniqueName="13" name="2020-06-30" queryTableFieldId="13"/>
    <tableColumn id="14" xr3:uid="{43B8AD98-B290-46BD-99FF-C8EA23CA5A19}" uniqueName="14" name="2020-03-31" queryTableFieldId="14"/>
    <tableColumn id="15" xr3:uid="{AA8E073E-44BE-4BE5-99C6-4E99B9E3E8DE}" uniqueName="15" name="2019-12-31" queryTableFieldId="15"/>
    <tableColumn id="16" xr3:uid="{582D155E-C389-4E70-BAEB-AB95F9DC8600}" uniqueName="16" name="2019-09-30" queryTableFieldId="16"/>
    <tableColumn id="17" xr3:uid="{67AE02B1-87C1-4B46-BCA0-0FD666302C05}" uniqueName="17" name="2019-06-30" queryTableFieldId="17"/>
    <tableColumn id="18" xr3:uid="{2EFE3DF9-C7D9-4591-A89B-A8229A7BF254}" uniqueName="18" name="2019-03-31" queryTableFieldId="18"/>
    <tableColumn id="19" xr3:uid="{B2D4A19F-F7EA-4AD0-842C-CDD764CD1D5B}" uniqueName="19" name="2018-12-31" queryTableFieldId="19"/>
    <tableColumn id="20" xr3:uid="{83333D53-45F9-46C2-8FDD-C1527CE8FAF2}" uniqueName="20" name="2018-09-30" queryTableFieldId="20"/>
    <tableColumn id="21" xr3:uid="{D4B9FAEB-FBA3-4B03-A192-71DEF38FA6EC}" uniqueName="21" name="2018-06-30" queryTableFieldId="21"/>
    <tableColumn id="22" xr3:uid="{0A986425-E92D-426E-9702-E4C85972D020}" uniqueName="22" name="2018-03-31" queryTableFieldId="22"/>
    <tableColumn id="23" xr3:uid="{1D726791-0CDA-4277-B1B1-41B4EDF0CA08}" uniqueName="23" name="2017-12-31" queryTableFieldId="23"/>
    <tableColumn id="24" xr3:uid="{6F029C9E-093A-4C1B-9466-66D2D9ABE2C0}" uniqueName="24" name="2017-09-30" queryTableFieldId="24"/>
    <tableColumn id="25" xr3:uid="{CC80B929-A44B-4808-A100-E1851BB542A3}" uniqueName="25" name="2017-06-30" queryTableFieldId="25"/>
    <tableColumn id="26" xr3:uid="{CD7CBB00-2E86-4301-9F39-567202CC204C}" uniqueName="26" name="2017-03-31" queryTableFieldId="26"/>
    <tableColumn id="27" xr3:uid="{64E2A299-DDA6-4FED-92D9-6F43B0855A71}" uniqueName="27" name="2016-12-31" queryTableFieldId="27"/>
    <tableColumn id="28" xr3:uid="{E769CE5B-8D18-4761-AB99-E91750EA20C7}" uniqueName="28" name="2016-09-30" queryTableFieldId="28"/>
    <tableColumn id="29" xr3:uid="{1554668C-FF85-4B09-B437-4FF319A2BF36}" uniqueName="29" name="2016-06-30" queryTableFieldId="29"/>
    <tableColumn id="30" xr3:uid="{CD6569BD-3EF0-4465-AE5D-4FD2D7720047}" uniqueName="30" name="2016-03-31" queryTableFieldId="30"/>
    <tableColumn id="31" xr3:uid="{8EC055F9-8D40-43F6-822E-9DF263F495E7}" uniqueName="31" name="2015-12-31" queryTableFieldId="31"/>
    <tableColumn id="32" xr3:uid="{4BF76087-2157-4E6B-9881-82FFBCF0E220}" uniqueName="32" name="2015-09-30" queryTableFieldId="32"/>
    <tableColumn id="33" xr3:uid="{2152777F-B23E-4F48-B134-BDC1D14EA99C}" uniqueName="33" name="2015-06-30" queryTableFieldId="33"/>
    <tableColumn id="34" xr3:uid="{D4BF556E-3032-4740-B08D-364BAD116B66}" uniqueName="34" name="2015-03-31" queryTableFieldId="34"/>
    <tableColumn id="35" xr3:uid="{3F3EC351-F797-4333-8FD9-0E0EF1DCD91A}" uniqueName="35" name="2014-12-31" queryTableFieldId="35"/>
    <tableColumn id="36" xr3:uid="{69F0CE0A-56BA-492B-A197-694C0D47E66A}" uniqueName="36" name="2014-09-30" queryTableFieldId="36"/>
    <tableColumn id="37" xr3:uid="{DCB5D1C8-A231-4F64-88EE-8F32C9C66088}" uniqueName="37" name="2014-06-30" queryTableFieldId="37"/>
    <tableColumn id="38" xr3:uid="{C4614BF2-2E0A-4122-B5A3-191A70FDA958}" uniqueName="38" name="2014-03-31" queryTableFieldId="38"/>
    <tableColumn id="39" xr3:uid="{A5BFCC5D-99A7-4AC4-9311-AF5A16BB6816}" uniqueName="39" name="2013-12-31" queryTableFieldId="39"/>
    <tableColumn id="40" xr3:uid="{E87D252A-2ECE-43F8-89F9-D0B201DB48F9}" uniqueName="40" name="2013-09-30" queryTableFieldId="40"/>
    <tableColumn id="44" xr3:uid="{F6337F87-A5CF-4AB0-8DC3-F0D1EA186EA2}" uniqueName="44" name="2013-06-30" queryTableFieldId="45"/>
    <tableColumn id="45" xr3:uid="{A94887E3-725F-4DED-8169-202A00C81C13}" uniqueName="45" name="+70 Quarters" queryTableFieldId="4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6D1D2DDC-EAD6-47DC-8AA9-6040A8E463EA}" name="StockanalysisQuarterlyBalanceSheet" displayName="StockanalysisQuarterlyBalanceSheet" ref="A1:AP33" tableType="queryTable" totalsRowShown="0">
  <autoFilter ref="A1:AP33" xr:uid="{02B04271-D225-4735-A753-8B57D9CBFAC3}"/>
  <tableColumns count="42">
    <tableColumn id="1" xr3:uid="{D91C5D12-E33A-42AA-9E79-AFF774155066}" uniqueName="1" name="Quarter Ended" queryTableFieldId="1" dataDxfId="45"/>
    <tableColumn id="2" xr3:uid="{72D5DEF7-6220-4FDD-9079-342A30A9B7C9}" uniqueName="2" name="2023-03-31" queryTableFieldId="2"/>
    <tableColumn id="3" xr3:uid="{323161A5-1A3B-477F-B403-042CDA417BF4}" uniqueName="3" name="2022-12-31" queryTableFieldId="3"/>
    <tableColumn id="4" xr3:uid="{B85E423B-0F97-4B9C-AA53-20E101B17225}" uniqueName="4" name="2022-09-30" queryTableFieldId="4"/>
    <tableColumn id="5" xr3:uid="{6950BAEE-118E-4B97-9666-CA371FA27B61}" uniqueName="5" name="2022-06-30" queryTableFieldId="5"/>
    <tableColumn id="6" xr3:uid="{BC85E799-71A7-445F-9486-36D2A25697D4}" uniqueName="6" name="2022-03-31" queryTableFieldId="6"/>
    <tableColumn id="7" xr3:uid="{A966E774-9E9C-456B-858E-88BD266E38CB}" uniqueName="7" name="2021-12-31" queryTableFieldId="7"/>
    <tableColumn id="8" xr3:uid="{CB5B4823-8245-4B90-8FE4-E659FF19D7EA}" uniqueName="8" name="2021-09-30" queryTableFieldId="8"/>
    <tableColumn id="9" xr3:uid="{AAACC5B8-BF41-412C-9976-288CE59F3975}" uniqueName="9" name="2021-06-30" queryTableFieldId="9"/>
    <tableColumn id="10" xr3:uid="{9F35846A-8DF9-426F-9E96-0BA1C2137D39}" uniqueName="10" name="2021-03-31" queryTableFieldId="10"/>
    <tableColumn id="11" xr3:uid="{D57DB545-384A-4951-857C-D0F3DA0652F8}" uniqueName="11" name="2020-12-31" queryTableFieldId="11"/>
    <tableColumn id="12" xr3:uid="{232BF8FF-A29A-4A0F-8E0C-7CFA73933D50}" uniqueName="12" name="2020-09-30" queryTableFieldId="12"/>
    <tableColumn id="13" xr3:uid="{0B1AB232-F87B-400A-B517-F7EC39788E87}" uniqueName="13" name="2020-06-30" queryTableFieldId="13"/>
    <tableColumn id="14" xr3:uid="{95673D5F-781D-4F70-985F-1669CB9303B5}" uniqueName="14" name="2020-03-31" queryTableFieldId="14"/>
    <tableColumn id="15" xr3:uid="{09453752-4B58-4FCF-8CA4-7D315F118515}" uniqueName="15" name="2019-12-31" queryTableFieldId="15"/>
    <tableColumn id="16" xr3:uid="{86E464C5-0D9E-4C4A-BD8D-C3B224768312}" uniqueName="16" name="2019-09-30" queryTableFieldId="16"/>
    <tableColumn id="17" xr3:uid="{35634A26-CE7C-4ED7-B8BC-E29856076649}" uniqueName="17" name="2019-06-30" queryTableFieldId="17"/>
    <tableColumn id="18" xr3:uid="{C7F1F2B7-CA1C-489C-9420-8202189CA317}" uniqueName="18" name="2019-03-31" queryTableFieldId="18"/>
    <tableColumn id="19" xr3:uid="{ECD76F8A-A55F-4674-8FE4-E724434225FC}" uniqueName="19" name="2018-12-31" queryTableFieldId="19"/>
    <tableColumn id="20" xr3:uid="{B3ACEA51-5DA2-48F1-BCDD-43278D070708}" uniqueName="20" name="2018-09-30" queryTableFieldId="20"/>
    <tableColumn id="21" xr3:uid="{F709B569-F67B-4620-A918-CACC4F8CD46C}" uniqueName="21" name="2018-06-30" queryTableFieldId="21"/>
    <tableColumn id="22" xr3:uid="{B0A1D2CD-129F-4DC4-A23B-E0C0A48D0375}" uniqueName="22" name="2018-03-31" queryTableFieldId="22"/>
    <tableColumn id="23" xr3:uid="{AEFBFB92-A68B-4BAA-A2CA-93BA0ACE6C70}" uniqueName="23" name="2017-12-31" queryTableFieldId="23"/>
    <tableColumn id="24" xr3:uid="{1335761F-48CE-4875-BC17-6F16904F7345}" uniqueName="24" name="2017-09-30" queryTableFieldId="24"/>
    <tableColumn id="25" xr3:uid="{2CCE7576-660F-4697-BE52-1D371A39DA34}" uniqueName="25" name="2017-06-30" queryTableFieldId="25"/>
    <tableColumn id="26" xr3:uid="{A02B091B-B594-402A-AE93-5B45EF3FF201}" uniqueName="26" name="2017-03-31" queryTableFieldId="26"/>
    <tableColumn id="27" xr3:uid="{6F68DE8F-0F61-43D1-807D-F7159B10BEFB}" uniqueName="27" name="2016-12-31" queryTableFieldId="27"/>
    <tableColumn id="28" xr3:uid="{E84DB32B-375C-4343-959D-D0ED0226EA9D}" uniqueName="28" name="2016-09-30" queryTableFieldId="28"/>
    <tableColumn id="29" xr3:uid="{7D9460C1-FB47-4C73-96CF-18E6094F7E39}" uniqueName="29" name="2016-06-30" queryTableFieldId="29"/>
    <tableColumn id="30" xr3:uid="{C57B47A8-5430-4E91-B871-E2B99F4980F2}" uniqueName="30" name="2016-03-31" queryTableFieldId="30"/>
    <tableColumn id="31" xr3:uid="{05E0B4B0-AE23-455B-B25E-C3FDF791B782}" uniqueName="31" name="2015-12-31" queryTableFieldId="31"/>
    <tableColumn id="32" xr3:uid="{2A058DBB-BF87-49F0-898C-063C49CCED92}" uniqueName="32" name="2015-09-30" queryTableFieldId="32"/>
    <tableColumn id="33" xr3:uid="{2D33BCD3-8C2F-4E96-B416-E1CFF41DB66F}" uniqueName="33" name="2015-06-30" queryTableFieldId="33"/>
    <tableColumn id="34" xr3:uid="{05116E70-207A-4572-BDA9-39CD2AF4B617}" uniqueName="34" name="2015-03-31" queryTableFieldId="34"/>
    <tableColumn id="35" xr3:uid="{C402EE4D-169C-4F5C-8D15-09EB064B802A}" uniqueName="35" name="2014-12-31" queryTableFieldId="35"/>
    <tableColumn id="36" xr3:uid="{1443D0A8-2C84-4465-9971-75DCAF1CA714}" uniqueName="36" name="2014-09-30" queryTableFieldId="36"/>
    <tableColumn id="37" xr3:uid="{31F2A275-D6C6-4D62-9082-9278234362CF}" uniqueName="37" name="2014-06-30" queryTableFieldId="37"/>
    <tableColumn id="38" xr3:uid="{0E7D0210-C227-438C-A045-6985B228A740}" uniqueName="38" name="2014-03-31" queryTableFieldId="38"/>
    <tableColumn id="39" xr3:uid="{30B71AEA-5DFC-4C4A-A4FC-F8C70A80BAAF}" uniqueName="39" name="2013-12-31" queryTableFieldId="39"/>
    <tableColumn id="45" xr3:uid="{9269E7AA-91CF-4AF4-9835-68EEA704668E}" uniqueName="45" name="2013-09-30" queryTableFieldId="46"/>
    <tableColumn id="46" xr3:uid="{E89E5BA0-9029-456C-9D7F-613811FBD390}" uniqueName="46" name="2013-06-30" queryTableFieldId="47"/>
    <tableColumn id="47" xr3:uid="{DBB5A8A5-A94B-4537-9F59-8620281E9C14}" uniqueName="47" name="+70 Quarters" queryTableFieldId="4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CBD1EBCD-D7D8-4AC5-9BD5-717D821223CA}" name="StockanalysisQuarterlyCashFlowStatement" displayName="StockanalysisQuarterlyCashFlowStatement" ref="A1:AP20" tableType="queryTable" totalsRowShown="0">
  <autoFilter ref="A1:AP20" xr:uid="{97A05AB6-F8B1-4E2E-9676-A7E2C67C8E87}"/>
  <tableColumns count="42">
    <tableColumn id="1" xr3:uid="{D63DBE01-FE6A-4FA1-BB06-905D1FC11EF6}" uniqueName="1" name="Quarter Ended" queryTableFieldId="1" dataDxfId="19"/>
    <tableColumn id="2" xr3:uid="{77134EB0-DDDA-4804-B7E0-7F97BD58871F}" uniqueName="2" name="2023-03-31" queryTableFieldId="2"/>
    <tableColumn id="3" xr3:uid="{F12E6725-6C53-4500-B967-9BD39308B470}" uniqueName="3" name="2022-12-31" queryTableFieldId="3"/>
    <tableColumn id="4" xr3:uid="{1240C0B7-34DF-4B48-BBE9-9BF9059BD2AA}" uniqueName="4" name="2022-09-30" queryTableFieldId="4"/>
    <tableColumn id="5" xr3:uid="{F9A2D83F-BE86-454A-9C62-8E4DD85BCAF0}" uniqueName="5" name="2022-06-30" queryTableFieldId="5"/>
    <tableColumn id="6" xr3:uid="{70F87E7D-66E0-40BA-8B24-00A548F65FF3}" uniqueName="6" name="2022-03-31" queryTableFieldId="6"/>
    <tableColumn id="7" xr3:uid="{DEE128FC-B1CC-4F58-BE33-E599EDC14747}" uniqueName="7" name="2021-12-31" queryTableFieldId="7"/>
    <tableColumn id="8" xr3:uid="{3D20AF96-DC69-4B71-87E9-8D08DE141A21}" uniqueName="8" name="2021-09-30" queryTableFieldId="8"/>
    <tableColumn id="9" xr3:uid="{D91E861A-9FC0-4372-8C40-DF9E6E4C3350}" uniqueName="9" name="2021-06-30" queryTableFieldId="9"/>
    <tableColumn id="10" xr3:uid="{CAEA8313-BF45-4EBA-B7D5-EDB24688B9BC}" uniqueName="10" name="2021-03-31" queryTableFieldId="10"/>
    <tableColumn id="11" xr3:uid="{0B4DD40F-6BBB-41FC-8113-14ACAE513BF7}" uniqueName="11" name="2020-12-31" queryTableFieldId="11"/>
    <tableColumn id="12" xr3:uid="{7861B000-50D6-4A87-AD2B-680C977EB29F}" uniqueName="12" name="2020-09-30" queryTableFieldId="12"/>
    <tableColumn id="13" xr3:uid="{CCE46690-8075-4D5D-9311-46CF373A752D}" uniqueName="13" name="2020-06-30" queryTableFieldId="13"/>
    <tableColumn id="14" xr3:uid="{1AFAC3B7-886E-4472-A4AB-AAE8A877879A}" uniqueName="14" name="2020-03-31" queryTableFieldId="14"/>
    <tableColumn id="15" xr3:uid="{DC448EA6-1B44-48B4-8136-C855FAABBBE9}" uniqueName="15" name="2019-12-31" queryTableFieldId="15"/>
    <tableColumn id="16" xr3:uid="{3E0FB5F1-3962-4DCA-83A1-E5654EB20134}" uniqueName="16" name="2019-09-30" queryTableFieldId="16"/>
    <tableColumn id="17" xr3:uid="{67D07FF2-7830-4216-82D1-5778D9817A82}" uniqueName="17" name="2019-06-30" queryTableFieldId="17"/>
    <tableColumn id="18" xr3:uid="{F85D3BC6-3E38-4ACE-943C-89404808902E}" uniqueName="18" name="2019-03-31" queryTableFieldId="18"/>
    <tableColumn id="19" xr3:uid="{3CAC86B0-1CB4-4AD8-BCFF-A4AD9F123DBD}" uniqueName="19" name="2018-12-31" queryTableFieldId="19"/>
    <tableColumn id="20" xr3:uid="{FEA4C643-D6BE-4AAB-8DBF-CD0589C1F303}" uniqueName="20" name="2018-09-30" queryTableFieldId="20"/>
    <tableColumn id="21" xr3:uid="{2A97D55D-6D44-4F72-A79D-0E0F9DA11472}" uniqueName="21" name="2018-06-30" queryTableFieldId="21"/>
    <tableColumn id="22" xr3:uid="{D42D1DBB-E08B-4C28-B2E6-4F3694E1E789}" uniqueName="22" name="2018-03-31" queryTableFieldId="22"/>
    <tableColumn id="23" xr3:uid="{4F5705F3-5C4D-4ABF-8EDE-7B7BBB10AB52}" uniqueName="23" name="2017-12-31" queryTableFieldId="23"/>
    <tableColumn id="24" xr3:uid="{994F630E-11A9-46D7-9A51-A9F41A632861}" uniqueName="24" name="2017-09-30" queryTableFieldId="24"/>
    <tableColumn id="25" xr3:uid="{09145E7D-8B6E-4093-A62F-05AEC0814B44}" uniqueName="25" name="2017-06-30" queryTableFieldId="25"/>
    <tableColumn id="26" xr3:uid="{225AE1CB-C146-4178-8A2F-D7AD7780E2DD}" uniqueName="26" name="2017-03-31" queryTableFieldId="26"/>
    <tableColumn id="27" xr3:uid="{5198218F-DF0A-43C0-AC1D-9A8C5490B92A}" uniqueName="27" name="2016-12-31" queryTableFieldId="27"/>
    <tableColumn id="28" xr3:uid="{7FAD5433-1C23-4EF4-93DC-7AC011DA18AF}" uniqueName="28" name="2016-09-30" queryTableFieldId="28"/>
    <tableColumn id="29" xr3:uid="{6ACD33DE-19C3-4E10-A6B6-597776284057}" uniqueName="29" name="2016-06-30" queryTableFieldId="29"/>
    <tableColumn id="30" xr3:uid="{9A00D769-566D-4C29-BAA1-DF714FCB9309}" uniqueName="30" name="2016-03-31" queryTableFieldId="30"/>
    <tableColumn id="31" xr3:uid="{05C6A151-42D6-4F9A-A401-1DF82E43987E}" uniqueName="31" name="2015-12-31" queryTableFieldId="31"/>
    <tableColumn id="32" xr3:uid="{F0456D9A-E413-45B1-A596-07E6EC228135}" uniqueName="32" name="2015-09-30" queryTableFieldId="32"/>
    <tableColumn id="33" xr3:uid="{462D9BDB-C768-4136-AC33-07ED2669A2F2}" uniqueName="33" name="2015-06-30" queryTableFieldId="33"/>
    <tableColumn id="34" xr3:uid="{5453A3FE-64A3-4DB3-9302-AFBE04099BB5}" uniqueName="34" name="2015-03-31" queryTableFieldId="34"/>
    <tableColumn id="35" xr3:uid="{A68E13BB-EF0E-4D58-B1F5-66C64BC4B107}" uniqueName="35" name="2014-12-31" queryTableFieldId="35"/>
    <tableColumn id="36" xr3:uid="{FB02AF62-B0BE-4BB1-8F6D-48E385C3C531}" uniqueName="36" name="2014-09-30" queryTableFieldId="36"/>
    <tableColumn id="37" xr3:uid="{75B44681-1035-4EA1-A617-9FE11E8D230D}" uniqueName="37" name="2014-06-30" queryTableFieldId="37"/>
    <tableColumn id="38" xr3:uid="{BDD2F519-867E-415B-8924-312158073233}" uniqueName="38" name="2014-03-31" queryTableFieldId="38"/>
    <tableColumn id="39" xr3:uid="{FF559E11-59E5-4AC9-B9CE-19C470295E8D}" uniqueName="39" name="2013-12-31" queryTableFieldId="39"/>
    <tableColumn id="44" xr3:uid="{894A5381-4921-4BE3-BC9D-3E152F8C5141}" uniqueName="44" name="2013-09-30" queryTableFieldId="45"/>
    <tableColumn id="45" xr3:uid="{BE47C093-E69C-46AC-B8B2-07CB6B8BBDC1}" uniqueName="45" name="2013-06-30" queryTableFieldId="46"/>
    <tableColumn id="46" xr3:uid="{1C46379E-5C91-4BA8-946C-710FCBC1846A}" uniqueName="46" name="+69 Quarters" queryTableFieldId="4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B316E2BA-6D42-4813-B520-422B7BCB4B2C}" name="StockanalysisQuarterlyRatios" displayName="StockanalysisQuarterlyRatios" ref="A1:AQ15" tableType="queryTable" totalsRowShown="0">
  <autoFilter ref="A1:AQ15" xr:uid="{EA5EC5F7-76B6-4308-BC17-613ADB9941B4}"/>
  <tableColumns count="43">
    <tableColumn id="1" xr3:uid="{D509AC68-7BE5-416C-A20E-BAB978307DAB}" uniqueName="1" name="Quarter Ended" queryTableFieldId="1" dataDxfId="18"/>
    <tableColumn id="2" xr3:uid="{E437F564-9FD5-448E-9B92-908992A4643B}" uniqueName="2" name="Current" queryTableFieldId="2"/>
    <tableColumn id="3" xr3:uid="{10799313-B4B7-4398-AC49-992136F04D3A}" uniqueName="3" name="2023-03-31" queryTableFieldId="3"/>
    <tableColumn id="4" xr3:uid="{F7A913E3-110D-45E8-9579-F44F4F605E19}" uniqueName="4" name="2022-12-31" queryTableFieldId="4"/>
    <tableColumn id="5" xr3:uid="{DF7E9E8A-DFAD-4033-825E-FB368375AAFF}" uniqueName="5" name="2022-09-30" queryTableFieldId="5"/>
    <tableColumn id="6" xr3:uid="{84D6259C-A915-4E1D-97FC-A218CC7E5B40}" uniqueName="6" name="2022-06-30" queryTableFieldId="6"/>
    <tableColumn id="7" xr3:uid="{59BF926F-7025-4A27-AE99-F046A475CFF9}" uniqueName="7" name="2022-03-31" queryTableFieldId="7"/>
    <tableColumn id="8" xr3:uid="{4E185873-0213-4BB9-A4C8-2FC1442EFB25}" uniqueName="8" name="2021-12-31" queryTableFieldId="8"/>
    <tableColumn id="9" xr3:uid="{35EEE4FE-7404-4511-ADBF-2268C5BC997E}" uniqueName="9" name="2021-09-30" queryTableFieldId="9"/>
    <tableColumn id="10" xr3:uid="{566D288A-ACBE-4A8F-8142-0979DFB51936}" uniqueName="10" name="2021-06-30" queryTableFieldId="10"/>
    <tableColumn id="11" xr3:uid="{689C28B1-BF35-4558-B9BF-1DFFC8783848}" uniqueName="11" name="2021-03-31" queryTableFieldId="11"/>
    <tableColumn id="12" xr3:uid="{CEE46DC9-3AC8-4B3E-A3AA-5BE9EF5F8997}" uniqueName="12" name="2020-12-31" queryTableFieldId="12"/>
    <tableColumn id="13" xr3:uid="{4ADA8FBE-06D6-4270-AC9C-02083DA7D08C}" uniqueName="13" name="2020-09-30" queryTableFieldId="13"/>
    <tableColumn id="14" xr3:uid="{4A35C13F-78F4-4331-B8E0-0B13B065C09B}" uniqueName="14" name="2020-06-30" queryTableFieldId="14"/>
    <tableColumn id="15" xr3:uid="{2714D14E-6062-47D5-8889-56012871D60C}" uniqueName="15" name="2020-03-31" queryTableFieldId="15"/>
    <tableColumn id="16" xr3:uid="{D66D247A-8EAE-4C0C-A3D4-9E07C9BAE14E}" uniqueName="16" name="2019-12-31" queryTableFieldId="16"/>
    <tableColumn id="17" xr3:uid="{B566BD17-77AE-438E-A677-C696C1C14EDF}" uniqueName="17" name="2019-09-30" queryTableFieldId="17"/>
    <tableColumn id="18" xr3:uid="{64F989FC-89FD-481F-AC6D-6045452E45D1}" uniqueName="18" name="2019-06-30" queryTableFieldId="18"/>
    <tableColumn id="19" xr3:uid="{EAA20A23-7EDD-4616-B935-B089FBD1EBBC}" uniqueName="19" name="2019-03-31" queryTableFieldId="19"/>
    <tableColumn id="20" xr3:uid="{E37C67E0-C6DD-4BFA-ADBC-BFA76BAB88DE}" uniqueName="20" name="2018-12-31" queryTableFieldId="20"/>
    <tableColumn id="21" xr3:uid="{DB6FDB03-C38D-48CC-B9BE-149DD3B0A9FD}" uniqueName="21" name="2018-09-30" queryTableFieldId="21"/>
    <tableColumn id="22" xr3:uid="{5B667CE1-BB98-48FB-AAA9-9076C7AD9936}" uniqueName="22" name="2018-06-30" queryTableFieldId="22"/>
    <tableColumn id="23" xr3:uid="{274CC1F5-4B13-4AF9-A4E3-0CAB07BB4444}" uniqueName="23" name="2018-03-31" queryTableFieldId="23"/>
    <tableColumn id="24" xr3:uid="{4818A129-6763-4B36-B9CE-4F14CBD927B2}" uniqueName="24" name="2017-12-31" queryTableFieldId="24"/>
    <tableColumn id="25" xr3:uid="{3A4E6AE9-3BF4-4CFB-B11E-30A25DA85E56}" uniqueName="25" name="2017-09-30" queryTableFieldId="25"/>
    <tableColumn id="26" xr3:uid="{C7964285-9476-4ABC-B716-9D7E077FA1DD}" uniqueName="26" name="2017-06-30" queryTableFieldId="26"/>
    <tableColumn id="27" xr3:uid="{30D93BB1-77BE-4C1C-B00C-0EDFCB9026D3}" uniqueName="27" name="2017-03-31" queryTableFieldId="27"/>
    <tableColumn id="28" xr3:uid="{36DE6DE3-053E-4CAB-9FA6-8318C8B5AFBE}" uniqueName="28" name="2016-12-31" queryTableFieldId="28"/>
    <tableColumn id="29" xr3:uid="{2C77CAD6-8A18-4BD5-9AA1-BEDD20B6E85A}" uniqueName="29" name="2016-09-30" queryTableFieldId="29"/>
    <tableColumn id="30" xr3:uid="{F14CC240-8695-46C3-B675-113EA32CEB6C}" uniqueName="30" name="2016-06-30" queryTableFieldId="30"/>
    <tableColumn id="31" xr3:uid="{F217B21F-C6D2-4E3D-87FF-6BBDB5BAA6B1}" uniqueName="31" name="2016-03-31" queryTableFieldId="31"/>
    <tableColumn id="32" xr3:uid="{2690A36B-49A6-4D4B-B66F-1E1BAE69EBFE}" uniqueName="32" name="2015-12-31" queryTableFieldId="32"/>
    <tableColumn id="33" xr3:uid="{3B136CF2-093D-4F8B-A222-B7F98A588425}" uniqueName="33" name="2015-09-30" queryTableFieldId="33"/>
    <tableColumn id="34" xr3:uid="{FB804C34-C65B-49A3-9F5D-2E45192A3087}" uniqueName="34" name="2015-06-30" queryTableFieldId="34"/>
    <tableColumn id="35" xr3:uid="{CD5E3450-2523-4C15-A930-5A61E97B1A1E}" uniqueName="35" name="2015-03-31" queryTableFieldId="35"/>
    <tableColumn id="36" xr3:uid="{BEDD1110-BAB1-4F5C-B0FE-D302B5CFC7B3}" uniqueName="36" name="2014-12-31" queryTableFieldId="36"/>
    <tableColumn id="37" xr3:uid="{B358CD49-E36F-4A0E-8B7D-BB8995806813}" uniqueName="37" name="2014-09-30" queryTableFieldId="37"/>
    <tableColumn id="38" xr3:uid="{EB7F5887-886D-4464-BFBE-3EC421D995F4}" uniqueName="38" name="2014-06-30" queryTableFieldId="38"/>
    <tableColumn id="39" xr3:uid="{690AEE56-BE56-4F97-9E6B-7D80EF4FB153}" uniqueName="39" name="2014-03-31" queryTableFieldId="39"/>
    <tableColumn id="40" xr3:uid="{8C026520-1B4C-4D10-83AA-E26FD4BBA309}" uniqueName="40" name="2013-12-31" queryTableFieldId="40"/>
    <tableColumn id="46" xr3:uid="{458D7E01-9087-4B2D-B942-96F2B54BFCF3}" uniqueName="46" name="2013-09-30" queryTableFieldId="47"/>
    <tableColumn id="47" xr3:uid="{216C202F-E402-42F1-8464-8ACD50C43854}" uniqueName="47" name="2013-06-30" queryTableFieldId="48"/>
    <tableColumn id="48" xr3:uid="{0D2C98AB-A6D5-4D9D-A61F-3FF4DADEEC41}" uniqueName="48" name="+70 Quarters" queryTableFieldId="49"/>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openxmlformats.org/officeDocument/2006/relationships/comments" Target="../comments3.xml"/><Relationship Id="rId5" Type="http://schemas.openxmlformats.org/officeDocument/2006/relationships/table" Target="../tables/table5.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F1E5-F566-475B-86B6-1CD739CE2FBC}">
  <dimension ref="A1:U1952"/>
  <sheetViews>
    <sheetView tabSelected="1" workbookViewId="0">
      <pane xSplit="2" ySplit="4" topLeftCell="H5" activePane="bottomRight" state="frozen"/>
      <selection pane="topRight" activeCell="C1" sqref="C1"/>
      <selection pane="bottomLeft" activeCell="A5" sqref="A5"/>
      <selection pane="bottomRight" activeCell="S1926" sqref="S1926"/>
    </sheetView>
  </sheetViews>
  <sheetFormatPr baseColWidth="10" defaultRowHeight="15" x14ac:dyDescent="0.25"/>
  <cols>
    <col min="1" max="1" width="8.7109375" style="19" bestFit="1" customWidth="1"/>
    <col min="2" max="2" width="18.28515625" style="26" bestFit="1" customWidth="1"/>
    <col min="3" max="3" width="21" bestFit="1" customWidth="1"/>
    <col min="4" max="4" width="11.7109375" bestFit="1" customWidth="1"/>
    <col min="5" max="7" width="21" bestFit="1" customWidth="1"/>
    <col min="8" max="8" width="14.42578125" bestFit="1" customWidth="1"/>
    <col min="9" max="9" width="10.140625" bestFit="1" customWidth="1"/>
    <col min="10" max="10" width="9.85546875" bestFit="1" customWidth="1"/>
    <col min="11" max="12" width="9.85546875" style="8" bestFit="1" customWidth="1"/>
    <col min="13" max="14" width="21" style="8" bestFit="1" customWidth="1"/>
    <col min="15" max="15" width="9.28515625" style="21" bestFit="1" customWidth="1"/>
    <col min="16" max="16" width="9.28515625" bestFit="1" customWidth="1"/>
    <col min="17" max="18" width="8.42578125" style="16" bestFit="1" customWidth="1"/>
    <col min="19" max="20" width="8" style="17" bestFit="1" customWidth="1"/>
    <col min="21" max="21" width="10.7109375" style="17" customWidth="1"/>
  </cols>
  <sheetData>
    <row r="1" spans="1:21" x14ac:dyDescent="0.25">
      <c r="B1" s="23"/>
      <c r="J1" s="8"/>
      <c r="N1"/>
      <c r="O1" s="16"/>
      <c r="P1" s="16"/>
      <c r="Q1" s="17"/>
      <c r="R1" s="17"/>
      <c r="U1"/>
    </row>
    <row r="2" spans="1:21" x14ac:dyDescent="0.25">
      <c r="B2" s="23"/>
      <c r="C2" t="s">
        <v>4426</v>
      </c>
      <c r="J2" s="8"/>
      <c r="N2" s="22" t="s">
        <v>4428</v>
      </c>
      <c r="O2" s="12">
        <f t="shared" ref="O2:T2" si="0">SUBTOTAL(101, O5:O50027)</f>
        <v>-0.1208485164975871</v>
      </c>
      <c r="P2" s="12">
        <f t="shared" si="0"/>
        <v>0.45838361565932334</v>
      </c>
      <c r="Q2" s="13">
        <f t="shared" si="0"/>
        <v>20.966924565958017</v>
      </c>
      <c r="R2" s="13">
        <f t="shared" si="0"/>
        <v>13.820001589779638</v>
      </c>
      <c r="S2" s="13">
        <f t="shared" si="0"/>
        <v>0.94897752915666345</v>
      </c>
      <c r="T2" s="13">
        <f t="shared" si="0"/>
        <v>1.7269842214926501</v>
      </c>
      <c r="U2"/>
    </row>
    <row r="3" spans="1:21" x14ac:dyDescent="0.25">
      <c r="B3" s="23"/>
      <c r="J3" s="8"/>
      <c r="N3"/>
      <c r="O3" s="16"/>
      <c r="P3" s="16"/>
      <c r="Q3" s="17"/>
      <c r="R3" s="17"/>
      <c r="U3"/>
    </row>
    <row r="4" spans="1:21" x14ac:dyDescent="0.25">
      <c r="A4" s="24" t="s">
        <v>1</v>
      </c>
      <c r="B4" s="25" t="s">
        <v>5</v>
      </c>
      <c r="C4" s="10" t="s">
        <v>0</v>
      </c>
      <c r="D4" s="10" t="s">
        <v>2</v>
      </c>
      <c r="E4" s="10" t="s">
        <v>3</v>
      </c>
      <c r="F4" s="10" t="s">
        <v>4</v>
      </c>
      <c r="G4" s="10" t="s">
        <v>6</v>
      </c>
      <c r="H4" s="10" t="s">
        <v>4420</v>
      </c>
      <c r="I4" s="5" t="s">
        <v>7</v>
      </c>
      <c r="J4" s="5" t="s">
        <v>8</v>
      </c>
      <c r="K4" s="5" t="s">
        <v>9</v>
      </c>
      <c r="L4" s="5" t="s">
        <v>10</v>
      </c>
      <c r="M4" s="11" t="s">
        <v>6978</v>
      </c>
      <c r="N4" s="11" t="s">
        <v>6979</v>
      </c>
      <c r="O4" s="14" t="s">
        <v>3263</v>
      </c>
      <c r="P4" s="14" t="s">
        <v>3264</v>
      </c>
      <c r="Q4" s="15" t="s">
        <v>3265</v>
      </c>
      <c r="R4" s="15" t="s">
        <v>3266</v>
      </c>
      <c r="S4" s="15" t="s">
        <v>3267</v>
      </c>
      <c r="T4" s="15" t="s">
        <v>3268</v>
      </c>
      <c r="U4"/>
    </row>
    <row r="5" spans="1:21" hidden="1" x14ac:dyDescent="0.25">
      <c r="A5" s="20" t="s">
        <v>91</v>
      </c>
      <c r="B5" s="35">
        <v>17669.12</v>
      </c>
      <c r="C5" s="6" t="s">
        <v>90</v>
      </c>
      <c r="D5" s="6" t="s">
        <v>22</v>
      </c>
      <c r="E5" s="6" t="s">
        <v>37</v>
      </c>
      <c r="F5" s="6" t="s">
        <v>92</v>
      </c>
      <c r="G5">
        <v>12</v>
      </c>
      <c r="H5">
        <v>202212</v>
      </c>
      <c r="I5" s="8">
        <v>95.2</v>
      </c>
      <c r="J5" s="8"/>
      <c r="M5" s="36" t="str">
        <f>INDEX(YahooDetails[], MATCH(ZACKS_Screener[Ticker], YahooDetails[Ticker],0), 4)</f>
        <v/>
      </c>
      <c r="N5" s="6" t="str">
        <f>INDEX(YahooDetails[], MATCH(ZACKS_Screener[Ticker], YahooDetails[Ticker],0), 2)</f>
        <v/>
      </c>
      <c r="O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 s="17" t="str">
        <f>IFERROR(ZACKS_Screener[[#This Row],[Price]]/ZACKS_Screener[[#This Row],[EPS1]], "")</f>
        <v/>
      </c>
      <c r="R5" s="17" t="str">
        <f>IFERROR(ZACKS_Screener[[#This Row],[Price]]/ZACKS_Screener[[#This Row],[EPS2]], "")</f>
        <v/>
      </c>
      <c r="S5" s="17" t="str">
        <f>IFERROR(ZACKS_Screener[[#This Row],[PE1]]/(ZACKS_Screener[[#This Row],[EG1]]*100), "")</f>
        <v/>
      </c>
      <c r="T5" s="17" t="str">
        <f>IFERROR(ZACKS_Screener[[#This Row],[PE2]]/(ZACKS_Screener[[#This Row],[EG2]]*100), "")</f>
        <v/>
      </c>
      <c r="U5"/>
    </row>
    <row r="6" spans="1:21" hidden="1" x14ac:dyDescent="0.25">
      <c r="A6" s="20" t="s">
        <v>6984</v>
      </c>
      <c r="B6" s="35">
        <v>2000.63</v>
      </c>
      <c r="C6" s="6" t="s">
        <v>90</v>
      </c>
      <c r="D6" s="6" t="s">
        <v>13</v>
      </c>
      <c r="E6" s="6" t="s">
        <v>37</v>
      </c>
      <c r="F6" s="6" t="s">
        <v>92</v>
      </c>
      <c r="G6">
        <v>12</v>
      </c>
      <c r="H6">
        <v>202212</v>
      </c>
      <c r="I6" s="8">
        <v>16.559999999999999</v>
      </c>
      <c r="J6" s="8"/>
      <c r="M6" s="36" t="e">
        <f>INDEX(YahooDetails[], MATCH(ZACKS_Screener[Ticker], YahooDetails[Ticker],0), 4)</f>
        <v>#N/A</v>
      </c>
      <c r="N6" s="6" t="e">
        <f>INDEX(YahooDetails[], MATCH(ZACKS_Screener[Ticker], YahooDetails[Ticker],0), 2)</f>
        <v>#N/A</v>
      </c>
      <c r="O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 s="17" t="str">
        <f>IFERROR(ZACKS_Screener[[#This Row],[Price]]/ZACKS_Screener[[#This Row],[EPS1]], "")</f>
        <v/>
      </c>
      <c r="R6" s="17" t="str">
        <f>IFERROR(ZACKS_Screener[[#This Row],[Price]]/ZACKS_Screener[[#This Row],[EPS2]], "")</f>
        <v/>
      </c>
      <c r="S6" s="17" t="str">
        <f>IFERROR(ZACKS_Screener[[#This Row],[PE1]]/(ZACKS_Screener[[#This Row],[EG1]]*100), "")</f>
        <v/>
      </c>
      <c r="T6" s="17" t="str">
        <f>IFERROR(ZACKS_Screener[[#This Row],[PE2]]/(ZACKS_Screener[[#This Row],[EG2]]*100), "")</f>
        <v/>
      </c>
      <c r="U6"/>
    </row>
    <row r="7" spans="1:21" hidden="1" x14ac:dyDescent="0.25">
      <c r="A7" s="20" t="s">
        <v>148</v>
      </c>
      <c r="B7" s="35">
        <v>91476.93</v>
      </c>
      <c r="C7" s="6" t="s">
        <v>90</v>
      </c>
      <c r="D7" s="6" t="s">
        <v>13</v>
      </c>
      <c r="E7" s="6" t="s">
        <v>37</v>
      </c>
      <c r="F7" s="6" t="s">
        <v>92</v>
      </c>
      <c r="G7">
        <v>12</v>
      </c>
      <c r="H7">
        <v>202212</v>
      </c>
      <c r="I7" s="8">
        <v>98.32</v>
      </c>
      <c r="J7" s="8"/>
      <c r="M7" s="36" t="str">
        <f>INDEX(YahooDetails[], MATCH(ZACKS_Screener[Ticker], YahooDetails[Ticker],0), 4)</f>
        <v/>
      </c>
      <c r="N7" s="6" t="str">
        <f>INDEX(YahooDetails[], MATCH(ZACKS_Screener[Ticker], YahooDetails[Ticker],0), 2)</f>
        <v/>
      </c>
      <c r="O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 s="17" t="str">
        <f>IFERROR(ZACKS_Screener[[#This Row],[Price]]/ZACKS_Screener[[#This Row],[EPS1]], "")</f>
        <v/>
      </c>
      <c r="R7" s="17" t="str">
        <f>IFERROR(ZACKS_Screener[[#This Row],[Price]]/ZACKS_Screener[[#This Row],[EPS2]], "")</f>
        <v/>
      </c>
      <c r="S7" s="17" t="str">
        <f>IFERROR(ZACKS_Screener[[#This Row],[PE1]]/(ZACKS_Screener[[#This Row],[EG1]]*100), "")</f>
        <v/>
      </c>
      <c r="T7" s="17" t="str">
        <f>IFERROR(ZACKS_Screener[[#This Row],[PE2]]/(ZACKS_Screener[[#This Row],[EG2]]*100), "")</f>
        <v/>
      </c>
      <c r="U7"/>
    </row>
    <row r="8" spans="1:21" hidden="1" x14ac:dyDescent="0.25">
      <c r="A8" s="20" t="s">
        <v>3374</v>
      </c>
      <c r="B8" s="35">
        <v>4642.72</v>
      </c>
      <c r="C8" s="6" t="s">
        <v>3373</v>
      </c>
      <c r="D8" s="6" t="s">
        <v>13</v>
      </c>
      <c r="E8" s="6" t="s">
        <v>18</v>
      </c>
      <c r="F8" s="6" t="s">
        <v>171</v>
      </c>
      <c r="G8">
        <v>3</v>
      </c>
      <c r="H8">
        <v>202303</v>
      </c>
      <c r="I8" s="8">
        <v>46.97</v>
      </c>
      <c r="J8" s="8"/>
      <c r="M8" s="36" t="str">
        <f>INDEX(YahooDetails[], MATCH(ZACKS_Screener[Ticker], YahooDetails[Ticker],0), 4)</f>
        <v>Industrials</v>
      </c>
      <c r="N8" s="6" t="str">
        <f>INDEX(YahooDetails[], MATCH(ZACKS_Screener[Ticker], YahooDetails[Ticker],0), 2)</f>
        <v>Specialty Industrial Machinery</v>
      </c>
      <c r="O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 s="17" t="str">
        <f>IFERROR(ZACKS_Screener[[#This Row],[Price]]/ZACKS_Screener[[#This Row],[EPS1]], "")</f>
        <v/>
      </c>
      <c r="R8" s="17" t="str">
        <f>IFERROR(ZACKS_Screener[[#This Row],[Price]]/ZACKS_Screener[[#This Row],[EPS2]], "")</f>
        <v/>
      </c>
      <c r="S8" s="17" t="str">
        <f>IFERROR(ZACKS_Screener[[#This Row],[PE1]]/(ZACKS_Screener[[#This Row],[EG1]]*100), "")</f>
        <v/>
      </c>
      <c r="T8" s="17" t="str">
        <f>IFERROR(ZACKS_Screener[[#This Row],[PE2]]/(ZACKS_Screener[[#This Row],[EG2]]*100), "")</f>
        <v/>
      </c>
      <c r="U8"/>
    </row>
    <row r="9" spans="1:21" hidden="1" x14ac:dyDescent="0.25">
      <c r="A9" s="20" t="s">
        <v>3397</v>
      </c>
      <c r="B9" s="35">
        <v>3194.89</v>
      </c>
      <c r="C9" s="6" t="s">
        <v>3396</v>
      </c>
      <c r="D9" s="6" t="s">
        <v>13</v>
      </c>
      <c r="E9" s="6" t="s">
        <v>14</v>
      </c>
      <c r="F9" s="6" t="s">
        <v>201</v>
      </c>
      <c r="G9">
        <v>12</v>
      </c>
      <c r="H9">
        <v>202212</v>
      </c>
      <c r="I9" s="8">
        <v>45.35</v>
      </c>
      <c r="J9" s="8">
        <v>0</v>
      </c>
      <c r="K9" s="8">
        <v>0.68</v>
      </c>
      <c r="L9" s="8">
        <v>1.1100000000000001</v>
      </c>
      <c r="M9" s="36" t="str">
        <f>INDEX(YahooDetails[], MATCH(ZACKS_Screener[Ticker], YahooDetails[Ticker],0), 4)</f>
        <v>Technology</v>
      </c>
      <c r="N9" s="6" t="str">
        <f>INDEX(YahooDetails[], MATCH(ZACKS_Screener[Ticker], YahooDetails[Ticker],0), 2)</f>
        <v>Software—Application</v>
      </c>
      <c r="O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0.63235294117647056</v>
      </c>
      <c r="Q9" s="17">
        <f>IFERROR(ZACKS_Screener[[#This Row],[Price]]/ZACKS_Screener[[#This Row],[EPS1]], "")</f>
        <v>66.691176470588232</v>
      </c>
      <c r="R9" s="17">
        <f>IFERROR(ZACKS_Screener[[#This Row],[Price]]/ZACKS_Screener[[#This Row],[EPS2]], "")</f>
        <v>40.85585585585585</v>
      </c>
      <c r="S9" s="17" t="str">
        <f>IFERROR(ZACKS_Screener[[#This Row],[PE1]]/(ZACKS_Screener[[#This Row],[EG1]]*100), "")</f>
        <v/>
      </c>
      <c r="T9" s="17">
        <f>IFERROR(ZACKS_Screener[[#This Row],[PE2]]/(ZACKS_Screener[[#This Row],[EG2]]*100), "")</f>
        <v>0.64609260423213899</v>
      </c>
      <c r="U9"/>
    </row>
    <row r="10" spans="1:21" hidden="1" x14ac:dyDescent="0.25">
      <c r="A10" s="20" t="s">
        <v>497</v>
      </c>
      <c r="B10" s="35">
        <v>5020.87</v>
      </c>
      <c r="C10" s="6" t="s">
        <v>496</v>
      </c>
      <c r="D10" s="6" t="s">
        <v>13</v>
      </c>
      <c r="E10" s="6" t="s">
        <v>118</v>
      </c>
      <c r="F10" s="6" t="s">
        <v>347</v>
      </c>
      <c r="G10">
        <v>12</v>
      </c>
      <c r="H10">
        <v>202212</v>
      </c>
      <c r="I10" s="8">
        <v>45.39</v>
      </c>
      <c r="J10" s="8"/>
      <c r="M10" s="36" t="str">
        <f>INDEX(YahooDetails[], MATCH(ZACKS_Screener[Ticker], YahooDetails[Ticker],0), 4)</f>
        <v>Utilities</v>
      </c>
      <c r="N10" s="6" t="str">
        <f>INDEX(YahooDetails[], MATCH(ZACKS_Screener[Ticker], YahooDetails[Ticker],0), 2)</f>
        <v>Utilities—Regulated Gas</v>
      </c>
      <c r="O1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0" s="17" t="str">
        <f>IFERROR(ZACKS_Screener[[#This Row],[Price]]/ZACKS_Screener[[#This Row],[EPS1]], "")</f>
        <v/>
      </c>
      <c r="R10" s="17" t="str">
        <f>IFERROR(ZACKS_Screener[[#This Row],[Price]]/ZACKS_Screener[[#This Row],[EPS2]], "")</f>
        <v/>
      </c>
      <c r="S10" s="17" t="str">
        <f>IFERROR(ZACKS_Screener[[#This Row],[PE1]]/(ZACKS_Screener[[#This Row],[EG1]]*100), "")</f>
        <v/>
      </c>
      <c r="T10" s="17" t="str">
        <f>IFERROR(ZACKS_Screener[[#This Row],[PE2]]/(ZACKS_Screener[[#This Row],[EG2]]*100), "")</f>
        <v/>
      </c>
      <c r="U10"/>
    </row>
    <row r="11" spans="1:21" hidden="1" x14ac:dyDescent="0.25">
      <c r="A11" s="20" t="s">
        <v>840</v>
      </c>
      <c r="B11" s="35">
        <v>4547.9799999999996</v>
      </c>
      <c r="C11" s="6" t="s">
        <v>839</v>
      </c>
      <c r="D11" s="6" t="s">
        <v>13</v>
      </c>
      <c r="E11" s="6" t="s">
        <v>18</v>
      </c>
      <c r="F11" s="6" t="s">
        <v>171</v>
      </c>
      <c r="G11">
        <v>12</v>
      </c>
      <c r="H11">
        <v>202212</v>
      </c>
      <c r="I11" s="8">
        <v>80.17</v>
      </c>
      <c r="J11" s="8"/>
      <c r="K11" s="8">
        <v>3.81</v>
      </c>
      <c r="L11" s="8">
        <v>4.1100000000000003</v>
      </c>
      <c r="M11" s="36" t="str">
        <f>INDEX(YahooDetails[], MATCH(ZACKS_Screener[Ticker], YahooDetails[Ticker],0), 4)</f>
        <v>Industrials</v>
      </c>
      <c r="N11" s="6" t="str">
        <f>INDEX(YahooDetails[], MATCH(ZACKS_Screener[Ticker], YahooDetails[Ticker],0), 2)</f>
        <v>Specialty Industrial Machinery</v>
      </c>
      <c r="O1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7.8740157480315029E-2</v>
      </c>
      <c r="Q11" s="17">
        <f>IFERROR(ZACKS_Screener[[#This Row],[Price]]/ZACKS_Screener[[#This Row],[EPS1]], "")</f>
        <v>21.041994750656169</v>
      </c>
      <c r="R11" s="17">
        <f>IFERROR(ZACKS_Screener[[#This Row],[Price]]/ZACKS_Screener[[#This Row],[EPS2]], "")</f>
        <v>19.506082725060825</v>
      </c>
      <c r="S11" s="17" t="str">
        <f>IFERROR(ZACKS_Screener[[#This Row],[PE1]]/(ZACKS_Screener[[#This Row],[EG1]]*100), "")</f>
        <v/>
      </c>
      <c r="T11" s="17">
        <f>IFERROR(ZACKS_Screener[[#This Row],[PE2]]/(ZACKS_Screener[[#This Row],[EG2]]*100), "")</f>
        <v>2.4772725060827225</v>
      </c>
      <c r="U11"/>
    </row>
    <row r="12" spans="1:21" hidden="1" x14ac:dyDescent="0.25">
      <c r="A12" s="20" t="s">
        <v>6994</v>
      </c>
      <c r="B12" s="35">
        <v>2009.66</v>
      </c>
      <c r="C12" s="6" t="s">
        <v>90</v>
      </c>
      <c r="D12" s="6" t="s">
        <v>13</v>
      </c>
      <c r="E12" s="6" t="s">
        <v>37</v>
      </c>
      <c r="F12" s="6" t="s">
        <v>92</v>
      </c>
      <c r="G12">
        <v>12</v>
      </c>
      <c r="H12">
        <v>202212</v>
      </c>
      <c r="I12" s="8">
        <v>23.26</v>
      </c>
      <c r="J12" s="8"/>
      <c r="M12" s="36" t="e">
        <f>INDEX(YahooDetails[], MATCH(ZACKS_Screener[Ticker], YahooDetails[Ticker],0), 4)</f>
        <v>#N/A</v>
      </c>
      <c r="N12" s="6" t="e">
        <f>INDEX(YahooDetails[], MATCH(ZACKS_Screener[Ticker], YahooDetails[Ticker],0), 2)</f>
        <v>#N/A</v>
      </c>
      <c r="O1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2" s="17" t="str">
        <f>IFERROR(ZACKS_Screener[[#This Row],[Price]]/ZACKS_Screener[[#This Row],[EPS1]], "")</f>
        <v/>
      </c>
      <c r="R12" s="17" t="str">
        <f>IFERROR(ZACKS_Screener[[#This Row],[Price]]/ZACKS_Screener[[#This Row],[EPS2]], "")</f>
        <v/>
      </c>
      <c r="S12" s="17" t="str">
        <f>IFERROR(ZACKS_Screener[[#This Row],[PE1]]/(ZACKS_Screener[[#This Row],[EG1]]*100), "")</f>
        <v/>
      </c>
      <c r="T12" s="17" t="str">
        <f>IFERROR(ZACKS_Screener[[#This Row],[PE2]]/(ZACKS_Screener[[#This Row],[EG2]]*100), "")</f>
        <v/>
      </c>
      <c r="U12"/>
    </row>
    <row r="13" spans="1:21" hidden="1" x14ac:dyDescent="0.25">
      <c r="A13" s="20" t="s">
        <v>3582</v>
      </c>
      <c r="B13" s="35">
        <v>2382.1799999999998</v>
      </c>
      <c r="C13" s="6" t="s">
        <v>90</v>
      </c>
      <c r="D13" s="6" t="s">
        <v>13</v>
      </c>
      <c r="E13" s="6" t="s">
        <v>37</v>
      </c>
      <c r="F13" s="6" t="s">
        <v>92</v>
      </c>
      <c r="G13">
        <v>12</v>
      </c>
      <c r="H13">
        <v>202212</v>
      </c>
      <c r="I13" s="8">
        <v>39.44</v>
      </c>
      <c r="J13" s="8"/>
      <c r="M13" s="36" t="str">
        <f>INDEX(YahooDetails[], MATCH(ZACKS_Screener[Ticker], YahooDetails[Ticker],0), 4)</f>
        <v/>
      </c>
      <c r="N13" s="6" t="str">
        <f>INDEX(YahooDetails[], MATCH(ZACKS_Screener[Ticker], YahooDetails[Ticker],0), 2)</f>
        <v/>
      </c>
      <c r="O1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 s="17" t="str">
        <f>IFERROR(ZACKS_Screener[[#This Row],[Price]]/ZACKS_Screener[[#This Row],[EPS1]], "")</f>
        <v/>
      </c>
      <c r="R13" s="17" t="str">
        <f>IFERROR(ZACKS_Screener[[#This Row],[Price]]/ZACKS_Screener[[#This Row],[EPS2]], "")</f>
        <v/>
      </c>
      <c r="S13" s="17" t="str">
        <f>IFERROR(ZACKS_Screener[[#This Row],[PE1]]/(ZACKS_Screener[[#This Row],[EG1]]*100), "")</f>
        <v/>
      </c>
      <c r="T13" s="17" t="str">
        <f>IFERROR(ZACKS_Screener[[#This Row],[PE2]]/(ZACKS_Screener[[#This Row],[EG2]]*100), "")</f>
        <v/>
      </c>
      <c r="U13"/>
    </row>
    <row r="14" spans="1:21" hidden="1" x14ac:dyDescent="0.25">
      <c r="A14" s="20" t="s">
        <v>964</v>
      </c>
      <c r="B14" s="35">
        <v>28918.67</v>
      </c>
      <c r="C14" s="6" t="s">
        <v>90</v>
      </c>
      <c r="D14" s="6" t="s">
        <v>13</v>
      </c>
      <c r="E14" s="6" t="s">
        <v>37</v>
      </c>
      <c r="F14" s="6" t="s">
        <v>92</v>
      </c>
      <c r="G14">
        <v>12</v>
      </c>
      <c r="H14">
        <v>202212</v>
      </c>
      <c r="I14" s="8">
        <v>340.46</v>
      </c>
      <c r="J14" s="8"/>
      <c r="M14" s="36" t="str">
        <f>INDEX(YahooDetails[], MATCH(ZACKS_Screener[Ticker], YahooDetails[Ticker],0), 4)</f>
        <v/>
      </c>
      <c r="N14" s="6" t="str">
        <f>INDEX(YahooDetails[], MATCH(ZACKS_Screener[Ticker], YahooDetails[Ticker],0), 2)</f>
        <v/>
      </c>
      <c r="O1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4" s="17" t="str">
        <f>IFERROR(ZACKS_Screener[[#This Row],[Price]]/ZACKS_Screener[[#This Row],[EPS1]], "")</f>
        <v/>
      </c>
      <c r="R14" s="17" t="str">
        <f>IFERROR(ZACKS_Screener[[#This Row],[Price]]/ZACKS_Screener[[#This Row],[EPS2]], "")</f>
        <v/>
      </c>
      <c r="S14" s="17" t="str">
        <f>IFERROR(ZACKS_Screener[[#This Row],[PE1]]/(ZACKS_Screener[[#This Row],[EG1]]*100), "")</f>
        <v/>
      </c>
      <c r="T14" s="17" t="str">
        <f>IFERROR(ZACKS_Screener[[#This Row],[PE2]]/(ZACKS_Screener[[#This Row],[EG2]]*100), "")</f>
        <v/>
      </c>
      <c r="U14"/>
    </row>
    <row r="15" spans="1:21" hidden="1" x14ac:dyDescent="0.25">
      <c r="A15" s="20" t="s">
        <v>994</v>
      </c>
      <c r="B15" s="35">
        <v>3605.33</v>
      </c>
      <c r="C15" s="6" t="s">
        <v>90</v>
      </c>
      <c r="D15" s="6" t="s">
        <v>13</v>
      </c>
      <c r="E15" s="6" t="s">
        <v>37</v>
      </c>
      <c r="F15" s="6" t="s">
        <v>92</v>
      </c>
      <c r="G15">
        <v>12</v>
      </c>
      <c r="H15">
        <v>202212</v>
      </c>
      <c r="I15" s="8">
        <v>10.16</v>
      </c>
      <c r="J15" s="8"/>
      <c r="M15" s="36" t="str">
        <f>INDEX(YahooDetails[], MATCH(ZACKS_Screener[Ticker], YahooDetails[Ticker],0), 4)</f>
        <v>Financial Services</v>
      </c>
      <c r="N15" s="6" t="str">
        <f>INDEX(YahooDetails[], MATCH(ZACKS_Screener[Ticker], YahooDetails[Ticker],0), 2)</f>
        <v>Asset Management</v>
      </c>
      <c r="O1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5" s="17" t="str">
        <f>IFERROR(ZACKS_Screener[[#This Row],[Price]]/ZACKS_Screener[[#This Row],[EPS1]], "")</f>
        <v/>
      </c>
      <c r="R15" s="17" t="str">
        <f>IFERROR(ZACKS_Screener[[#This Row],[Price]]/ZACKS_Screener[[#This Row],[EPS2]], "")</f>
        <v/>
      </c>
      <c r="S15" s="17" t="str">
        <f>IFERROR(ZACKS_Screener[[#This Row],[PE1]]/(ZACKS_Screener[[#This Row],[EG1]]*100), "")</f>
        <v/>
      </c>
      <c r="T15" s="17" t="str">
        <f>IFERROR(ZACKS_Screener[[#This Row],[PE2]]/(ZACKS_Screener[[#This Row],[EG2]]*100), "")</f>
        <v/>
      </c>
      <c r="U15"/>
    </row>
    <row r="16" spans="1:21" hidden="1" x14ac:dyDescent="0.25">
      <c r="A16" s="20" t="s">
        <v>1037</v>
      </c>
      <c r="B16" s="35">
        <v>20115.509999999998</v>
      </c>
      <c r="C16" s="6" t="s">
        <v>90</v>
      </c>
      <c r="D16" s="6" t="s">
        <v>22</v>
      </c>
      <c r="E16" s="6" t="s">
        <v>37</v>
      </c>
      <c r="F16" s="6" t="s">
        <v>92</v>
      </c>
      <c r="G16">
        <v>12</v>
      </c>
      <c r="H16">
        <v>202212</v>
      </c>
      <c r="I16" s="8">
        <v>112.85</v>
      </c>
      <c r="J16" s="8"/>
      <c r="M16" s="36" t="str">
        <f>INDEX(YahooDetails[], MATCH(ZACKS_Screener[Ticker], YahooDetails[Ticker],0), 4)</f>
        <v/>
      </c>
      <c r="N16" s="6" t="str">
        <f>INDEX(YahooDetails[], MATCH(ZACKS_Screener[Ticker], YahooDetails[Ticker],0), 2)</f>
        <v/>
      </c>
      <c r="O1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6" s="17" t="str">
        <f>IFERROR(ZACKS_Screener[[#This Row],[Price]]/ZACKS_Screener[[#This Row],[EPS1]], "")</f>
        <v/>
      </c>
      <c r="R16" s="17" t="str">
        <f>IFERROR(ZACKS_Screener[[#This Row],[Price]]/ZACKS_Screener[[#This Row],[EPS2]], "")</f>
        <v/>
      </c>
      <c r="S16" s="17" t="str">
        <f>IFERROR(ZACKS_Screener[[#This Row],[PE1]]/(ZACKS_Screener[[#This Row],[EG1]]*100), "")</f>
        <v/>
      </c>
      <c r="T16" s="17" t="str">
        <f>IFERROR(ZACKS_Screener[[#This Row],[PE2]]/(ZACKS_Screener[[#This Row],[EG2]]*100), "")</f>
        <v/>
      </c>
      <c r="U16"/>
    </row>
    <row r="17" spans="1:21" hidden="1" x14ac:dyDescent="0.25">
      <c r="A17" s="20" t="s">
        <v>1064</v>
      </c>
      <c r="B17" s="35">
        <v>23789.48</v>
      </c>
      <c r="C17" s="6" t="s">
        <v>90</v>
      </c>
      <c r="D17" s="6" t="s">
        <v>13</v>
      </c>
      <c r="E17" s="6" t="s">
        <v>37</v>
      </c>
      <c r="F17" s="6" t="s">
        <v>92</v>
      </c>
      <c r="G17">
        <v>12</v>
      </c>
      <c r="H17">
        <v>202212</v>
      </c>
      <c r="I17" s="8">
        <v>40.08</v>
      </c>
      <c r="J17" s="8"/>
      <c r="M17" s="36" t="str">
        <f>INDEX(YahooDetails[], MATCH(ZACKS_Screener[Ticker], YahooDetails[Ticker],0), 4)</f>
        <v/>
      </c>
      <c r="N17" s="6" t="str">
        <f>INDEX(YahooDetails[], MATCH(ZACKS_Screener[Ticker], YahooDetails[Ticker],0), 2)</f>
        <v/>
      </c>
      <c r="O1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7" s="17" t="str">
        <f>IFERROR(ZACKS_Screener[[#This Row],[Price]]/ZACKS_Screener[[#This Row],[EPS1]], "")</f>
        <v/>
      </c>
      <c r="R17" s="17" t="str">
        <f>IFERROR(ZACKS_Screener[[#This Row],[Price]]/ZACKS_Screener[[#This Row],[EPS2]], "")</f>
        <v/>
      </c>
      <c r="S17" s="17" t="str">
        <f>IFERROR(ZACKS_Screener[[#This Row],[PE1]]/(ZACKS_Screener[[#This Row],[EG1]]*100), "")</f>
        <v/>
      </c>
      <c r="T17" s="17" t="str">
        <f>IFERROR(ZACKS_Screener[[#This Row],[PE2]]/(ZACKS_Screener[[#This Row],[EG2]]*100), "")</f>
        <v/>
      </c>
      <c r="U17"/>
    </row>
    <row r="18" spans="1:21" hidden="1" x14ac:dyDescent="0.25">
      <c r="A18" s="20" t="s">
        <v>1065</v>
      </c>
      <c r="B18" s="35">
        <v>50056.7</v>
      </c>
      <c r="C18" s="6" t="s">
        <v>90</v>
      </c>
      <c r="D18" s="6" t="s">
        <v>13</v>
      </c>
      <c r="E18" s="6" t="s">
        <v>37</v>
      </c>
      <c r="F18" s="6" t="s">
        <v>92</v>
      </c>
      <c r="G18">
        <v>12</v>
      </c>
      <c r="H18">
        <v>202212</v>
      </c>
      <c r="I18" s="8">
        <v>72.42</v>
      </c>
      <c r="J18" s="8"/>
      <c r="M18" s="36" t="str">
        <f>INDEX(YahooDetails[], MATCH(ZACKS_Screener[Ticker], YahooDetails[Ticker],0), 4)</f>
        <v/>
      </c>
      <c r="N18" s="6" t="str">
        <f>INDEX(YahooDetails[], MATCH(ZACKS_Screener[Ticker], YahooDetails[Ticker],0), 2)</f>
        <v/>
      </c>
      <c r="O1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 s="17" t="str">
        <f>IFERROR(ZACKS_Screener[[#This Row],[Price]]/ZACKS_Screener[[#This Row],[EPS1]], "")</f>
        <v/>
      </c>
      <c r="R18" s="17" t="str">
        <f>IFERROR(ZACKS_Screener[[#This Row],[Price]]/ZACKS_Screener[[#This Row],[EPS2]], "")</f>
        <v/>
      </c>
      <c r="S18" s="17" t="str">
        <f>IFERROR(ZACKS_Screener[[#This Row],[PE1]]/(ZACKS_Screener[[#This Row],[EG1]]*100), "")</f>
        <v/>
      </c>
      <c r="T18" s="17" t="str">
        <f>IFERROR(ZACKS_Screener[[#This Row],[PE2]]/(ZACKS_Screener[[#This Row],[EG2]]*100), "")</f>
        <v/>
      </c>
      <c r="U18"/>
    </row>
    <row r="19" spans="1:21" hidden="1" x14ac:dyDescent="0.25">
      <c r="A19" s="20" t="s">
        <v>1086</v>
      </c>
      <c r="B19" s="35">
        <v>14985.92</v>
      </c>
      <c r="C19" s="6" t="s">
        <v>90</v>
      </c>
      <c r="D19" s="6" t="s">
        <v>22</v>
      </c>
      <c r="E19" s="6" t="s">
        <v>37</v>
      </c>
      <c r="F19" s="6" t="s">
        <v>92</v>
      </c>
      <c r="G19">
        <v>12</v>
      </c>
      <c r="H19">
        <v>202212</v>
      </c>
      <c r="I19" s="8">
        <v>85.83</v>
      </c>
      <c r="J19" s="8"/>
      <c r="M19" s="36" t="str">
        <f>INDEX(YahooDetails[], MATCH(ZACKS_Screener[Ticker], YahooDetails[Ticker],0), 4)</f>
        <v/>
      </c>
      <c r="N19" s="6" t="str">
        <f>INDEX(YahooDetails[], MATCH(ZACKS_Screener[Ticker], YahooDetails[Ticker],0), 2)</f>
        <v/>
      </c>
      <c r="O1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 s="17" t="str">
        <f>IFERROR(ZACKS_Screener[[#This Row],[Price]]/ZACKS_Screener[[#This Row],[EPS1]], "")</f>
        <v/>
      </c>
      <c r="R19" s="17" t="str">
        <f>IFERROR(ZACKS_Screener[[#This Row],[Price]]/ZACKS_Screener[[#This Row],[EPS2]], "")</f>
        <v/>
      </c>
      <c r="S19" s="17" t="str">
        <f>IFERROR(ZACKS_Screener[[#This Row],[PE1]]/(ZACKS_Screener[[#This Row],[EG1]]*100), "")</f>
        <v/>
      </c>
      <c r="T19" s="17" t="str">
        <f>IFERROR(ZACKS_Screener[[#This Row],[PE2]]/(ZACKS_Screener[[#This Row],[EG2]]*100), "")</f>
        <v/>
      </c>
      <c r="U19"/>
    </row>
    <row r="20" spans="1:21" hidden="1" x14ac:dyDescent="0.25">
      <c r="A20" s="20" t="s">
        <v>3638</v>
      </c>
      <c r="B20" s="35">
        <v>2053.37</v>
      </c>
      <c r="C20" s="6" t="s">
        <v>90</v>
      </c>
      <c r="D20" s="6" t="s">
        <v>13</v>
      </c>
      <c r="E20" s="6" t="s">
        <v>37</v>
      </c>
      <c r="F20" s="6" t="s">
        <v>92</v>
      </c>
      <c r="G20">
        <v>12</v>
      </c>
      <c r="H20">
        <v>202212</v>
      </c>
      <c r="I20" s="8">
        <v>43.32</v>
      </c>
      <c r="J20" s="8"/>
      <c r="M20" s="36" t="str">
        <f>INDEX(YahooDetails[], MATCH(ZACKS_Screener[Ticker], YahooDetails[Ticker],0), 4)</f>
        <v/>
      </c>
      <c r="N20" s="6" t="str">
        <f>INDEX(YahooDetails[], MATCH(ZACKS_Screener[Ticker], YahooDetails[Ticker],0), 2)</f>
        <v/>
      </c>
      <c r="O2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0" s="17" t="str">
        <f>IFERROR(ZACKS_Screener[[#This Row],[Price]]/ZACKS_Screener[[#This Row],[EPS1]], "")</f>
        <v/>
      </c>
      <c r="R20" s="17" t="str">
        <f>IFERROR(ZACKS_Screener[[#This Row],[Price]]/ZACKS_Screener[[#This Row],[EPS2]], "")</f>
        <v/>
      </c>
      <c r="S20" s="17" t="str">
        <f>IFERROR(ZACKS_Screener[[#This Row],[PE1]]/(ZACKS_Screener[[#This Row],[EG1]]*100), "")</f>
        <v/>
      </c>
      <c r="T20" s="17" t="str">
        <f>IFERROR(ZACKS_Screener[[#This Row],[PE2]]/(ZACKS_Screener[[#This Row],[EG2]]*100), "")</f>
        <v/>
      </c>
      <c r="U20"/>
    </row>
    <row r="21" spans="1:21" hidden="1" x14ac:dyDescent="0.25">
      <c r="A21" s="20" t="s">
        <v>3653</v>
      </c>
      <c r="B21" s="35">
        <v>2259.13</v>
      </c>
      <c r="C21" s="6" t="s">
        <v>90</v>
      </c>
      <c r="D21" s="6" t="s">
        <v>13</v>
      </c>
      <c r="E21" s="6" t="s">
        <v>37</v>
      </c>
      <c r="F21" s="6" t="s">
        <v>92</v>
      </c>
      <c r="G21">
        <v>12</v>
      </c>
      <c r="H21">
        <v>202212</v>
      </c>
      <c r="I21" s="8">
        <v>23.29</v>
      </c>
      <c r="J21" s="8"/>
      <c r="M21" s="36" t="str">
        <f>INDEX(YahooDetails[], MATCH(ZACKS_Screener[Ticker], YahooDetails[Ticker],0), 4)</f>
        <v/>
      </c>
      <c r="N21" s="6" t="str">
        <f>INDEX(YahooDetails[], MATCH(ZACKS_Screener[Ticker], YahooDetails[Ticker],0), 2)</f>
        <v/>
      </c>
      <c r="O2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1" s="17" t="str">
        <f>IFERROR(ZACKS_Screener[[#This Row],[Price]]/ZACKS_Screener[[#This Row],[EPS1]], "")</f>
        <v/>
      </c>
      <c r="R21" s="17" t="str">
        <f>IFERROR(ZACKS_Screener[[#This Row],[Price]]/ZACKS_Screener[[#This Row],[EPS2]], "")</f>
        <v/>
      </c>
      <c r="S21" s="17" t="str">
        <f>IFERROR(ZACKS_Screener[[#This Row],[PE1]]/(ZACKS_Screener[[#This Row],[EG1]]*100), "")</f>
        <v/>
      </c>
      <c r="T21" s="17" t="str">
        <f>IFERROR(ZACKS_Screener[[#This Row],[PE2]]/(ZACKS_Screener[[#This Row],[EG2]]*100), "")</f>
        <v/>
      </c>
      <c r="U21"/>
    </row>
    <row r="22" spans="1:21" hidden="1" x14ac:dyDescent="0.25">
      <c r="A22" s="20" t="s">
        <v>1178</v>
      </c>
      <c r="B22" s="35">
        <v>12881.61</v>
      </c>
      <c r="C22" s="6" t="s">
        <v>90</v>
      </c>
      <c r="D22" s="6" t="s">
        <v>13</v>
      </c>
      <c r="E22" s="6" t="s">
        <v>37</v>
      </c>
      <c r="F22" s="6" t="s">
        <v>92</v>
      </c>
      <c r="G22">
        <v>12</v>
      </c>
      <c r="H22">
        <v>202212</v>
      </c>
      <c r="I22" s="8">
        <v>62.23</v>
      </c>
      <c r="J22" s="8"/>
      <c r="M22" s="36" t="str">
        <f>INDEX(YahooDetails[], MATCH(ZACKS_Screener[Ticker], YahooDetails[Ticker],0), 4)</f>
        <v/>
      </c>
      <c r="N22" s="6" t="str">
        <f>INDEX(YahooDetails[], MATCH(ZACKS_Screener[Ticker], YahooDetails[Ticker],0), 2)</f>
        <v/>
      </c>
      <c r="O2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2" s="17" t="str">
        <f>IFERROR(ZACKS_Screener[[#This Row],[Price]]/ZACKS_Screener[[#This Row],[EPS1]], "")</f>
        <v/>
      </c>
      <c r="R22" s="17" t="str">
        <f>IFERROR(ZACKS_Screener[[#This Row],[Price]]/ZACKS_Screener[[#This Row],[EPS2]], "")</f>
        <v/>
      </c>
      <c r="S22" s="17" t="str">
        <f>IFERROR(ZACKS_Screener[[#This Row],[PE1]]/(ZACKS_Screener[[#This Row],[EG1]]*100), "")</f>
        <v/>
      </c>
      <c r="T22" s="17" t="str">
        <f>IFERROR(ZACKS_Screener[[#This Row],[PE2]]/(ZACKS_Screener[[#This Row],[EG2]]*100), "")</f>
        <v/>
      </c>
      <c r="U22"/>
    </row>
    <row r="23" spans="1:21" hidden="1" x14ac:dyDescent="0.25">
      <c r="A23" s="20" t="s">
        <v>3654</v>
      </c>
      <c r="B23" s="35">
        <v>2879.79</v>
      </c>
      <c r="C23" s="6" t="s">
        <v>90</v>
      </c>
      <c r="D23" s="6" t="s">
        <v>13</v>
      </c>
      <c r="E23" s="6" t="s">
        <v>37</v>
      </c>
      <c r="F23" s="6" t="s">
        <v>92</v>
      </c>
      <c r="G23">
        <v>12</v>
      </c>
      <c r="H23">
        <v>202212</v>
      </c>
      <c r="I23" s="8">
        <v>32.54</v>
      </c>
      <c r="J23" s="8"/>
      <c r="M23" s="36" t="str">
        <f>INDEX(YahooDetails[], MATCH(ZACKS_Screener[Ticker], YahooDetails[Ticker],0), 4)</f>
        <v/>
      </c>
      <c r="N23" s="6" t="str">
        <f>INDEX(YahooDetails[], MATCH(ZACKS_Screener[Ticker], YahooDetails[Ticker],0), 2)</f>
        <v/>
      </c>
      <c r="O2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3" s="17" t="str">
        <f>IFERROR(ZACKS_Screener[[#This Row],[Price]]/ZACKS_Screener[[#This Row],[EPS1]], "")</f>
        <v/>
      </c>
      <c r="R23" s="17" t="str">
        <f>IFERROR(ZACKS_Screener[[#This Row],[Price]]/ZACKS_Screener[[#This Row],[EPS2]], "")</f>
        <v/>
      </c>
      <c r="S23" s="17" t="str">
        <f>IFERROR(ZACKS_Screener[[#This Row],[PE1]]/(ZACKS_Screener[[#This Row],[EG1]]*100), "")</f>
        <v/>
      </c>
      <c r="T23" s="17" t="str">
        <f>IFERROR(ZACKS_Screener[[#This Row],[PE2]]/(ZACKS_Screener[[#This Row],[EG2]]*100), "")</f>
        <v/>
      </c>
      <c r="U23"/>
    </row>
    <row r="24" spans="1:21" hidden="1" x14ac:dyDescent="0.25">
      <c r="A24" s="20" t="s">
        <v>1179</v>
      </c>
      <c r="B24" s="35">
        <v>3516.46</v>
      </c>
      <c r="C24" s="6" t="s">
        <v>90</v>
      </c>
      <c r="D24" s="6" t="s">
        <v>13</v>
      </c>
      <c r="E24" s="6" t="s">
        <v>37</v>
      </c>
      <c r="F24" s="6" t="s">
        <v>92</v>
      </c>
      <c r="G24">
        <v>12</v>
      </c>
      <c r="H24">
        <v>202212</v>
      </c>
      <c r="I24" s="8">
        <v>65.180000000000007</v>
      </c>
      <c r="J24" s="8"/>
      <c r="M24" s="36" t="str">
        <f>INDEX(YahooDetails[], MATCH(ZACKS_Screener[Ticker], YahooDetails[Ticker],0), 4)</f>
        <v/>
      </c>
      <c r="N24" s="6" t="str">
        <f>INDEX(YahooDetails[], MATCH(ZACKS_Screener[Ticker], YahooDetails[Ticker],0), 2)</f>
        <v/>
      </c>
      <c r="O2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4" s="17" t="str">
        <f>IFERROR(ZACKS_Screener[[#This Row],[Price]]/ZACKS_Screener[[#This Row],[EPS1]], "")</f>
        <v/>
      </c>
      <c r="R24" s="17" t="str">
        <f>IFERROR(ZACKS_Screener[[#This Row],[Price]]/ZACKS_Screener[[#This Row],[EPS2]], "")</f>
        <v/>
      </c>
      <c r="S24" s="17" t="str">
        <f>IFERROR(ZACKS_Screener[[#This Row],[PE1]]/(ZACKS_Screener[[#This Row],[EG1]]*100), "")</f>
        <v/>
      </c>
      <c r="T24" s="17" t="str">
        <f>IFERROR(ZACKS_Screener[[#This Row],[PE2]]/(ZACKS_Screener[[#This Row],[EG2]]*100), "")</f>
        <v/>
      </c>
      <c r="U24"/>
    </row>
    <row r="25" spans="1:21" hidden="1" x14ac:dyDescent="0.25">
      <c r="A25" s="20" t="s">
        <v>1180</v>
      </c>
      <c r="B25" s="35">
        <v>5359.54</v>
      </c>
      <c r="C25" s="6" t="s">
        <v>90</v>
      </c>
      <c r="D25" s="6" t="s">
        <v>13</v>
      </c>
      <c r="E25" s="6" t="s">
        <v>37</v>
      </c>
      <c r="F25" s="6" t="s">
        <v>92</v>
      </c>
      <c r="G25">
        <v>12</v>
      </c>
      <c r="H25">
        <v>202212</v>
      </c>
      <c r="I25" s="8">
        <v>32.72</v>
      </c>
      <c r="J25" s="8"/>
      <c r="M25" s="36" t="str">
        <f>INDEX(YahooDetails[], MATCH(ZACKS_Screener[Ticker], YahooDetails[Ticker],0), 4)</f>
        <v/>
      </c>
      <c r="N25" s="6" t="str">
        <f>INDEX(YahooDetails[], MATCH(ZACKS_Screener[Ticker], YahooDetails[Ticker],0), 2)</f>
        <v/>
      </c>
      <c r="O2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5" s="17" t="str">
        <f>IFERROR(ZACKS_Screener[[#This Row],[Price]]/ZACKS_Screener[[#This Row],[EPS1]], "")</f>
        <v/>
      </c>
      <c r="R25" s="17" t="str">
        <f>IFERROR(ZACKS_Screener[[#This Row],[Price]]/ZACKS_Screener[[#This Row],[EPS2]], "")</f>
        <v/>
      </c>
      <c r="S25" s="17" t="str">
        <f>IFERROR(ZACKS_Screener[[#This Row],[PE1]]/(ZACKS_Screener[[#This Row],[EG1]]*100), "")</f>
        <v/>
      </c>
      <c r="T25" s="17" t="str">
        <f>IFERROR(ZACKS_Screener[[#This Row],[PE2]]/(ZACKS_Screener[[#This Row],[EG2]]*100), "")</f>
        <v/>
      </c>
      <c r="U25"/>
    </row>
    <row r="26" spans="1:21" hidden="1" x14ac:dyDescent="0.25">
      <c r="A26" s="20" t="s">
        <v>1199</v>
      </c>
      <c r="B26" s="35">
        <v>8282.58</v>
      </c>
      <c r="C26" s="6" t="s">
        <v>90</v>
      </c>
      <c r="D26" s="6" t="s">
        <v>582</v>
      </c>
      <c r="E26" s="6" t="s">
        <v>37</v>
      </c>
      <c r="F26" s="6" t="s">
        <v>92</v>
      </c>
      <c r="G26">
        <v>12</v>
      </c>
      <c r="H26">
        <v>202212</v>
      </c>
      <c r="I26" s="8">
        <v>45.26</v>
      </c>
      <c r="J26" s="8"/>
      <c r="M26" s="36" t="str">
        <f>INDEX(YahooDetails[], MATCH(ZACKS_Screener[Ticker], YahooDetails[Ticker],0), 4)</f>
        <v/>
      </c>
      <c r="N26" s="6" t="str">
        <f>INDEX(YahooDetails[], MATCH(ZACKS_Screener[Ticker], YahooDetails[Ticker],0), 2)</f>
        <v/>
      </c>
      <c r="O2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6" s="17" t="str">
        <f>IFERROR(ZACKS_Screener[[#This Row],[Price]]/ZACKS_Screener[[#This Row],[EPS1]], "")</f>
        <v/>
      </c>
      <c r="R26" s="17" t="str">
        <f>IFERROR(ZACKS_Screener[[#This Row],[Price]]/ZACKS_Screener[[#This Row],[EPS2]], "")</f>
        <v/>
      </c>
      <c r="S26" s="17" t="str">
        <f>IFERROR(ZACKS_Screener[[#This Row],[PE1]]/(ZACKS_Screener[[#This Row],[EG1]]*100), "")</f>
        <v/>
      </c>
      <c r="T26" s="17" t="str">
        <f>IFERROR(ZACKS_Screener[[#This Row],[PE2]]/(ZACKS_Screener[[#This Row],[EG2]]*100), "")</f>
        <v/>
      </c>
      <c r="U26"/>
    </row>
    <row r="27" spans="1:21" hidden="1" x14ac:dyDescent="0.25">
      <c r="A27" s="20" t="s">
        <v>1221</v>
      </c>
      <c r="B27" s="35">
        <v>5401.13</v>
      </c>
      <c r="C27" s="6" t="s">
        <v>90</v>
      </c>
      <c r="D27" s="6" t="s">
        <v>13</v>
      </c>
      <c r="E27" s="6" t="s">
        <v>37</v>
      </c>
      <c r="F27" s="6" t="s">
        <v>92</v>
      </c>
      <c r="G27">
        <v>12</v>
      </c>
      <c r="H27">
        <v>202212</v>
      </c>
      <c r="I27" s="8">
        <v>162.44</v>
      </c>
      <c r="J27" s="8"/>
      <c r="M27" s="36" t="str">
        <f>INDEX(YahooDetails[], MATCH(ZACKS_Screener[Ticker], YahooDetails[Ticker],0), 4)</f>
        <v/>
      </c>
      <c r="N27" s="6" t="str">
        <f>INDEX(YahooDetails[], MATCH(ZACKS_Screener[Ticker], YahooDetails[Ticker],0), 2)</f>
        <v/>
      </c>
      <c r="O2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7" s="17" t="str">
        <f>IFERROR(ZACKS_Screener[[#This Row],[Price]]/ZACKS_Screener[[#This Row],[EPS1]], "")</f>
        <v/>
      </c>
      <c r="R27" s="17" t="str">
        <f>IFERROR(ZACKS_Screener[[#This Row],[Price]]/ZACKS_Screener[[#This Row],[EPS2]], "")</f>
        <v/>
      </c>
      <c r="S27" s="17" t="str">
        <f>IFERROR(ZACKS_Screener[[#This Row],[PE1]]/(ZACKS_Screener[[#This Row],[EG1]]*100), "")</f>
        <v/>
      </c>
      <c r="T27" s="17" t="str">
        <f>IFERROR(ZACKS_Screener[[#This Row],[PE2]]/(ZACKS_Screener[[#This Row],[EG2]]*100), "")</f>
        <v/>
      </c>
      <c r="U27"/>
    </row>
    <row r="28" spans="1:21" hidden="1" x14ac:dyDescent="0.25">
      <c r="A28" s="20" t="s">
        <v>1329</v>
      </c>
      <c r="B28" s="35">
        <v>5183.9799999999996</v>
      </c>
      <c r="C28" s="6" t="s">
        <v>90</v>
      </c>
      <c r="D28" s="6" t="s">
        <v>13</v>
      </c>
      <c r="E28" s="6" t="s">
        <v>37</v>
      </c>
      <c r="F28" s="6" t="s">
        <v>92</v>
      </c>
      <c r="G28">
        <v>12</v>
      </c>
      <c r="H28">
        <v>202212</v>
      </c>
      <c r="I28" s="8">
        <v>27.67</v>
      </c>
      <c r="J28" s="8"/>
      <c r="M28" s="36" t="str">
        <f>INDEX(YahooDetails[], MATCH(ZACKS_Screener[Ticker], YahooDetails[Ticker],0), 4)</f>
        <v/>
      </c>
      <c r="N28" s="6" t="str">
        <f>INDEX(YahooDetails[], MATCH(ZACKS_Screener[Ticker], YahooDetails[Ticker],0), 2)</f>
        <v/>
      </c>
      <c r="O2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8" s="17" t="str">
        <f>IFERROR(ZACKS_Screener[[#This Row],[Price]]/ZACKS_Screener[[#This Row],[EPS1]], "")</f>
        <v/>
      </c>
      <c r="R28" s="17" t="str">
        <f>IFERROR(ZACKS_Screener[[#This Row],[Price]]/ZACKS_Screener[[#This Row],[EPS2]], "")</f>
        <v/>
      </c>
      <c r="S28" s="17" t="str">
        <f>IFERROR(ZACKS_Screener[[#This Row],[PE1]]/(ZACKS_Screener[[#This Row],[EG1]]*100), "")</f>
        <v/>
      </c>
      <c r="T28" s="17" t="str">
        <f>IFERROR(ZACKS_Screener[[#This Row],[PE2]]/(ZACKS_Screener[[#This Row],[EG2]]*100), "")</f>
        <v/>
      </c>
      <c r="U28"/>
    </row>
    <row r="29" spans="1:21" hidden="1" x14ac:dyDescent="0.25">
      <c r="A29" s="20" t="s">
        <v>1376</v>
      </c>
      <c r="B29" s="35">
        <v>58113.17</v>
      </c>
      <c r="C29" s="6" t="s">
        <v>90</v>
      </c>
      <c r="D29" s="6" t="s">
        <v>13</v>
      </c>
      <c r="E29" s="6" t="s">
        <v>37</v>
      </c>
      <c r="F29" s="6" t="s">
        <v>92</v>
      </c>
      <c r="G29">
        <v>9</v>
      </c>
      <c r="H29">
        <v>202209</v>
      </c>
      <c r="I29" s="8">
        <v>179.75</v>
      </c>
      <c r="J29" s="8"/>
      <c r="M29" s="36" t="str">
        <f>INDEX(YahooDetails[], MATCH(ZACKS_Screener[Ticker], YahooDetails[Ticker],0), 4)</f>
        <v/>
      </c>
      <c r="N29" s="6" t="str">
        <f>INDEX(YahooDetails[], MATCH(ZACKS_Screener[Ticker], YahooDetails[Ticker],0), 2)</f>
        <v/>
      </c>
      <c r="O2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2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9" s="17" t="str">
        <f>IFERROR(ZACKS_Screener[[#This Row],[Price]]/ZACKS_Screener[[#This Row],[EPS1]], "")</f>
        <v/>
      </c>
      <c r="R29" s="17" t="str">
        <f>IFERROR(ZACKS_Screener[[#This Row],[Price]]/ZACKS_Screener[[#This Row],[EPS2]], "")</f>
        <v/>
      </c>
      <c r="S29" s="17" t="str">
        <f>IFERROR(ZACKS_Screener[[#This Row],[PE1]]/(ZACKS_Screener[[#This Row],[EG1]]*100), "")</f>
        <v/>
      </c>
      <c r="T29" s="17" t="str">
        <f>IFERROR(ZACKS_Screener[[#This Row],[PE2]]/(ZACKS_Screener[[#This Row],[EG2]]*100), "")</f>
        <v/>
      </c>
      <c r="U29"/>
    </row>
    <row r="30" spans="1:21" hidden="1" x14ac:dyDescent="0.25">
      <c r="A30" s="20" t="s">
        <v>1546</v>
      </c>
      <c r="B30" s="35">
        <v>16350.92</v>
      </c>
      <c r="C30" s="6" t="s">
        <v>90</v>
      </c>
      <c r="D30" s="6" t="s">
        <v>13</v>
      </c>
      <c r="E30" s="6" t="s">
        <v>37</v>
      </c>
      <c r="F30" s="6" t="s">
        <v>92</v>
      </c>
      <c r="G30">
        <v>12</v>
      </c>
      <c r="H30">
        <v>202212</v>
      </c>
      <c r="I30" s="8">
        <v>74.73</v>
      </c>
      <c r="J30" s="8"/>
      <c r="M30" s="36" t="str">
        <f>INDEX(YahooDetails[], MATCH(ZACKS_Screener[Ticker], YahooDetails[Ticker],0), 4)</f>
        <v/>
      </c>
      <c r="N30" s="6" t="str">
        <f>INDEX(YahooDetails[], MATCH(ZACKS_Screener[Ticker], YahooDetails[Ticker],0), 2)</f>
        <v/>
      </c>
      <c r="O3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0" s="17" t="str">
        <f>IFERROR(ZACKS_Screener[[#This Row],[Price]]/ZACKS_Screener[[#This Row],[EPS1]], "")</f>
        <v/>
      </c>
      <c r="R30" s="17" t="str">
        <f>IFERROR(ZACKS_Screener[[#This Row],[Price]]/ZACKS_Screener[[#This Row],[EPS2]], "")</f>
        <v/>
      </c>
      <c r="S30" s="17" t="str">
        <f>IFERROR(ZACKS_Screener[[#This Row],[PE1]]/(ZACKS_Screener[[#This Row],[EG1]]*100), "")</f>
        <v/>
      </c>
      <c r="T30" s="17" t="str">
        <f>IFERROR(ZACKS_Screener[[#This Row],[PE2]]/(ZACKS_Screener[[#This Row],[EG2]]*100), "")</f>
        <v/>
      </c>
      <c r="U30"/>
    </row>
    <row r="31" spans="1:21" hidden="1" x14ac:dyDescent="0.25">
      <c r="A31" s="20" t="s">
        <v>1553</v>
      </c>
      <c r="B31" s="35">
        <v>28179.41</v>
      </c>
      <c r="C31" s="6" t="s">
        <v>90</v>
      </c>
      <c r="D31" s="6" t="s">
        <v>13</v>
      </c>
      <c r="E31" s="6" t="s">
        <v>37</v>
      </c>
      <c r="F31" s="6" t="s">
        <v>92</v>
      </c>
      <c r="G31">
        <v>12</v>
      </c>
      <c r="H31">
        <v>202212</v>
      </c>
      <c r="I31" s="8">
        <v>36.68</v>
      </c>
      <c r="J31" s="8"/>
      <c r="M31" s="36" t="str">
        <f>INDEX(YahooDetails[], MATCH(ZACKS_Screener[Ticker], YahooDetails[Ticker],0), 4)</f>
        <v/>
      </c>
      <c r="N31" s="6" t="str">
        <f>INDEX(YahooDetails[], MATCH(ZACKS_Screener[Ticker], YahooDetails[Ticker],0), 2)</f>
        <v/>
      </c>
      <c r="O3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1" s="17" t="str">
        <f>IFERROR(ZACKS_Screener[[#This Row],[Price]]/ZACKS_Screener[[#This Row],[EPS1]], "")</f>
        <v/>
      </c>
      <c r="R31" s="17" t="str">
        <f>IFERROR(ZACKS_Screener[[#This Row],[Price]]/ZACKS_Screener[[#This Row],[EPS2]], "")</f>
        <v/>
      </c>
      <c r="S31" s="17" t="str">
        <f>IFERROR(ZACKS_Screener[[#This Row],[PE1]]/(ZACKS_Screener[[#This Row],[EG1]]*100), "")</f>
        <v/>
      </c>
      <c r="T31" s="17" t="str">
        <f>IFERROR(ZACKS_Screener[[#This Row],[PE2]]/(ZACKS_Screener[[#This Row],[EG2]]*100), "")</f>
        <v/>
      </c>
      <c r="U31"/>
    </row>
    <row r="32" spans="1:21" hidden="1" x14ac:dyDescent="0.25">
      <c r="A32" s="20" t="s">
        <v>1554</v>
      </c>
      <c r="B32" s="35">
        <v>7692.42</v>
      </c>
      <c r="C32" s="6" t="s">
        <v>90</v>
      </c>
      <c r="D32" s="6" t="s">
        <v>22</v>
      </c>
      <c r="E32" s="6" t="s">
        <v>37</v>
      </c>
      <c r="F32" s="6" t="s">
        <v>92</v>
      </c>
      <c r="G32">
        <v>12</v>
      </c>
      <c r="H32">
        <v>202212</v>
      </c>
      <c r="I32" s="8">
        <v>130.38</v>
      </c>
      <c r="J32" s="8"/>
      <c r="M32" s="36" t="str">
        <f>INDEX(YahooDetails[], MATCH(ZACKS_Screener[Ticker], YahooDetails[Ticker],0), 4)</f>
        <v/>
      </c>
      <c r="N32" s="6" t="str">
        <f>INDEX(YahooDetails[], MATCH(ZACKS_Screener[Ticker], YahooDetails[Ticker],0), 2)</f>
        <v/>
      </c>
      <c r="O3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2" s="17" t="str">
        <f>IFERROR(ZACKS_Screener[[#This Row],[Price]]/ZACKS_Screener[[#This Row],[EPS1]], "")</f>
        <v/>
      </c>
      <c r="R32" s="17" t="str">
        <f>IFERROR(ZACKS_Screener[[#This Row],[Price]]/ZACKS_Screener[[#This Row],[EPS2]], "")</f>
        <v/>
      </c>
      <c r="S32" s="17" t="str">
        <f>IFERROR(ZACKS_Screener[[#This Row],[PE1]]/(ZACKS_Screener[[#This Row],[EG1]]*100), "")</f>
        <v/>
      </c>
      <c r="T32" s="17" t="str">
        <f>IFERROR(ZACKS_Screener[[#This Row],[PE2]]/(ZACKS_Screener[[#This Row],[EG2]]*100), "")</f>
        <v/>
      </c>
      <c r="U32"/>
    </row>
    <row r="33" spans="1:21" hidden="1" x14ac:dyDescent="0.25">
      <c r="A33" s="20" t="s">
        <v>3810</v>
      </c>
      <c r="B33" s="35">
        <v>2210.69</v>
      </c>
      <c r="C33" s="6" t="s">
        <v>90</v>
      </c>
      <c r="D33" s="6" t="s">
        <v>582</v>
      </c>
      <c r="E33" s="6" t="s">
        <v>37</v>
      </c>
      <c r="F33" s="6" t="s">
        <v>92</v>
      </c>
      <c r="G33">
        <v>12</v>
      </c>
      <c r="H33">
        <v>202212</v>
      </c>
      <c r="I33" s="8">
        <v>54.72</v>
      </c>
      <c r="J33" s="8"/>
      <c r="M33" s="36" t="str">
        <f>INDEX(YahooDetails[], MATCH(ZACKS_Screener[Ticker], YahooDetails[Ticker],0), 4)</f>
        <v/>
      </c>
      <c r="N33" s="6" t="str">
        <f>INDEX(YahooDetails[], MATCH(ZACKS_Screener[Ticker], YahooDetails[Ticker],0), 2)</f>
        <v/>
      </c>
      <c r="O3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3" s="17" t="str">
        <f>IFERROR(ZACKS_Screener[[#This Row],[Price]]/ZACKS_Screener[[#This Row],[EPS1]], "")</f>
        <v/>
      </c>
      <c r="R33" s="17" t="str">
        <f>IFERROR(ZACKS_Screener[[#This Row],[Price]]/ZACKS_Screener[[#This Row],[EPS2]], "")</f>
        <v/>
      </c>
      <c r="S33" s="17" t="str">
        <f>IFERROR(ZACKS_Screener[[#This Row],[PE1]]/(ZACKS_Screener[[#This Row],[EG1]]*100), "")</f>
        <v/>
      </c>
      <c r="T33" s="17" t="str">
        <f>IFERROR(ZACKS_Screener[[#This Row],[PE2]]/(ZACKS_Screener[[#This Row],[EG2]]*100), "")</f>
        <v/>
      </c>
      <c r="U33"/>
    </row>
    <row r="34" spans="1:21" hidden="1" x14ac:dyDescent="0.25">
      <c r="A34" s="20" t="s">
        <v>1573</v>
      </c>
      <c r="B34" s="35">
        <v>4726.92</v>
      </c>
      <c r="C34" s="6" t="s">
        <v>90</v>
      </c>
      <c r="D34" s="6" t="s">
        <v>582</v>
      </c>
      <c r="E34" s="6" t="s">
        <v>37</v>
      </c>
      <c r="F34" s="6" t="s">
        <v>92</v>
      </c>
      <c r="G34">
        <v>12</v>
      </c>
      <c r="H34">
        <v>202212</v>
      </c>
      <c r="I34" s="8">
        <v>26.4</v>
      </c>
      <c r="J34" s="8"/>
      <c r="M34" s="36" t="str">
        <f>INDEX(YahooDetails[], MATCH(ZACKS_Screener[Ticker], YahooDetails[Ticker],0), 4)</f>
        <v/>
      </c>
      <c r="N34" s="6" t="str">
        <f>INDEX(YahooDetails[], MATCH(ZACKS_Screener[Ticker], YahooDetails[Ticker],0), 2)</f>
        <v/>
      </c>
      <c r="O3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4" s="17" t="str">
        <f>IFERROR(ZACKS_Screener[[#This Row],[Price]]/ZACKS_Screener[[#This Row],[EPS1]], "")</f>
        <v/>
      </c>
      <c r="R34" s="17" t="str">
        <f>IFERROR(ZACKS_Screener[[#This Row],[Price]]/ZACKS_Screener[[#This Row],[EPS2]], "")</f>
        <v/>
      </c>
      <c r="S34" s="17" t="str">
        <f>IFERROR(ZACKS_Screener[[#This Row],[PE1]]/(ZACKS_Screener[[#This Row],[EG1]]*100), "")</f>
        <v/>
      </c>
      <c r="T34" s="17" t="str">
        <f>IFERROR(ZACKS_Screener[[#This Row],[PE2]]/(ZACKS_Screener[[#This Row],[EG2]]*100), "")</f>
        <v/>
      </c>
      <c r="U34"/>
    </row>
    <row r="35" spans="1:21" hidden="1" x14ac:dyDescent="0.25">
      <c r="A35" s="20" t="s">
        <v>1576</v>
      </c>
      <c r="B35" s="35">
        <v>29254.880000000001</v>
      </c>
      <c r="C35" s="6" t="s">
        <v>90</v>
      </c>
      <c r="D35" s="6" t="s">
        <v>22</v>
      </c>
      <c r="E35" s="6" t="s">
        <v>37</v>
      </c>
      <c r="F35" s="6" t="s">
        <v>92</v>
      </c>
      <c r="G35">
        <v>12</v>
      </c>
      <c r="H35">
        <v>202212</v>
      </c>
      <c r="I35" s="8">
        <v>97.16</v>
      </c>
      <c r="J35" s="8"/>
      <c r="M35" s="36" t="str">
        <f>INDEX(YahooDetails[], MATCH(ZACKS_Screener[Ticker], YahooDetails[Ticker],0), 4)</f>
        <v/>
      </c>
      <c r="N35" s="6" t="str">
        <f>INDEX(YahooDetails[], MATCH(ZACKS_Screener[Ticker], YahooDetails[Ticker],0), 2)</f>
        <v/>
      </c>
      <c r="O3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5" s="17" t="str">
        <f>IFERROR(ZACKS_Screener[[#This Row],[Price]]/ZACKS_Screener[[#This Row],[EPS1]], "")</f>
        <v/>
      </c>
      <c r="R35" s="17" t="str">
        <f>IFERROR(ZACKS_Screener[[#This Row],[Price]]/ZACKS_Screener[[#This Row],[EPS2]], "")</f>
        <v/>
      </c>
      <c r="S35" s="17" t="str">
        <f>IFERROR(ZACKS_Screener[[#This Row],[PE1]]/(ZACKS_Screener[[#This Row],[EG1]]*100), "")</f>
        <v/>
      </c>
      <c r="T35" s="17" t="str">
        <f>IFERROR(ZACKS_Screener[[#This Row],[PE2]]/(ZACKS_Screener[[#This Row],[EG2]]*100), "")</f>
        <v/>
      </c>
      <c r="U35"/>
    </row>
    <row r="36" spans="1:21" hidden="1" x14ac:dyDescent="0.25">
      <c r="A36" s="20" t="s">
        <v>1583</v>
      </c>
      <c r="B36" s="35">
        <v>11474.33</v>
      </c>
      <c r="C36" s="6" t="s">
        <v>90</v>
      </c>
      <c r="D36" s="6" t="s">
        <v>22</v>
      </c>
      <c r="E36" s="6" t="s">
        <v>37</v>
      </c>
      <c r="F36" s="6" t="s">
        <v>92</v>
      </c>
      <c r="G36">
        <v>12</v>
      </c>
      <c r="H36">
        <v>202212</v>
      </c>
      <c r="I36" s="8">
        <v>50.57</v>
      </c>
      <c r="J36" s="8"/>
      <c r="M36" s="36" t="str">
        <f>INDEX(YahooDetails[], MATCH(ZACKS_Screener[Ticker], YahooDetails[Ticker],0), 4)</f>
        <v/>
      </c>
      <c r="N36" s="6" t="str">
        <f>INDEX(YahooDetails[], MATCH(ZACKS_Screener[Ticker], YahooDetails[Ticker],0), 2)</f>
        <v/>
      </c>
      <c r="O3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6" s="17" t="str">
        <f>IFERROR(ZACKS_Screener[[#This Row],[Price]]/ZACKS_Screener[[#This Row],[EPS1]], "")</f>
        <v/>
      </c>
      <c r="R36" s="17" t="str">
        <f>IFERROR(ZACKS_Screener[[#This Row],[Price]]/ZACKS_Screener[[#This Row],[EPS2]], "")</f>
        <v/>
      </c>
      <c r="S36" s="17" t="str">
        <f>IFERROR(ZACKS_Screener[[#This Row],[PE1]]/(ZACKS_Screener[[#This Row],[EG1]]*100), "")</f>
        <v/>
      </c>
      <c r="T36" s="17" t="str">
        <f>IFERROR(ZACKS_Screener[[#This Row],[PE2]]/(ZACKS_Screener[[#This Row],[EG2]]*100), "")</f>
        <v/>
      </c>
      <c r="U36"/>
    </row>
    <row r="37" spans="1:21" hidden="1" x14ac:dyDescent="0.25">
      <c r="A37" s="20" t="s">
        <v>1584</v>
      </c>
      <c r="B37" s="35">
        <v>23486.75</v>
      </c>
      <c r="C37" s="6" t="s">
        <v>90</v>
      </c>
      <c r="D37" s="6" t="s">
        <v>22</v>
      </c>
      <c r="E37" s="6" t="s">
        <v>37</v>
      </c>
      <c r="F37" s="6" t="s">
        <v>92</v>
      </c>
      <c r="G37">
        <v>12</v>
      </c>
      <c r="H37">
        <v>202212</v>
      </c>
      <c r="I37" s="8">
        <v>50.18</v>
      </c>
      <c r="J37" s="8"/>
      <c r="M37" s="36" t="str">
        <f>INDEX(YahooDetails[], MATCH(ZACKS_Screener[Ticker], YahooDetails[Ticker],0), 4)</f>
        <v/>
      </c>
      <c r="N37" s="6" t="str">
        <f>INDEX(YahooDetails[], MATCH(ZACKS_Screener[Ticker], YahooDetails[Ticker],0), 2)</f>
        <v/>
      </c>
      <c r="O3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7" s="17" t="str">
        <f>IFERROR(ZACKS_Screener[[#This Row],[Price]]/ZACKS_Screener[[#This Row],[EPS1]], "")</f>
        <v/>
      </c>
      <c r="R37" s="17" t="str">
        <f>IFERROR(ZACKS_Screener[[#This Row],[Price]]/ZACKS_Screener[[#This Row],[EPS2]], "")</f>
        <v/>
      </c>
      <c r="S37" s="17" t="str">
        <f>IFERROR(ZACKS_Screener[[#This Row],[PE1]]/(ZACKS_Screener[[#This Row],[EG1]]*100), "")</f>
        <v/>
      </c>
      <c r="T37" s="17" t="str">
        <f>IFERROR(ZACKS_Screener[[#This Row],[PE2]]/(ZACKS_Screener[[#This Row],[EG2]]*100), "")</f>
        <v/>
      </c>
      <c r="U37"/>
    </row>
    <row r="38" spans="1:21" hidden="1" x14ac:dyDescent="0.25">
      <c r="A38" s="20" t="s">
        <v>1589</v>
      </c>
      <c r="B38" s="35">
        <v>67607.77</v>
      </c>
      <c r="C38" s="6" t="s">
        <v>90</v>
      </c>
      <c r="D38" s="6" t="s">
        <v>13</v>
      </c>
      <c r="E38" s="6" t="s">
        <v>37</v>
      </c>
      <c r="F38" s="6" t="s">
        <v>92</v>
      </c>
      <c r="G38">
        <v>12</v>
      </c>
      <c r="H38">
        <v>202212</v>
      </c>
      <c r="I38" s="8">
        <v>255.22</v>
      </c>
      <c r="J38" s="8"/>
      <c r="M38" s="36" t="str">
        <f>INDEX(YahooDetails[], MATCH(ZACKS_Screener[Ticker], YahooDetails[Ticker],0), 4)</f>
        <v/>
      </c>
      <c r="N38" s="6" t="str">
        <f>INDEX(YahooDetails[], MATCH(ZACKS_Screener[Ticker], YahooDetails[Ticker],0), 2)</f>
        <v/>
      </c>
      <c r="O3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8" s="17" t="str">
        <f>IFERROR(ZACKS_Screener[[#This Row],[Price]]/ZACKS_Screener[[#This Row],[EPS1]], "")</f>
        <v/>
      </c>
      <c r="R38" s="17" t="str">
        <f>IFERROR(ZACKS_Screener[[#This Row],[Price]]/ZACKS_Screener[[#This Row],[EPS2]], "")</f>
        <v/>
      </c>
      <c r="S38" s="17" t="str">
        <f>IFERROR(ZACKS_Screener[[#This Row],[PE1]]/(ZACKS_Screener[[#This Row],[EG1]]*100), "")</f>
        <v/>
      </c>
      <c r="T38" s="17" t="str">
        <f>IFERROR(ZACKS_Screener[[#This Row],[PE2]]/(ZACKS_Screener[[#This Row],[EG2]]*100), "")</f>
        <v/>
      </c>
      <c r="U38"/>
    </row>
    <row r="39" spans="1:21" hidden="1" x14ac:dyDescent="0.25">
      <c r="A39" s="20" t="s">
        <v>1590</v>
      </c>
      <c r="B39" s="35">
        <v>7115.43</v>
      </c>
      <c r="C39" s="6" t="s">
        <v>90</v>
      </c>
      <c r="D39" s="6" t="s">
        <v>13</v>
      </c>
      <c r="E39" s="6" t="s">
        <v>37</v>
      </c>
      <c r="F39" s="6" t="s">
        <v>92</v>
      </c>
      <c r="G39">
        <v>12</v>
      </c>
      <c r="H39">
        <v>202212</v>
      </c>
      <c r="I39" s="8">
        <v>104.87</v>
      </c>
      <c r="J39" s="8"/>
      <c r="M39" s="36" t="str">
        <f>INDEX(YahooDetails[], MATCH(ZACKS_Screener[Ticker], YahooDetails[Ticker],0), 4)</f>
        <v/>
      </c>
      <c r="N39" s="6" t="str">
        <f>INDEX(YahooDetails[], MATCH(ZACKS_Screener[Ticker], YahooDetails[Ticker],0), 2)</f>
        <v/>
      </c>
      <c r="O3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3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39" s="17" t="str">
        <f>IFERROR(ZACKS_Screener[[#This Row],[Price]]/ZACKS_Screener[[#This Row],[EPS1]], "")</f>
        <v/>
      </c>
      <c r="R39" s="17" t="str">
        <f>IFERROR(ZACKS_Screener[[#This Row],[Price]]/ZACKS_Screener[[#This Row],[EPS2]], "")</f>
        <v/>
      </c>
      <c r="S39" s="17" t="str">
        <f>IFERROR(ZACKS_Screener[[#This Row],[PE1]]/(ZACKS_Screener[[#This Row],[EG1]]*100), "")</f>
        <v/>
      </c>
      <c r="T39" s="17" t="str">
        <f>IFERROR(ZACKS_Screener[[#This Row],[PE2]]/(ZACKS_Screener[[#This Row],[EG2]]*100), "")</f>
        <v/>
      </c>
      <c r="U39"/>
    </row>
    <row r="40" spans="1:21" hidden="1" x14ac:dyDescent="0.25">
      <c r="A40" s="20" t="s">
        <v>1591</v>
      </c>
      <c r="B40" s="35">
        <v>7425.29</v>
      </c>
      <c r="C40" s="6" t="s">
        <v>90</v>
      </c>
      <c r="D40" s="6" t="s">
        <v>13</v>
      </c>
      <c r="E40" s="6" t="s">
        <v>37</v>
      </c>
      <c r="F40" s="6" t="s">
        <v>92</v>
      </c>
      <c r="G40">
        <v>12</v>
      </c>
      <c r="H40">
        <v>202212</v>
      </c>
      <c r="I40" s="8">
        <v>72.94</v>
      </c>
      <c r="J40" s="8"/>
      <c r="M40" s="36" t="str">
        <f>INDEX(YahooDetails[], MATCH(ZACKS_Screener[Ticker], YahooDetails[Ticker],0), 4)</f>
        <v/>
      </c>
      <c r="N40" s="6" t="str">
        <f>INDEX(YahooDetails[], MATCH(ZACKS_Screener[Ticker], YahooDetails[Ticker],0), 2)</f>
        <v/>
      </c>
      <c r="O4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0" s="17" t="str">
        <f>IFERROR(ZACKS_Screener[[#This Row],[Price]]/ZACKS_Screener[[#This Row],[EPS1]], "")</f>
        <v/>
      </c>
      <c r="R40" s="17" t="str">
        <f>IFERROR(ZACKS_Screener[[#This Row],[Price]]/ZACKS_Screener[[#This Row],[EPS2]], "")</f>
        <v/>
      </c>
      <c r="S40" s="17" t="str">
        <f>IFERROR(ZACKS_Screener[[#This Row],[PE1]]/(ZACKS_Screener[[#This Row],[EG1]]*100), "")</f>
        <v/>
      </c>
      <c r="T40" s="17" t="str">
        <f>IFERROR(ZACKS_Screener[[#This Row],[PE2]]/(ZACKS_Screener[[#This Row],[EG2]]*100), "")</f>
        <v/>
      </c>
      <c r="U40"/>
    </row>
    <row r="41" spans="1:21" hidden="1" x14ac:dyDescent="0.25">
      <c r="A41" s="20" t="s">
        <v>1592</v>
      </c>
      <c r="B41" s="35">
        <v>67514.45</v>
      </c>
      <c r="C41" s="6" t="s">
        <v>90</v>
      </c>
      <c r="D41" s="6" t="s">
        <v>13</v>
      </c>
      <c r="E41" s="6" t="s">
        <v>37</v>
      </c>
      <c r="F41" s="6" t="s">
        <v>92</v>
      </c>
      <c r="G41">
        <v>12</v>
      </c>
      <c r="H41">
        <v>202212</v>
      </c>
      <c r="I41" s="8">
        <v>98.26</v>
      </c>
      <c r="J41" s="8"/>
      <c r="M41" s="36" t="str">
        <f>INDEX(YahooDetails[], MATCH(ZACKS_Screener[Ticker], YahooDetails[Ticker],0), 4)</f>
        <v/>
      </c>
      <c r="N41" s="6" t="str">
        <f>INDEX(YahooDetails[], MATCH(ZACKS_Screener[Ticker], YahooDetails[Ticker],0), 2)</f>
        <v/>
      </c>
      <c r="O4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1" s="17" t="str">
        <f>IFERROR(ZACKS_Screener[[#This Row],[Price]]/ZACKS_Screener[[#This Row],[EPS1]], "")</f>
        <v/>
      </c>
      <c r="R41" s="17" t="str">
        <f>IFERROR(ZACKS_Screener[[#This Row],[Price]]/ZACKS_Screener[[#This Row],[EPS2]], "")</f>
        <v/>
      </c>
      <c r="S41" s="17" t="str">
        <f>IFERROR(ZACKS_Screener[[#This Row],[PE1]]/(ZACKS_Screener[[#This Row],[EG1]]*100), "")</f>
        <v/>
      </c>
      <c r="T41" s="17" t="str">
        <f>IFERROR(ZACKS_Screener[[#This Row],[PE2]]/(ZACKS_Screener[[#This Row],[EG2]]*100), "")</f>
        <v/>
      </c>
      <c r="U41"/>
    </row>
    <row r="42" spans="1:21" hidden="1" x14ac:dyDescent="0.25">
      <c r="A42" s="20" t="s">
        <v>1593</v>
      </c>
      <c r="B42" s="35">
        <v>6712.17</v>
      </c>
      <c r="C42" s="6" t="s">
        <v>90</v>
      </c>
      <c r="D42" s="6" t="s">
        <v>13</v>
      </c>
      <c r="E42" s="6" t="s">
        <v>37</v>
      </c>
      <c r="F42" s="6" t="s">
        <v>92</v>
      </c>
      <c r="G42">
        <v>12</v>
      </c>
      <c r="H42">
        <v>202212</v>
      </c>
      <c r="I42" s="8">
        <v>93.68</v>
      </c>
      <c r="J42" s="8"/>
      <c r="M42" s="36" t="str">
        <f>INDEX(YahooDetails[], MATCH(ZACKS_Screener[Ticker], YahooDetails[Ticker],0), 4)</f>
        <v/>
      </c>
      <c r="N42" s="6" t="str">
        <f>INDEX(YahooDetails[], MATCH(ZACKS_Screener[Ticker], YahooDetails[Ticker],0), 2)</f>
        <v/>
      </c>
      <c r="O4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2" s="17" t="str">
        <f>IFERROR(ZACKS_Screener[[#This Row],[Price]]/ZACKS_Screener[[#This Row],[EPS1]], "")</f>
        <v/>
      </c>
      <c r="R42" s="17" t="str">
        <f>IFERROR(ZACKS_Screener[[#This Row],[Price]]/ZACKS_Screener[[#This Row],[EPS2]], "")</f>
        <v/>
      </c>
      <c r="S42" s="17" t="str">
        <f>IFERROR(ZACKS_Screener[[#This Row],[PE1]]/(ZACKS_Screener[[#This Row],[EG1]]*100), "")</f>
        <v/>
      </c>
      <c r="T42" s="17" t="str">
        <f>IFERROR(ZACKS_Screener[[#This Row],[PE2]]/(ZACKS_Screener[[#This Row],[EG2]]*100), "")</f>
        <v/>
      </c>
      <c r="U42"/>
    </row>
    <row r="43" spans="1:21" hidden="1" x14ac:dyDescent="0.25">
      <c r="A43" s="20" t="s">
        <v>1594</v>
      </c>
      <c r="B43" s="35">
        <v>5104.3500000000004</v>
      </c>
      <c r="C43" s="6" t="s">
        <v>90</v>
      </c>
      <c r="D43" s="6" t="s">
        <v>22</v>
      </c>
      <c r="E43" s="6" t="s">
        <v>37</v>
      </c>
      <c r="F43" s="6" t="s">
        <v>92</v>
      </c>
      <c r="G43">
        <v>12</v>
      </c>
      <c r="H43">
        <v>202212</v>
      </c>
      <c r="I43" s="8">
        <v>113.43</v>
      </c>
      <c r="J43" s="8"/>
      <c r="M43" s="36" t="str">
        <f>INDEX(YahooDetails[], MATCH(ZACKS_Screener[Ticker], YahooDetails[Ticker],0), 4)</f>
        <v/>
      </c>
      <c r="N43" s="6" t="str">
        <f>INDEX(YahooDetails[], MATCH(ZACKS_Screener[Ticker], YahooDetails[Ticker],0), 2)</f>
        <v/>
      </c>
      <c r="O4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3" s="17" t="str">
        <f>IFERROR(ZACKS_Screener[[#This Row],[Price]]/ZACKS_Screener[[#This Row],[EPS1]], "")</f>
        <v/>
      </c>
      <c r="R43" s="17" t="str">
        <f>IFERROR(ZACKS_Screener[[#This Row],[Price]]/ZACKS_Screener[[#This Row],[EPS2]], "")</f>
        <v/>
      </c>
      <c r="S43" s="17" t="str">
        <f>IFERROR(ZACKS_Screener[[#This Row],[PE1]]/(ZACKS_Screener[[#This Row],[EG1]]*100), "")</f>
        <v/>
      </c>
      <c r="T43" s="17" t="str">
        <f>IFERROR(ZACKS_Screener[[#This Row],[PE2]]/(ZACKS_Screener[[#This Row],[EG2]]*100), "")</f>
        <v/>
      </c>
      <c r="U43"/>
    </row>
    <row r="44" spans="1:21" hidden="1" x14ac:dyDescent="0.25">
      <c r="A44" s="20" t="s">
        <v>1668</v>
      </c>
      <c r="B44" s="35">
        <v>329061.63</v>
      </c>
      <c r="C44" s="6" t="s">
        <v>90</v>
      </c>
      <c r="D44" s="6" t="s">
        <v>13</v>
      </c>
      <c r="E44" s="6" t="s">
        <v>37</v>
      </c>
      <c r="F44" s="6" t="s">
        <v>92</v>
      </c>
      <c r="G44">
        <v>12</v>
      </c>
      <c r="H44">
        <v>202212</v>
      </c>
      <c r="I44" s="8">
        <v>439.54</v>
      </c>
      <c r="J44" s="8"/>
      <c r="M44" s="36" t="str">
        <f>INDEX(YahooDetails[], MATCH(ZACKS_Screener[Ticker], YahooDetails[Ticker],0), 4)</f>
        <v/>
      </c>
      <c r="N44" s="6" t="str">
        <f>INDEX(YahooDetails[], MATCH(ZACKS_Screener[Ticker], YahooDetails[Ticker],0), 2)</f>
        <v/>
      </c>
      <c r="O4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4" s="17" t="str">
        <f>IFERROR(ZACKS_Screener[[#This Row],[Price]]/ZACKS_Screener[[#This Row],[EPS1]], "")</f>
        <v/>
      </c>
      <c r="R44" s="17" t="str">
        <f>IFERROR(ZACKS_Screener[[#This Row],[Price]]/ZACKS_Screener[[#This Row],[EPS2]], "")</f>
        <v/>
      </c>
      <c r="S44" s="17" t="str">
        <f>IFERROR(ZACKS_Screener[[#This Row],[PE1]]/(ZACKS_Screener[[#This Row],[EG1]]*100), "")</f>
        <v/>
      </c>
      <c r="T44" s="17" t="str">
        <f>IFERROR(ZACKS_Screener[[#This Row],[PE2]]/(ZACKS_Screener[[#This Row],[EG2]]*100), "")</f>
        <v/>
      </c>
      <c r="U44"/>
    </row>
    <row r="45" spans="1:21" hidden="1" x14ac:dyDescent="0.25">
      <c r="A45" s="20" t="s">
        <v>1671</v>
      </c>
      <c r="B45" s="35">
        <v>50789.64</v>
      </c>
      <c r="C45" s="6" t="s">
        <v>90</v>
      </c>
      <c r="D45" s="6" t="s">
        <v>13</v>
      </c>
      <c r="E45" s="6" t="s">
        <v>37</v>
      </c>
      <c r="F45" s="6" t="s">
        <v>92</v>
      </c>
      <c r="G45">
        <v>12</v>
      </c>
      <c r="H45">
        <v>202212</v>
      </c>
      <c r="I45" s="8">
        <v>155.32</v>
      </c>
      <c r="J45" s="8"/>
      <c r="M45" s="36" t="str">
        <f>INDEX(YahooDetails[], MATCH(ZACKS_Screener[Ticker], YahooDetails[Ticker],0), 4)</f>
        <v/>
      </c>
      <c r="N45" s="6" t="str">
        <f>INDEX(YahooDetails[], MATCH(ZACKS_Screener[Ticker], YahooDetails[Ticker],0), 2)</f>
        <v/>
      </c>
      <c r="O4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5" s="17" t="str">
        <f>IFERROR(ZACKS_Screener[[#This Row],[Price]]/ZACKS_Screener[[#This Row],[EPS1]], "")</f>
        <v/>
      </c>
      <c r="R45" s="17" t="str">
        <f>IFERROR(ZACKS_Screener[[#This Row],[Price]]/ZACKS_Screener[[#This Row],[EPS2]], "")</f>
        <v/>
      </c>
      <c r="S45" s="17" t="str">
        <f>IFERROR(ZACKS_Screener[[#This Row],[PE1]]/(ZACKS_Screener[[#This Row],[EG1]]*100), "")</f>
        <v/>
      </c>
      <c r="T45" s="17" t="str">
        <f>IFERROR(ZACKS_Screener[[#This Row],[PE2]]/(ZACKS_Screener[[#This Row],[EG2]]*100), "")</f>
        <v/>
      </c>
      <c r="U45"/>
    </row>
    <row r="46" spans="1:21" hidden="1" x14ac:dyDescent="0.25">
      <c r="A46" s="20" t="s">
        <v>1672</v>
      </c>
      <c r="B46" s="35">
        <v>70659.62</v>
      </c>
      <c r="C46" s="6" t="s">
        <v>90</v>
      </c>
      <c r="D46" s="6" t="s">
        <v>13</v>
      </c>
      <c r="E46" s="6" t="s">
        <v>37</v>
      </c>
      <c r="F46" s="6" t="s">
        <v>92</v>
      </c>
      <c r="G46">
        <v>12</v>
      </c>
      <c r="H46">
        <v>202212</v>
      </c>
      <c r="I46" s="8">
        <v>271.82</v>
      </c>
      <c r="J46" s="8"/>
      <c r="M46" s="36" t="str">
        <f>INDEX(YahooDetails[], MATCH(ZACKS_Screener[Ticker], YahooDetails[Ticker],0), 4)</f>
        <v/>
      </c>
      <c r="N46" s="6" t="str">
        <f>INDEX(YahooDetails[], MATCH(ZACKS_Screener[Ticker], YahooDetails[Ticker],0), 2)</f>
        <v/>
      </c>
      <c r="O4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6" s="17" t="str">
        <f>IFERROR(ZACKS_Screener[[#This Row],[Price]]/ZACKS_Screener[[#This Row],[EPS1]], "")</f>
        <v/>
      </c>
      <c r="R46" s="17" t="str">
        <f>IFERROR(ZACKS_Screener[[#This Row],[Price]]/ZACKS_Screener[[#This Row],[EPS2]], "")</f>
        <v/>
      </c>
      <c r="S46" s="17" t="str">
        <f>IFERROR(ZACKS_Screener[[#This Row],[PE1]]/(ZACKS_Screener[[#This Row],[EG1]]*100), "")</f>
        <v/>
      </c>
      <c r="T46" s="17" t="str">
        <f>IFERROR(ZACKS_Screener[[#This Row],[PE2]]/(ZACKS_Screener[[#This Row],[EG2]]*100), "")</f>
        <v/>
      </c>
      <c r="U46"/>
    </row>
    <row r="47" spans="1:21" hidden="1" x14ac:dyDescent="0.25">
      <c r="A47" s="20" t="s">
        <v>1673</v>
      </c>
      <c r="B47" s="35">
        <v>56908.959999999999</v>
      </c>
      <c r="C47" s="6" t="s">
        <v>90</v>
      </c>
      <c r="D47" s="6" t="s">
        <v>13</v>
      </c>
      <c r="E47" s="6" t="s">
        <v>37</v>
      </c>
      <c r="F47" s="6" t="s">
        <v>92</v>
      </c>
      <c r="G47">
        <v>12</v>
      </c>
      <c r="H47">
        <v>202212</v>
      </c>
      <c r="I47" s="8">
        <v>185.13</v>
      </c>
      <c r="J47" s="8"/>
      <c r="M47" s="36" t="str">
        <f>INDEX(YahooDetails[], MATCH(ZACKS_Screener[Ticker], YahooDetails[Ticker],0), 4)</f>
        <v/>
      </c>
      <c r="N47" s="6" t="str">
        <f>INDEX(YahooDetails[], MATCH(ZACKS_Screener[Ticker], YahooDetails[Ticker],0), 2)</f>
        <v/>
      </c>
      <c r="O4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7" s="17" t="str">
        <f>IFERROR(ZACKS_Screener[[#This Row],[Price]]/ZACKS_Screener[[#This Row],[EPS1]], "")</f>
        <v/>
      </c>
      <c r="R47" s="17" t="str">
        <f>IFERROR(ZACKS_Screener[[#This Row],[Price]]/ZACKS_Screener[[#This Row],[EPS2]], "")</f>
        <v/>
      </c>
      <c r="S47" s="17" t="str">
        <f>IFERROR(ZACKS_Screener[[#This Row],[PE1]]/(ZACKS_Screener[[#This Row],[EG1]]*100), "")</f>
        <v/>
      </c>
      <c r="T47" s="17" t="str">
        <f>IFERROR(ZACKS_Screener[[#This Row],[PE2]]/(ZACKS_Screener[[#This Row],[EG2]]*100), "")</f>
        <v/>
      </c>
      <c r="U47"/>
    </row>
    <row r="48" spans="1:21" hidden="1" x14ac:dyDescent="0.25">
      <c r="A48" s="20" t="s">
        <v>1674</v>
      </c>
      <c r="B48" s="35">
        <v>11130.1</v>
      </c>
      <c r="C48" s="6" t="s">
        <v>90</v>
      </c>
      <c r="D48" s="6" t="s">
        <v>13</v>
      </c>
      <c r="E48" s="6" t="s">
        <v>37</v>
      </c>
      <c r="F48" s="6" t="s">
        <v>92</v>
      </c>
      <c r="G48">
        <v>12</v>
      </c>
      <c r="H48">
        <v>202212</v>
      </c>
      <c r="I48" s="8">
        <v>139.65</v>
      </c>
      <c r="J48" s="8"/>
      <c r="M48" s="36" t="str">
        <f>INDEX(YahooDetails[], MATCH(ZACKS_Screener[Ticker], YahooDetails[Ticker],0), 4)</f>
        <v/>
      </c>
      <c r="N48" s="6" t="str">
        <f>INDEX(YahooDetails[], MATCH(ZACKS_Screener[Ticker], YahooDetails[Ticker],0), 2)</f>
        <v/>
      </c>
      <c r="O4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8" s="17" t="str">
        <f>IFERROR(ZACKS_Screener[[#This Row],[Price]]/ZACKS_Screener[[#This Row],[EPS1]], "")</f>
        <v/>
      </c>
      <c r="R48" s="17" t="str">
        <f>IFERROR(ZACKS_Screener[[#This Row],[Price]]/ZACKS_Screener[[#This Row],[EPS2]], "")</f>
        <v/>
      </c>
      <c r="S48" s="17" t="str">
        <f>IFERROR(ZACKS_Screener[[#This Row],[PE1]]/(ZACKS_Screener[[#This Row],[EG1]]*100), "")</f>
        <v/>
      </c>
      <c r="T48" s="17" t="str">
        <f>IFERROR(ZACKS_Screener[[#This Row],[PE2]]/(ZACKS_Screener[[#This Row],[EG2]]*100), "")</f>
        <v/>
      </c>
      <c r="U48"/>
    </row>
    <row r="49" spans="1:21" hidden="1" x14ac:dyDescent="0.25">
      <c r="A49" s="20" t="s">
        <v>1675</v>
      </c>
      <c r="B49" s="35">
        <v>9772.9500000000007</v>
      </c>
      <c r="C49" s="6" t="s">
        <v>90</v>
      </c>
      <c r="D49" s="6" t="s">
        <v>13</v>
      </c>
      <c r="E49" s="6" t="s">
        <v>37</v>
      </c>
      <c r="F49" s="6" t="s">
        <v>92</v>
      </c>
      <c r="G49">
        <v>12</v>
      </c>
      <c r="H49">
        <v>202212</v>
      </c>
      <c r="I49" s="8">
        <v>239.24</v>
      </c>
      <c r="J49" s="8"/>
      <c r="M49" s="36" t="str">
        <f>INDEX(YahooDetails[], MATCH(ZACKS_Screener[Ticker], YahooDetails[Ticker],0), 4)</f>
        <v/>
      </c>
      <c r="N49" s="6" t="str">
        <f>INDEX(YahooDetails[], MATCH(ZACKS_Screener[Ticker], YahooDetails[Ticker],0), 2)</f>
        <v/>
      </c>
      <c r="O4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4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49" s="17" t="str">
        <f>IFERROR(ZACKS_Screener[[#This Row],[Price]]/ZACKS_Screener[[#This Row],[EPS1]], "")</f>
        <v/>
      </c>
      <c r="R49" s="17" t="str">
        <f>IFERROR(ZACKS_Screener[[#This Row],[Price]]/ZACKS_Screener[[#This Row],[EPS2]], "")</f>
        <v/>
      </c>
      <c r="S49" s="17" t="str">
        <f>IFERROR(ZACKS_Screener[[#This Row],[PE1]]/(ZACKS_Screener[[#This Row],[EG1]]*100), "")</f>
        <v/>
      </c>
      <c r="T49" s="17" t="str">
        <f>IFERROR(ZACKS_Screener[[#This Row],[PE2]]/(ZACKS_Screener[[#This Row],[EG2]]*100), "")</f>
        <v/>
      </c>
      <c r="U49"/>
    </row>
    <row r="50" spans="1:21" hidden="1" x14ac:dyDescent="0.25">
      <c r="A50" s="20" t="s">
        <v>1676</v>
      </c>
      <c r="B50" s="35">
        <v>12781.81</v>
      </c>
      <c r="C50" s="6" t="s">
        <v>90</v>
      </c>
      <c r="D50" s="6" t="s">
        <v>13</v>
      </c>
      <c r="E50" s="6" t="s">
        <v>37</v>
      </c>
      <c r="F50" s="6" t="s">
        <v>92</v>
      </c>
      <c r="G50">
        <v>12</v>
      </c>
      <c r="H50">
        <v>202212</v>
      </c>
      <c r="I50" s="8">
        <v>94.61</v>
      </c>
      <c r="J50" s="8"/>
      <c r="M50" s="36" t="str">
        <f>INDEX(YahooDetails[], MATCH(ZACKS_Screener[Ticker], YahooDetails[Ticker],0), 4)</f>
        <v/>
      </c>
      <c r="N50" s="6" t="str">
        <f>INDEX(YahooDetails[], MATCH(ZACKS_Screener[Ticker], YahooDetails[Ticker],0), 2)</f>
        <v/>
      </c>
      <c r="O5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0" s="17" t="str">
        <f>IFERROR(ZACKS_Screener[[#This Row],[Price]]/ZACKS_Screener[[#This Row],[EPS1]], "")</f>
        <v/>
      </c>
      <c r="R50" s="17" t="str">
        <f>IFERROR(ZACKS_Screener[[#This Row],[Price]]/ZACKS_Screener[[#This Row],[EPS2]], "")</f>
        <v/>
      </c>
      <c r="S50" s="17" t="str">
        <f>IFERROR(ZACKS_Screener[[#This Row],[PE1]]/(ZACKS_Screener[[#This Row],[EG1]]*100), "")</f>
        <v/>
      </c>
      <c r="T50" s="17" t="str">
        <f>IFERROR(ZACKS_Screener[[#This Row],[PE2]]/(ZACKS_Screener[[#This Row],[EG2]]*100), "")</f>
        <v/>
      </c>
      <c r="U50"/>
    </row>
    <row r="51" spans="1:21" hidden="1" x14ac:dyDescent="0.25">
      <c r="A51" s="20" t="s">
        <v>1677</v>
      </c>
      <c r="B51" s="35">
        <v>27996.639999999999</v>
      </c>
      <c r="C51" s="6" t="s">
        <v>90</v>
      </c>
      <c r="D51" s="6" t="s">
        <v>13</v>
      </c>
      <c r="E51" s="6" t="s">
        <v>37</v>
      </c>
      <c r="F51" s="6" t="s">
        <v>92</v>
      </c>
      <c r="G51">
        <v>12</v>
      </c>
      <c r="H51">
        <v>202212</v>
      </c>
      <c r="I51" s="8">
        <v>71.42</v>
      </c>
      <c r="J51" s="8"/>
      <c r="M51" s="36" t="str">
        <f>INDEX(YahooDetails[], MATCH(ZACKS_Screener[Ticker], YahooDetails[Ticker],0), 4)</f>
        <v/>
      </c>
      <c r="N51" s="6" t="str">
        <f>INDEX(YahooDetails[], MATCH(ZACKS_Screener[Ticker], YahooDetails[Ticker],0), 2)</f>
        <v/>
      </c>
      <c r="O5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1" s="17" t="str">
        <f>IFERROR(ZACKS_Screener[[#This Row],[Price]]/ZACKS_Screener[[#This Row],[EPS1]], "")</f>
        <v/>
      </c>
      <c r="R51" s="17" t="str">
        <f>IFERROR(ZACKS_Screener[[#This Row],[Price]]/ZACKS_Screener[[#This Row],[EPS2]], "")</f>
        <v/>
      </c>
      <c r="S51" s="17" t="str">
        <f>IFERROR(ZACKS_Screener[[#This Row],[PE1]]/(ZACKS_Screener[[#This Row],[EG1]]*100), "")</f>
        <v/>
      </c>
      <c r="T51" s="17" t="str">
        <f>IFERROR(ZACKS_Screener[[#This Row],[PE2]]/(ZACKS_Screener[[#This Row],[EG2]]*100), "")</f>
        <v/>
      </c>
      <c r="U51"/>
    </row>
    <row r="52" spans="1:21" hidden="1" x14ac:dyDescent="0.25">
      <c r="A52" s="20" t="s">
        <v>1678</v>
      </c>
      <c r="B52" s="35">
        <v>12526.34</v>
      </c>
      <c r="C52" s="6" t="s">
        <v>90</v>
      </c>
      <c r="D52" s="6" t="s">
        <v>13</v>
      </c>
      <c r="E52" s="6" t="s">
        <v>37</v>
      </c>
      <c r="F52" s="6" t="s">
        <v>92</v>
      </c>
      <c r="G52">
        <v>12</v>
      </c>
      <c r="H52">
        <v>202212</v>
      </c>
      <c r="I52" s="8">
        <v>107.43</v>
      </c>
      <c r="J52" s="8"/>
      <c r="M52" s="36" t="str">
        <f>INDEX(YahooDetails[], MATCH(ZACKS_Screener[Ticker], YahooDetails[Ticker],0), 4)</f>
        <v/>
      </c>
      <c r="N52" s="6" t="str">
        <f>INDEX(YahooDetails[], MATCH(ZACKS_Screener[Ticker], YahooDetails[Ticker],0), 2)</f>
        <v/>
      </c>
      <c r="O5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2" s="17" t="str">
        <f>IFERROR(ZACKS_Screener[[#This Row],[Price]]/ZACKS_Screener[[#This Row],[EPS1]], "")</f>
        <v/>
      </c>
      <c r="R52" s="17" t="str">
        <f>IFERROR(ZACKS_Screener[[#This Row],[Price]]/ZACKS_Screener[[#This Row],[EPS2]], "")</f>
        <v/>
      </c>
      <c r="S52" s="17" t="str">
        <f>IFERROR(ZACKS_Screener[[#This Row],[PE1]]/(ZACKS_Screener[[#This Row],[EG1]]*100), "")</f>
        <v/>
      </c>
      <c r="T52" s="17" t="str">
        <f>IFERROR(ZACKS_Screener[[#This Row],[PE2]]/(ZACKS_Screener[[#This Row],[EG2]]*100), "")</f>
        <v/>
      </c>
      <c r="U52"/>
    </row>
    <row r="53" spans="1:21" hidden="1" x14ac:dyDescent="0.25">
      <c r="A53" s="20" t="s">
        <v>3851</v>
      </c>
      <c r="B53" s="35">
        <v>2963.36</v>
      </c>
      <c r="C53" s="6" t="s">
        <v>90</v>
      </c>
      <c r="D53" s="6" t="s">
        <v>13</v>
      </c>
      <c r="E53" s="6" t="s">
        <v>37</v>
      </c>
      <c r="F53" s="6" t="s">
        <v>92</v>
      </c>
      <c r="G53">
        <v>12</v>
      </c>
      <c r="H53">
        <v>202212</v>
      </c>
      <c r="I53" s="8">
        <v>84.91</v>
      </c>
      <c r="J53" s="8"/>
      <c r="M53" s="36" t="str">
        <f>INDEX(YahooDetails[], MATCH(ZACKS_Screener[Ticker], YahooDetails[Ticker],0), 4)</f>
        <v/>
      </c>
      <c r="N53" s="6" t="str">
        <f>INDEX(YahooDetails[], MATCH(ZACKS_Screener[Ticker], YahooDetails[Ticker],0), 2)</f>
        <v/>
      </c>
      <c r="O5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3" s="17" t="str">
        <f>IFERROR(ZACKS_Screener[[#This Row],[Price]]/ZACKS_Screener[[#This Row],[EPS1]], "")</f>
        <v/>
      </c>
      <c r="R53" s="17" t="str">
        <f>IFERROR(ZACKS_Screener[[#This Row],[Price]]/ZACKS_Screener[[#This Row],[EPS2]], "")</f>
        <v/>
      </c>
      <c r="S53" s="17" t="str">
        <f>IFERROR(ZACKS_Screener[[#This Row],[PE1]]/(ZACKS_Screener[[#This Row],[EG1]]*100), "")</f>
        <v/>
      </c>
      <c r="T53" s="17" t="str">
        <f>IFERROR(ZACKS_Screener[[#This Row],[PE2]]/(ZACKS_Screener[[#This Row],[EG2]]*100), "")</f>
        <v/>
      </c>
      <c r="U53"/>
    </row>
    <row r="54" spans="1:21" hidden="1" x14ac:dyDescent="0.25">
      <c r="A54" s="20" t="s">
        <v>1681</v>
      </c>
      <c r="B54" s="35">
        <v>12646.34</v>
      </c>
      <c r="C54" s="6" t="s">
        <v>90</v>
      </c>
      <c r="D54" s="6" t="s">
        <v>13</v>
      </c>
      <c r="E54" s="6" t="s">
        <v>37</v>
      </c>
      <c r="F54" s="6" t="s">
        <v>92</v>
      </c>
      <c r="G54">
        <v>12</v>
      </c>
      <c r="H54">
        <v>202212</v>
      </c>
      <c r="I54" s="8">
        <v>107.95</v>
      </c>
      <c r="J54" s="8"/>
      <c r="M54" s="36" t="str">
        <f>INDEX(YahooDetails[], MATCH(ZACKS_Screener[Ticker], YahooDetails[Ticker],0), 4)</f>
        <v/>
      </c>
      <c r="N54" s="6" t="str">
        <f>INDEX(YahooDetails[], MATCH(ZACKS_Screener[Ticker], YahooDetails[Ticker],0), 2)</f>
        <v/>
      </c>
      <c r="O5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4" s="17" t="str">
        <f>IFERROR(ZACKS_Screener[[#This Row],[Price]]/ZACKS_Screener[[#This Row],[EPS1]], "")</f>
        <v/>
      </c>
      <c r="R54" s="17" t="str">
        <f>IFERROR(ZACKS_Screener[[#This Row],[Price]]/ZACKS_Screener[[#This Row],[EPS2]], "")</f>
        <v/>
      </c>
      <c r="S54" s="17" t="str">
        <f>IFERROR(ZACKS_Screener[[#This Row],[PE1]]/(ZACKS_Screener[[#This Row],[EG1]]*100), "")</f>
        <v/>
      </c>
      <c r="T54" s="17" t="str">
        <f>IFERROR(ZACKS_Screener[[#This Row],[PE2]]/(ZACKS_Screener[[#This Row],[EG2]]*100), "")</f>
        <v/>
      </c>
      <c r="U54"/>
    </row>
    <row r="55" spans="1:21" hidden="1" x14ac:dyDescent="0.25">
      <c r="A55" s="20" t="s">
        <v>1712</v>
      </c>
      <c r="B55" s="35">
        <v>8440.06</v>
      </c>
      <c r="C55" s="6" t="s">
        <v>90</v>
      </c>
      <c r="D55" s="6" t="s">
        <v>13</v>
      </c>
      <c r="E55" s="6" t="s">
        <v>37</v>
      </c>
      <c r="F55" s="6" t="s">
        <v>92</v>
      </c>
      <c r="G55">
        <v>12</v>
      </c>
      <c r="H55">
        <v>202212</v>
      </c>
      <c r="I55" s="8">
        <v>91.67</v>
      </c>
      <c r="J55" s="8"/>
      <c r="M55" s="36" t="str">
        <f>INDEX(YahooDetails[], MATCH(ZACKS_Screener[Ticker], YahooDetails[Ticker],0), 4)</f>
        <v/>
      </c>
      <c r="N55" s="6" t="str">
        <f>INDEX(YahooDetails[], MATCH(ZACKS_Screener[Ticker], YahooDetails[Ticker],0), 2)</f>
        <v/>
      </c>
      <c r="O5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5" s="17" t="str">
        <f>IFERROR(ZACKS_Screener[[#This Row],[Price]]/ZACKS_Screener[[#This Row],[EPS1]], "")</f>
        <v/>
      </c>
      <c r="R55" s="17" t="str">
        <f>IFERROR(ZACKS_Screener[[#This Row],[Price]]/ZACKS_Screener[[#This Row],[EPS2]], "")</f>
        <v/>
      </c>
      <c r="S55" s="17" t="str">
        <f>IFERROR(ZACKS_Screener[[#This Row],[PE1]]/(ZACKS_Screener[[#This Row],[EG1]]*100), "")</f>
        <v/>
      </c>
      <c r="T55" s="17" t="str">
        <f>IFERROR(ZACKS_Screener[[#This Row],[PE2]]/(ZACKS_Screener[[#This Row],[EG2]]*100), "")</f>
        <v/>
      </c>
      <c r="U55"/>
    </row>
    <row r="56" spans="1:21" hidden="1" x14ac:dyDescent="0.25">
      <c r="A56" s="20" t="s">
        <v>7020</v>
      </c>
      <c r="B56" s="35">
        <v>2550.7399999999998</v>
      </c>
      <c r="C56" s="6" t="s">
        <v>3271</v>
      </c>
      <c r="D56" s="6" t="s">
        <v>13</v>
      </c>
      <c r="E56" s="6" t="s">
        <v>26</v>
      </c>
      <c r="F56" s="6" t="s">
        <v>64</v>
      </c>
      <c r="G56">
        <v>12</v>
      </c>
      <c r="H56">
        <v>202212</v>
      </c>
      <c r="I56" s="8">
        <v>45.09</v>
      </c>
      <c r="J56" s="8"/>
      <c r="K56" s="8">
        <v>1.85</v>
      </c>
      <c r="L56" s="8">
        <v>2.2000000000000002</v>
      </c>
      <c r="M56" s="36" t="e">
        <f>INDEX(YahooDetails[], MATCH(ZACKS_Screener[Ticker], YahooDetails[Ticker],0), 4)</f>
        <v>#N/A</v>
      </c>
      <c r="N56" s="6" t="e">
        <f>INDEX(YahooDetails[], MATCH(ZACKS_Screener[Ticker], YahooDetails[Ticker],0), 2)</f>
        <v>#N/A</v>
      </c>
      <c r="O5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0.18918918918918923</v>
      </c>
      <c r="Q56" s="17">
        <f>IFERROR(ZACKS_Screener[[#This Row],[Price]]/ZACKS_Screener[[#This Row],[EPS1]], "")</f>
        <v>24.372972972972974</v>
      </c>
      <c r="R56" s="17">
        <f>IFERROR(ZACKS_Screener[[#This Row],[Price]]/ZACKS_Screener[[#This Row],[EPS2]], "")</f>
        <v>20.495454545454546</v>
      </c>
      <c r="S56" s="17" t="str">
        <f>IFERROR(ZACKS_Screener[[#This Row],[PE1]]/(ZACKS_Screener[[#This Row],[EG1]]*100), "")</f>
        <v/>
      </c>
      <c r="T56" s="17">
        <f>IFERROR(ZACKS_Screener[[#This Row],[PE2]]/(ZACKS_Screener[[#This Row],[EG2]]*100), "")</f>
        <v>1.0833311688311686</v>
      </c>
      <c r="U56"/>
    </row>
    <row r="57" spans="1:21" hidden="1" x14ac:dyDescent="0.25">
      <c r="A57" s="20" t="s">
        <v>1774</v>
      </c>
      <c r="B57" s="35">
        <v>49902.15</v>
      </c>
      <c r="C57" s="6" t="s">
        <v>1773</v>
      </c>
      <c r="D57" s="6" t="s">
        <v>13</v>
      </c>
      <c r="E57" s="6" t="s">
        <v>51</v>
      </c>
      <c r="F57" s="6" t="s">
        <v>76</v>
      </c>
      <c r="G57">
        <v>12</v>
      </c>
      <c r="H57">
        <v>202212</v>
      </c>
      <c r="I57" s="8">
        <v>26.06</v>
      </c>
      <c r="J57" s="8"/>
      <c r="K57" s="8">
        <v>1.2</v>
      </c>
      <c r="L57" s="8">
        <v>1.23</v>
      </c>
      <c r="M57" s="36" t="str">
        <f>INDEX(YahooDetails[], MATCH(ZACKS_Screener[Ticker], YahooDetails[Ticker],0), 4)</f>
        <v>Consumer Defensive</v>
      </c>
      <c r="N57" s="6" t="str">
        <f>INDEX(YahooDetails[], MATCH(ZACKS_Screener[Ticker], YahooDetails[Ticker],0), 2)</f>
        <v>Household &amp; Personal Products</v>
      </c>
      <c r="O5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2.5000000000000022E-2</v>
      </c>
      <c r="Q57" s="17">
        <f>IFERROR(ZACKS_Screener[[#This Row],[Price]]/ZACKS_Screener[[#This Row],[EPS1]], "")</f>
        <v>21.716666666666665</v>
      </c>
      <c r="R57" s="17">
        <f>IFERROR(ZACKS_Screener[[#This Row],[Price]]/ZACKS_Screener[[#This Row],[EPS2]], "")</f>
        <v>21.1869918699187</v>
      </c>
      <c r="S57" s="17" t="str">
        <f>IFERROR(ZACKS_Screener[[#This Row],[PE1]]/(ZACKS_Screener[[#This Row],[EG1]]*100), "")</f>
        <v/>
      </c>
      <c r="T57" s="17">
        <f>IFERROR(ZACKS_Screener[[#This Row],[PE2]]/(ZACKS_Screener[[#This Row],[EG2]]*100), "")</f>
        <v>8.4747967479674724</v>
      </c>
      <c r="U57"/>
    </row>
    <row r="58" spans="1:21" hidden="1" x14ac:dyDescent="0.25">
      <c r="A58" s="20" t="s">
        <v>1859</v>
      </c>
      <c r="B58" s="35">
        <v>36185.18</v>
      </c>
      <c r="C58" s="6" t="s">
        <v>90</v>
      </c>
      <c r="D58" s="6" t="s">
        <v>13</v>
      </c>
      <c r="E58" s="6" t="s">
        <v>37</v>
      </c>
      <c r="F58" s="6" t="s">
        <v>92</v>
      </c>
      <c r="G58">
        <v>12</v>
      </c>
      <c r="H58">
        <v>202212</v>
      </c>
      <c r="I58" s="8">
        <v>108.08</v>
      </c>
      <c r="J58" s="8"/>
      <c r="M58" s="36" t="str">
        <f>INDEX(YahooDetails[], MATCH(ZACKS_Screener[Ticker], YahooDetails[Ticker],0), 4)</f>
        <v/>
      </c>
      <c r="N58" s="6" t="str">
        <f>INDEX(YahooDetails[], MATCH(ZACKS_Screener[Ticker], YahooDetails[Ticker],0), 2)</f>
        <v/>
      </c>
      <c r="O5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8" s="17" t="str">
        <f>IFERROR(ZACKS_Screener[[#This Row],[Price]]/ZACKS_Screener[[#This Row],[EPS1]], "")</f>
        <v/>
      </c>
      <c r="R58" s="17" t="str">
        <f>IFERROR(ZACKS_Screener[[#This Row],[Price]]/ZACKS_Screener[[#This Row],[EPS2]], "")</f>
        <v/>
      </c>
      <c r="S58" s="17" t="str">
        <f>IFERROR(ZACKS_Screener[[#This Row],[PE1]]/(ZACKS_Screener[[#This Row],[EG1]]*100), "")</f>
        <v/>
      </c>
      <c r="T58" s="17" t="str">
        <f>IFERROR(ZACKS_Screener[[#This Row],[PE2]]/(ZACKS_Screener[[#This Row],[EG2]]*100), "")</f>
        <v/>
      </c>
      <c r="U58"/>
    </row>
    <row r="59" spans="1:21" hidden="1" x14ac:dyDescent="0.25">
      <c r="A59" s="20" t="s">
        <v>1914</v>
      </c>
      <c r="B59" s="35">
        <v>27317.19</v>
      </c>
      <c r="C59" s="6" t="s">
        <v>90</v>
      </c>
      <c r="D59" s="6" t="s">
        <v>22</v>
      </c>
      <c r="E59" s="6" t="s">
        <v>37</v>
      </c>
      <c r="F59" s="6" t="s">
        <v>92</v>
      </c>
      <c r="G59">
        <v>12</v>
      </c>
      <c r="H59">
        <v>202212</v>
      </c>
      <c r="I59" s="8">
        <v>93.52</v>
      </c>
      <c r="J59" s="8"/>
      <c r="M59" s="36" t="str">
        <f>INDEX(YahooDetails[], MATCH(ZACKS_Screener[Ticker], YahooDetails[Ticker],0), 4)</f>
        <v/>
      </c>
      <c r="N59" s="6" t="str">
        <f>INDEX(YahooDetails[], MATCH(ZACKS_Screener[Ticker], YahooDetails[Ticker],0), 2)</f>
        <v/>
      </c>
      <c r="O5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59" s="17" t="str">
        <f>IFERROR(ZACKS_Screener[[#This Row],[Price]]/ZACKS_Screener[[#This Row],[EPS1]], "")</f>
        <v/>
      </c>
      <c r="R59" s="17" t="str">
        <f>IFERROR(ZACKS_Screener[[#This Row],[Price]]/ZACKS_Screener[[#This Row],[EPS2]], "")</f>
        <v/>
      </c>
      <c r="S59" s="17" t="str">
        <f>IFERROR(ZACKS_Screener[[#This Row],[PE1]]/(ZACKS_Screener[[#This Row],[EG1]]*100), "")</f>
        <v/>
      </c>
      <c r="T59" s="17" t="str">
        <f>IFERROR(ZACKS_Screener[[#This Row],[PE2]]/(ZACKS_Screener[[#This Row],[EG2]]*100), "")</f>
        <v/>
      </c>
      <c r="U59"/>
    </row>
    <row r="60" spans="1:21" hidden="1" x14ac:dyDescent="0.25">
      <c r="A60" s="20" t="s">
        <v>7028</v>
      </c>
      <c r="B60" s="35">
        <v>2052.0700000000002</v>
      </c>
      <c r="C60" s="6" t="s">
        <v>7027</v>
      </c>
      <c r="D60" s="6" t="s">
        <v>13</v>
      </c>
      <c r="E60" s="6" t="s">
        <v>330</v>
      </c>
      <c r="F60" s="6" t="s">
        <v>971</v>
      </c>
      <c r="G60">
        <v>6</v>
      </c>
      <c r="H60">
        <v>202206</v>
      </c>
      <c r="I60" s="8">
        <v>39.64</v>
      </c>
      <c r="J60" s="8"/>
      <c r="K60" s="8">
        <v>0.88</v>
      </c>
      <c r="L60" s="8">
        <v>1.03</v>
      </c>
      <c r="M60" s="36" t="e">
        <f>INDEX(YahooDetails[], MATCH(ZACKS_Screener[Ticker], YahooDetails[Ticker],0), 4)</f>
        <v>#N/A</v>
      </c>
      <c r="N60" s="6" t="e">
        <f>INDEX(YahooDetails[], MATCH(ZACKS_Screener[Ticker], YahooDetails[Ticker],0), 2)</f>
        <v>#N/A</v>
      </c>
      <c r="O6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0.17045454545454547</v>
      </c>
      <c r="Q60" s="17">
        <f>IFERROR(ZACKS_Screener[[#This Row],[Price]]/ZACKS_Screener[[#This Row],[EPS1]], "")</f>
        <v>45.045454545454547</v>
      </c>
      <c r="R60" s="17">
        <f>IFERROR(ZACKS_Screener[[#This Row],[Price]]/ZACKS_Screener[[#This Row],[EPS2]], "")</f>
        <v>38.485436893203882</v>
      </c>
      <c r="S60" s="17" t="str">
        <f>IFERROR(ZACKS_Screener[[#This Row],[PE1]]/(ZACKS_Screener[[#This Row],[EG1]]*100), "")</f>
        <v/>
      </c>
      <c r="T60" s="17">
        <f>IFERROR(ZACKS_Screener[[#This Row],[PE2]]/(ZACKS_Screener[[#This Row],[EG2]]*100), "")</f>
        <v>2.2578122977346275</v>
      </c>
      <c r="U60"/>
    </row>
    <row r="61" spans="1:21" hidden="1" x14ac:dyDescent="0.25">
      <c r="A61" s="20" t="s">
        <v>2061</v>
      </c>
      <c r="B61" s="35">
        <v>32499.17</v>
      </c>
      <c r="C61" s="6" t="s">
        <v>90</v>
      </c>
      <c r="D61" s="6" t="s">
        <v>13</v>
      </c>
      <c r="E61" s="6" t="s">
        <v>37</v>
      </c>
      <c r="F61" s="6" t="s">
        <v>92</v>
      </c>
      <c r="G61">
        <v>12</v>
      </c>
      <c r="H61">
        <v>202212</v>
      </c>
      <c r="I61" s="8">
        <v>106.87</v>
      </c>
      <c r="J61" s="8"/>
      <c r="M61" s="36" t="str">
        <f>INDEX(YahooDetails[], MATCH(ZACKS_Screener[Ticker], YahooDetails[Ticker],0), 4)</f>
        <v/>
      </c>
      <c r="N61" s="6" t="str">
        <f>INDEX(YahooDetails[], MATCH(ZACKS_Screener[Ticker], YahooDetails[Ticker],0), 2)</f>
        <v/>
      </c>
      <c r="O6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1" s="17" t="str">
        <f>IFERROR(ZACKS_Screener[[#This Row],[Price]]/ZACKS_Screener[[#This Row],[EPS1]], "")</f>
        <v/>
      </c>
      <c r="R61" s="17" t="str">
        <f>IFERROR(ZACKS_Screener[[#This Row],[Price]]/ZACKS_Screener[[#This Row],[EPS2]], "")</f>
        <v/>
      </c>
      <c r="S61" s="17" t="str">
        <f>IFERROR(ZACKS_Screener[[#This Row],[PE1]]/(ZACKS_Screener[[#This Row],[EG1]]*100), "")</f>
        <v/>
      </c>
      <c r="T61" s="17" t="str">
        <f>IFERROR(ZACKS_Screener[[#This Row],[PE2]]/(ZACKS_Screener[[#This Row],[EG2]]*100), "")</f>
        <v/>
      </c>
      <c r="U61"/>
    </row>
    <row r="62" spans="1:21" hidden="1" x14ac:dyDescent="0.25">
      <c r="A62" s="20" t="s">
        <v>4063</v>
      </c>
      <c r="B62" s="35">
        <v>2095.3200000000002</v>
      </c>
      <c r="C62" s="6" t="s">
        <v>90</v>
      </c>
      <c r="D62" s="6" t="s">
        <v>13</v>
      </c>
      <c r="E62" s="6" t="s">
        <v>37</v>
      </c>
      <c r="F62" s="6" t="s">
        <v>92</v>
      </c>
      <c r="G62">
        <v>12</v>
      </c>
      <c r="H62">
        <v>202212</v>
      </c>
      <c r="I62" s="8">
        <v>272.10000000000002</v>
      </c>
      <c r="J62" s="8"/>
      <c r="M62" s="36" t="str">
        <f>INDEX(YahooDetails[], MATCH(ZACKS_Screener[Ticker], YahooDetails[Ticker],0), 4)</f>
        <v/>
      </c>
      <c r="N62" s="6" t="str">
        <f>INDEX(YahooDetails[], MATCH(ZACKS_Screener[Ticker], YahooDetails[Ticker],0), 2)</f>
        <v/>
      </c>
      <c r="O6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2" s="17" t="str">
        <f>IFERROR(ZACKS_Screener[[#This Row],[Price]]/ZACKS_Screener[[#This Row],[EPS1]], "")</f>
        <v/>
      </c>
      <c r="R62" s="17" t="str">
        <f>IFERROR(ZACKS_Screener[[#This Row],[Price]]/ZACKS_Screener[[#This Row],[EPS2]], "")</f>
        <v/>
      </c>
      <c r="S62" s="17" t="str">
        <f>IFERROR(ZACKS_Screener[[#This Row],[PE1]]/(ZACKS_Screener[[#This Row],[EG1]]*100), "")</f>
        <v/>
      </c>
      <c r="T62" s="17" t="str">
        <f>IFERROR(ZACKS_Screener[[#This Row],[PE2]]/(ZACKS_Screener[[#This Row],[EG2]]*100), "")</f>
        <v/>
      </c>
      <c r="U62"/>
    </row>
    <row r="63" spans="1:21" hidden="1" x14ac:dyDescent="0.25">
      <c r="A63" s="20" t="s">
        <v>2337</v>
      </c>
      <c r="B63" s="35">
        <v>12795.88</v>
      </c>
      <c r="C63" s="6" t="s">
        <v>90</v>
      </c>
      <c r="D63" s="6" t="s">
        <v>22</v>
      </c>
      <c r="E63" s="6" t="s">
        <v>37</v>
      </c>
      <c r="F63" s="6" t="s">
        <v>92</v>
      </c>
      <c r="G63">
        <v>12</v>
      </c>
      <c r="H63">
        <v>202212</v>
      </c>
      <c r="I63" s="8">
        <v>30.47</v>
      </c>
      <c r="J63" s="8"/>
      <c r="M63" s="36" t="str">
        <f>INDEX(YahooDetails[], MATCH(ZACKS_Screener[Ticker], YahooDetails[Ticker],0), 4)</f>
        <v/>
      </c>
      <c r="N63" s="6" t="str">
        <f>INDEX(YahooDetails[], MATCH(ZACKS_Screener[Ticker], YahooDetails[Ticker],0), 2)</f>
        <v/>
      </c>
      <c r="O6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3" s="17" t="str">
        <f>IFERROR(ZACKS_Screener[[#This Row],[Price]]/ZACKS_Screener[[#This Row],[EPS1]], "")</f>
        <v/>
      </c>
      <c r="R63" s="17" t="str">
        <f>IFERROR(ZACKS_Screener[[#This Row],[Price]]/ZACKS_Screener[[#This Row],[EPS2]], "")</f>
        <v/>
      </c>
      <c r="S63" s="17" t="str">
        <f>IFERROR(ZACKS_Screener[[#This Row],[PE1]]/(ZACKS_Screener[[#This Row],[EG1]]*100), "")</f>
        <v/>
      </c>
      <c r="T63" s="17" t="str">
        <f>IFERROR(ZACKS_Screener[[#This Row],[PE2]]/(ZACKS_Screener[[#This Row],[EG2]]*100), "")</f>
        <v/>
      </c>
      <c r="U63"/>
    </row>
    <row r="64" spans="1:21" hidden="1" x14ac:dyDescent="0.25">
      <c r="A64" s="20" t="s">
        <v>2351</v>
      </c>
      <c r="B64" s="35">
        <v>4628.74</v>
      </c>
      <c r="C64" s="6" t="s">
        <v>90</v>
      </c>
      <c r="D64" s="6" t="s">
        <v>13</v>
      </c>
      <c r="E64" s="6" t="s">
        <v>37</v>
      </c>
      <c r="F64" s="6" t="s">
        <v>92</v>
      </c>
      <c r="G64">
        <v>12</v>
      </c>
      <c r="H64">
        <v>202212</v>
      </c>
      <c r="I64" s="8">
        <v>11.19</v>
      </c>
      <c r="J64" s="8"/>
      <c r="M64" s="36" t="str">
        <f>INDEX(YahooDetails[], MATCH(ZACKS_Screener[Ticker], YahooDetails[Ticker],0), 4)</f>
        <v/>
      </c>
      <c r="N64" s="6" t="str">
        <f>INDEX(YahooDetails[], MATCH(ZACKS_Screener[Ticker], YahooDetails[Ticker],0), 2)</f>
        <v/>
      </c>
      <c r="O6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4" s="17" t="str">
        <f>IFERROR(ZACKS_Screener[[#This Row],[Price]]/ZACKS_Screener[[#This Row],[EPS1]], "")</f>
        <v/>
      </c>
      <c r="R64" s="17" t="str">
        <f>IFERROR(ZACKS_Screener[[#This Row],[Price]]/ZACKS_Screener[[#This Row],[EPS2]], "")</f>
        <v/>
      </c>
      <c r="S64" s="17" t="str">
        <f>IFERROR(ZACKS_Screener[[#This Row],[PE1]]/(ZACKS_Screener[[#This Row],[EG1]]*100), "")</f>
        <v/>
      </c>
      <c r="T64" s="17" t="str">
        <f>IFERROR(ZACKS_Screener[[#This Row],[PE2]]/(ZACKS_Screener[[#This Row],[EG2]]*100), "")</f>
        <v/>
      </c>
      <c r="U64"/>
    </row>
    <row r="65" spans="1:21" hidden="1" x14ac:dyDescent="0.25">
      <c r="A65" s="20" t="s">
        <v>2455</v>
      </c>
      <c r="B65" s="35">
        <v>200932.77</v>
      </c>
      <c r="C65" s="6" t="s">
        <v>90</v>
      </c>
      <c r="D65" s="6" t="s">
        <v>22</v>
      </c>
      <c r="E65" s="6" t="s">
        <v>37</v>
      </c>
      <c r="F65" s="6" t="s">
        <v>92</v>
      </c>
      <c r="G65">
        <v>12</v>
      </c>
      <c r="H65">
        <v>202212</v>
      </c>
      <c r="I65" s="8">
        <v>366.9</v>
      </c>
      <c r="J65" s="8"/>
      <c r="M65" s="36" t="str">
        <f>INDEX(YahooDetails[], MATCH(ZACKS_Screener[Ticker], YahooDetails[Ticker],0), 4)</f>
        <v/>
      </c>
      <c r="N65" s="6" t="str">
        <f>INDEX(YahooDetails[], MATCH(ZACKS_Screener[Ticker], YahooDetails[Ticker],0), 2)</f>
        <v/>
      </c>
      <c r="O6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5" s="17" t="str">
        <f>IFERROR(ZACKS_Screener[[#This Row],[Price]]/ZACKS_Screener[[#This Row],[EPS1]], "")</f>
        <v/>
      </c>
      <c r="R65" s="17" t="str">
        <f>IFERROR(ZACKS_Screener[[#This Row],[Price]]/ZACKS_Screener[[#This Row],[EPS2]], "")</f>
        <v/>
      </c>
      <c r="S65" s="17" t="str">
        <f>IFERROR(ZACKS_Screener[[#This Row],[PE1]]/(ZACKS_Screener[[#This Row],[EG1]]*100), "")</f>
        <v/>
      </c>
      <c r="T65" s="17" t="str">
        <f>IFERROR(ZACKS_Screener[[#This Row],[PE2]]/(ZACKS_Screener[[#This Row],[EG2]]*100), "")</f>
        <v/>
      </c>
      <c r="U65"/>
    </row>
    <row r="66" spans="1:21" hidden="1" x14ac:dyDescent="0.25">
      <c r="A66" s="20" t="s">
        <v>2562</v>
      </c>
      <c r="B66" s="35">
        <v>36326.75</v>
      </c>
      <c r="C66" s="6" t="s">
        <v>90</v>
      </c>
      <c r="D66" s="6" t="s">
        <v>13</v>
      </c>
      <c r="E66" s="6" t="s">
        <v>37</v>
      </c>
      <c r="F66" s="6" t="s">
        <v>92</v>
      </c>
      <c r="G66">
        <v>12</v>
      </c>
      <c r="H66">
        <v>202212</v>
      </c>
      <c r="I66" s="8">
        <v>146.84</v>
      </c>
      <c r="J66" s="8"/>
      <c r="M66" s="36" t="str">
        <f>INDEX(YahooDetails[], MATCH(ZACKS_Screener[Ticker], YahooDetails[Ticker],0), 4)</f>
        <v/>
      </c>
      <c r="N66" s="6" t="str">
        <f>INDEX(YahooDetails[], MATCH(ZACKS_Screener[Ticker], YahooDetails[Ticker],0), 2)</f>
        <v/>
      </c>
      <c r="O6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6" s="17" t="str">
        <f>IFERROR(ZACKS_Screener[[#This Row],[Price]]/ZACKS_Screener[[#This Row],[EPS1]], "")</f>
        <v/>
      </c>
      <c r="R66" s="17" t="str">
        <f>IFERROR(ZACKS_Screener[[#This Row],[Price]]/ZACKS_Screener[[#This Row],[EPS2]], "")</f>
        <v/>
      </c>
      <c r="S66" s="17" t="str">
        <f>IFERROR(ZACKS_Screener[[#This Row],[PE1]]/(ZACKS_Screener[[#This Row],[EG1]]*100), "")</f>
        <v/>
      </c>
      <c r="T66" s="17" t="str">
        <f>IFERROR(ZACKS_Screener[[#This Row],[PE2]]/(ZACKS_Screener[[#This Row],[EG2]]*100), "")</f>
        <v/>
      </c>
      <c r="U66"/>
    </row>
    <row r="67" spans="1:21" hidden="1" x14ac:dyDescent="0.25">
      <c r="A67" s="20" t="s">
        <v>2610</v>
      </c>
      <c r="B67" s="35">
        <v>22060.58</v>
      </c>
      <c r="C67" s="6" t="s">
        <v>90</v>
      </c>
      <c r="D67" s="6" t="s">
        <v>13</v>
      </c>
      <c r="E67" s="6" t="s">
        <v>37</v>
      </c>
      <c r="F67" s="6" t="s">
        <v>92</v>
      </c>
      <c r="G67">
        <v>12</v>
      </c>
      <c r="H67">
        <v>202212</v>
      </c>
      <c r="I67" s="8">
        <v>121.68</v>
      </c>
      <c r="J67" s="8"/>
      <c r="M67" s="36" t="str">
        <f>INDEX(YahooDetails[], MATCH(ZACKS_Screener[Ticker], YahooDetails[Ticker],0), 4)</f>
        <v/>
      </c>
      <c r="N67" s="6" t="str">
        <f>INDEX(YahooDetails[], MATCH(ZACKS_Screener[Ticker], YahooDetails[Ticker],0), 2)</f>
        <v/>
      </c>
      <c r="O6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7" s="17" t="str">
        <f>IFERROR(ZACKS_Screener[[#This Row],[Price]]/ZACKS_Screener[[#This Row],[EPS1]], "")</f>
        <v/>
      </c>
      <c r="R67" s="17" t="str">
        <f>IFERROR(ZACKS_Screener[[#This Row],[Price]]/ZACKS_Screener[[#This Row],[EPS2]], "")</f>
        <v/>
      </c>
      <c r="S67" s="17" t="str">
        <f>IFERROR(ZACKS_Screener[[#This Row],[PE1]]/(ZACKS_Screener[[#This Row],[EG1]]*100), "")</f>
        <v/>
      </c>
      <c r="T67" s="17" t="str">
        <f>IFERROR(ZACKS_Screener[[#This Row],[PE2]]/(ZACKS_Screener[[#This Row],[EG2]]*100), "")</f>
        <v/>
      </c>
      <c r="U67"/>
    </row>
    <row r="68" spans="1:21" hidden="1" x14ac:dyDescent="0.25">
      <c r="A68" s="20" t="s">
        <v>2643</v>
      </c>
      <c r="B68" s="35">
        <v>4188.5</v>
      </c>
      <c r="C68" s="6" t="s">
        <v>90</v>
      </c>
      <c r="D68" s="6" t="s">
        <v>13</v>
      </c>
      <c r="E68" s="6" t="s">
        <v>37</v>
      </c>
      <c r="F68" s="6" t="s">
        <v>92</v>
      </c>
      <c r="G68">
        <v>12</v>
      </c>
      <c r="H68">
        <v>202212</v>
      </c>
      <c r="I68" s="8">
        <v>46.93</v>
      </c>
      <c r="J68" s="8"/>
      <c r="M68" s="36" t="str">
        <f>INDEX(YahooDetails[], MATCH(ZACKS_Screener[Ticker], YahooDetails[Ticker],0), 4)</f>
        <v/>
      </c>
      <c r="N68" s="6" t="str">
        <f>INDEX(YahooDetails[], MATCH(ZACKS_Screener[Ticker], YahooDetails[Ticker],0), 2)</f>
        <v/>
      </c>
      <c r="O6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8" s="17" t="str">
        <f>IFERROR(ZACKS_Screener[[#This Row],[Price]]/ZACKS_Screener[[#This Row],[EPS1]], "")</f>
        <v/>
      </c>
      <c r="R68" s="17" t="str">
        <f>IFERROR(ZACKS_Screener[[#This Row],[Price]]/ZACKS_Screener[[#This Row],[EPS2]], "")</f>
        <v/>
      </c>
      <c r="S68" s="17" t="str">
        <f>IFERROR(ZACKS_Screener[[#This Row],[PE1]]/(ZACKS_Screener[[#This Row],[EG1]]*100), "")</f>
        <v/>
      </c>
      <c r="T68" s="17" t="str">
        <f>IFERROR(ZACKS_Screener[[#This Row],[PE2]]/(ZACKS_Screener[[#This Row],[EG2]]*100), "")</f>
        <v/>
      </c>
      <c r="U68"/>
    </row>
    <row r="69" spans="1:21" hidden="1" x14ac:dyDescent="0.25">
      <c r="A69" s="20" t="s">
        <v>2646</v>
      </c>
      <c r="B69" s="35">
        <v>19849.009999999998</v>
      </c>
      <c r="C69" s="6" t="s">
        <v>90</v>
      </c>
      <c r="D69" s="6" t="s">
        <v>22</v>
      </c>
      <c r="E69" s="6" t="s">
        <v>37</v>
      </c>
      <c r="F69" s="6" t="s">
        <v>92</v>
      </c>
      <c r="G69">
        <v>12</v>
      </c>
      <c r="H69">
        <v>202212</v>
      </c>
      <c r="I69" s="8">
        <v>110.26</v>
      </c>
      <c r="J69" s="8"/>
      <c r="M69" s="36" t="str">
        <f>INDEX(YahooDetails[], MATCH(ZACKS_Screener[Ticker], YahooDetails[Ticker],0), 4)</f>
        <v/>
      </c>
      <c r="N69" s="6" t="str">
        <f>INDEX(YahooDetails[], MATCH(ZACKS_Screener[Ticker], YahooDetails[Ticker],0), 2)</f>
        <v/>
      </c>
      <c r="O6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69" s="17" t="str">
        <f>IFERROR(ZACKS_Screener[[#This Row],[Price]]/ZACKS_Screener[[#This Row],[EPS1]], "")</f>
        <v/>
      </c>
      <c r="R69" s="17" t="str">
        <f>IFERROR(ZACKS_Screener[[#This Row],[Price]]/ZACKS_Screener[[#This Row],[EPS2]], "")</f>
        <v/>
      </c>
      <c r="S69" s="17" t="str">
        <f>IFERROR(ZACKS_Screener[[#This Row],[PE1]]/(ZACKS_Screener[[#This Row],[EG1]]*100), "")</f>
        <v/>
      </c>
      <c r="T69" s="17" t="str">
        <f>IFERROR(ZACKS_Screener[[#This Row],[PE2]]/(ZACKS_Screener[[#This Row],[EG2]]*100), "")</f>
        <v/>
      </c>
      <c r="U69"/>
    </row>
    <row r="70" spans="1:21" hidden="1" x14ac:dyDescent="0.25">
      <c r="A70" s="20" t="s">
        <v>2649</v>
      </c>
      <c r="B70" s="35">
        <v>27897.81</v>
      </c>
      <c r="C70" s="6" t="s">
        <v>90</v>
      </c>
      <c r="D70" s="6" t="s">
        <v>22</v>
      </c>
      <c r="E70" s="6" t="s">
        <v>37</v>
      </c>
      <c r="F70" s="6" t="s">
        <v>92</v>
      </c>
      <c r="G70">
        <v>12</v>
      </c>
      <c r="H70">
        <v>202212</v>
      </c>
      <c r="I70" s="8">
        <v>81.239999999999995</v>
      </c>
      <c r="J70" s="8"/>
      <c r="M70" s="36" t="str">
        <f>INDEX(YahooDetails[], MATCH(ZACKS_Screener[Ticker], YahooDetails[Ticker],0), 4)</f>
        <v/>
      </c>
      <c r="N70" s="6" t="str">
        <f>INDEX(YahooDetails[], MATCH(ZACKS_Screener[Ticker], YahooDetails[Ticker],0), 2)</f>
        <v/>
      </c>
      <c r="O7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0" s="17" t="str">
        <f>IFERROR(ZACKS_Screener[[#This Row],[Price]]/ZACKS_Screener[[#This Row],[EPS1]], "")</f>
        <v/>
      </c>
      <c r="R70" s="17" t="str">
        <f>IFERROR(ZACKS_Screener[[#This Row],[Price]]/ZACKS_Screener[[#This Row],[EPS2]], "")</f>
        <v/>
      </c>
      <c r="S70" s="17" t="str">
        <f>IFERROR(ZACKS_Screener[[#This Row],[PE1]]/(ZACKS_Screener[[#This Row],[EG1]]*100), "")</f>
        <v/>
      </c>
      <c r="T70" s="17" t="str">
        <f>IFERROR(ZACKS_Screener[[#This Row],[PE2]]/(ZACKS_Screener[[#This Row],[EG2]]*100), "")</f>
        <v/>
      </c>
      <c r="U70"/>
    </row>
    <row r="71" spans="1:21" hidden="1" x14ac:dyDescent="0.25">
      <c r="A71" s="20" t="s">
        <v>2729</v>
      </c>
      <c r="B71" s="35">
        <v>406524.94</v>
      </c>
      <c r="C71" s="6" t="s">
        <v>90</v>
      </c>
      <c r="D71" s="6" t="s">
        <v>13</v>
      </c>
      <c r="E71" s="6" t="s">
        <v>37</v>
      </c>
      <c r="F71" s="6" t="s">
        <v>92</v>
      </c>
      <c r="G71">
        <v>12</v>
      </c>
      <c r="H71">
        <v>202212</v>
      </c>
      <c r="I71" s="8">
        <v>437.18</v>
      </c>
      <c r="J71" s="8"/>
      <c r="M71" s="36" t="str">
        <f>INDEX(YahooDetails[], MATCH(ZACKS_Screener[Ticker], YahooDetails[Ticker],0), 4)</f>
        <v/>
      </c>
      <c r="N71" s="6" t="str">
        <f>INDEX(YahooDetails[], MATCH(ZACKS_Screener[Ticker], YahooDetails[Ticker],0), 2)</f>
        <v/>
      </c>
      <c r="O7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1" s="17" t="str">
        <f>IFERROR(ZACKS_Screener[[#This Row],[Price]]/ZACKS_Screener[[#This Row],[EPS1]], "")</f>
        <v/>
      </c>
      <c r="R71" s="17" t="str">
        <f>IFERROR(ZACKS_Screener[[#This Row],[Price]]/ZACKS_Screener[[#This Row],[EPS2]], "")</f>
        <v/>
      </c>
      <c r="S71" s="17" t="str">
        <f>IFERROR(ZACKS_Screener[[#This Row],[PE1]]/(ZACKS_Screener[[#This Row],[EG1]]*100), "")</f>
        <v/>
      </c>
      <c r="T71" s="17" t="str">
        <f>IFERROR(ZACKS_Screener[[#This Row],[PE2]]/(ZACKS_Screener[[#This Row],[EG2]]*100), "")</f>
        <v/>
      </c>
      <c r="U71"/>
    </row>
    <row r="72" spans="1:21" hidden="1" x14ac:dyDescent="0.25">
      <c r="A72" s="20" t="s">
        <v>2858</v>
      </c>
      <c r="B72" s="35">
        <v>3820.91</v>
      </c>
      <c r="C72" s="6" t="s">
        <v>90</v>
      </c>
      <c r="D72" s="6" t="s">
        <v>13</v>
      </c>
      <c r="E72" s="6" t="s">
        <v>37</v>
      </c>
      <c r="F72" s="6" t="s">
        <v>92</v>
      </c>
      <c r="G72">
        <v>12</v>
      </c>
      <c r="H72">
        <v>202212</v>
      </c>
      <c r="I72" s="8">
        <v>46.23</v>
      </c>
      <c r="J72" s="8"/>
      <c r="M72" s="36" t="str">
        <f>INDEX(YahooDetails[], MATCH(ZACKS_Screener[Ticker], YahooDetails[Ticker],0), 4)</f>
        <v/>
      </c>
      <c r="N72" s="6" t="str">
        <f>INDEX(YahooDetails[], MATCH(ZACKS_Screener[Ticker], YahooDetails[Ticker],0), 2)</f>
        <v/>
      </c>
      <c r="O7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2" s="17" t="str">
        <f>IFERROR(ZACKS_Screener[[#This Row],[Price]]/ZACKS_Screener[[#This Row],[EPS1]], "")</f>
        <v/>
      </c>
      <c r="R72" s="17" t="str">
        <f>IFERROR(ZACKS_Screener[[#This Row],[Price]]/ZACKS_Screener[[#This Row],[EPS2]], "")</f>
        <v/>
      </c>
      <c r="S72" s="17" t="str">
        <f>IFERROR(ZACKS_Screener[[#This Row],[PE1]]/(ZACKS_Screener[[#This Row],[EG1]]*100), "")</f>
        <v/>
      </c>
      <c r="T72" s="17" t="str">
        <f>IFERROR(ZACKS_Screener[[#This Row],[PE2]]/(ZACKS_Screener[[#This Row],[EG2]]*100), "")</f>
        <v/>
      </c>
      <c r="U72"/>
    </row>
    <row r="73" spans="1:21" hidden="1" x14ac:dyDescent="0.25">
      <c r="A73" s="20" t="s">
        <v>2879</v>
      </c>
      <c r="B73" s="35">
        <v>21664.799999999999</v>
      </c>
      <c r="C73" s="6" t="s">
        <v>90</v>
      </c>
      <c r="D73" s="6" t="s">
        <v>13</v>
      </c>
      <c r="E73" s="6" t="s">
        <v>37</v>
      </c>
      <c r="F73" s="6" t="s">
        <v>92</v>
      </c>
      <c r="G73">
        <v>12</v>
      </c>
      <c r="H73">
        <v>202212</v>
      </c>
      <c r="I73" s="8">
        <v>108</v>
      </c>
      <c r="J73" s="8"/>
      <c r="M73" s="36" t="str">
        <f>INDEX(YahooDetails[], MATCH(ZACKS_Screener[Ticker], YahooDetails[Ticker],0), 4)</f>
        <v/>
      </c>
      <c r="N73" s="6" t="str">
        <f>INDEX(YahooDetails[], MATCH(ZACKS_Screener[Ticker], YahooDetails[Ticker],0), 2)</f>
        <v/>
      </c>
      <c r="O7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3" s="17" t="str">
        <f>IFERROR(ZACKS_Screener[[#This Row],[Price]]/ZACKS_Screener[[#This Row],[EPS1]], "")</f>
        <v/>
      </c>
      <c r="R73" s="17" t="str">
        <f>IFERROR(ZACKS_Screener[[#This Row],[Price]]/ZACKS_Screener[[#This Row],[EPS2]], "")</f>
        <v/>
      </c>
      <c r="S73" s="17" t="str">
        <f>IFERROR(ZACKS_Screener[[#This Row],[PE1]]/(ZACKS_Screener[[#This Row],[EG1]]*100), "")</f>
        <v/>
      </c>
      <c r="T73" s="17" t="str">
        <f>IFERROR(ZACKS_Screener[[#This Row],[PE2]]/(ZACKS_Screener[[#This Row],[EG2]]*100), "")</f>
        <v/>
      </c>
      <c r="U73"/>
    </row>
    <row r="74" spans="1:21" hidden="1" x14ac:dyDescent="0.25">
      <c r="A74" s="20" t="s">
        <v>2886</v>
      </c>
      <c r="B74" s="35">
        <v>39309.449999999997</v>
      </c>
      <c r="C74" s="6" t="s">
        <v>90</v>
      </c>
      <c r="D74" s="6" t="s">
        <v>22</v>
      </c>
      <c r="E74" s="6" t="s">
        <v>37</v>
      </c>
      <c r="F74" s="6" t="s">
        <v>92</v>
      </c>
      <c r="G74">
        <v>12</v>
      </c>
      <c r="H74">
        <v>202212</v>
      </c>
      <c r="I74" s="8">
        <v>103.31</v>
      </c>
      <c r="J74" s="8"/>
      <c r="M74" s="36" t="str">
        <f>INDEX(YahooDetails[], MATCH(ZACKS_Screener[Ticker], YahooDetails[Ticker],0), 4)</f>
        <v/>
      </c>
      <c r="N74" s="6" t="str">
        <f>INDEX(YahooDetails[], MATCH(ZACKS_Screener[Ticker], YahooDetails[Ticker],0), 2)</f>
        <v/>
      </c>
      <c r="O7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4" s="17" t="str">
        <f>IFERROR(ZACKS_Screener[[#This Row],[Price]]/ZACKS_Screener[[#This Row],[EPS1]], "")</f>
        <v/>
      </c>
      <c r="R74" s="17" t="str">
        <f>IFERROR(ZACKS_Screener[[#This Row],[Price]]/ZACKS_Screener[[#This Row],[EPS2]], "")</f>
        <v/>
      </c>
      <c r="S74" s="17" t="str">
        <f>IFERROR(ZACKS_Screener[[#This Row],[PE1]]/(ZACKS_Screener[[#This Row],[EG1]]*100), "")</f>
        <v/>
      </c>
      <c r="T74" s="17" t="str">
        <f>IFERROR(ZACKS_Screener[[#This Row],[PE2]]/(ZACKS_Screener[[#This Row],[EG2]]*100), "")</f>
        <v/>
      </c>
      <c r="U74"/>
    </row>
    <row r="75" spans="1:21" hidden="1" x14ac:dyDescent="0.25">
      <c r="A75" s="20" t="s">
        <v>3041</v>
      </c>
      <c r="B75" s="35">
        <v>7693.35</v>
      </c>
      <c r="C75" s="6" t="s">
        <v>90</v>
      </c>
      <c r="D75" s="6" t="s">
        <v>13</v>
      </c>
      <c r="E75" s="6" t="s">
        <v>37</v>
      </c>
      <c r="F75" s="6" t="s">
        <v>92</v>
      </c>
      <c r="G75">
        <v>12</v>
      </c>
      <c r="H75">
        <v>202212</v>
      </c>
      <c r="I75" s="8">
        <v>80.599999999999994</v>
      </c>
      <c r="J75" s="8"/>
      <c r="M75" s="36" t="str">
        <f>INDEX(YahooDetails[], MATCH(ZACKS_Screener[Ticker], YahooDetails[Ticker],0), 4)</f>
        <v/>
      </c>
      <c r="N75" s="6" t="str">
        <f>INDEX(YahooDetails[], MATCH(ZACKS_Screener[Ticker], YahooDetails[Ticker],0), 2)</f>
        <v/>
      </c>
      <c r="O7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5" s="17" t="str">
        <f>IFERROR(ZACKS_Screener[[#This Row],[Price]]/ZACKS_Screener[[#This Row],[EPS1]], "")</f>
        <v/>
      </c>
      <c r="R75" s="17" t="str">
        <f>IFERROR(ZACKS_Screener[[#This Row],[Price]]/ZACKS_Screener[[#This Row],[EPS2]], "")</f>
        <v/>
      </c>
      <c r="S75" s="17" t="str">
        <f>IFERROR(ZACKS_Screener[[#This Row],[PE1]]/(ZACKS_Screener[[#This Row],[EG1]]*100), "")</f>
        <v/>
      </c>
      <c r="T75" s="17" t="str">
        <f>IFERROR(ZACKS_Screener[[#This Row],[PE2]]/(ZACKS_Screener[[#This Row],[EG2]]*100), "")</f>
        <v/>
      </c>
      <c r="U75"/>
    </row>
    <row r="76" spans="1:21" hidden="1" x14ac:dyDescent="0.25">
      <c r="A76" s="20" t="s">
        <v>3062</v>
      </c>
      <c r="B76" s="35">
        <v>31911.9</v>
      </c>
      <c r="C76" s="6" t="s">
        <v>90</v>
      </c>
      <c r="D76" s="6" t="s">
        <v>13</v>
      </c>
      <c r="E76" s="6" t="s">
        <v>37</v>
      </c>
      <c r="F76" s="6" t="s">
        <v>92</v>
      </c>
      <c r="G76">
        <v>12</v>
      </c>
      <c r="H76">
        <v>202212</v>
      </c>
      <c r="I76" s="8">
        <v>82.93</v>
      </c>
      <c r="J76" s="8"/>
      <c r="M76" s="36" t="str">
        <f>INDEX(YahooDetails[], MATCH(ZACKS_Screener[Ticker], YahooDetails[Ticker],0), 4)</f>
        <v/>
      </c>
      <c r="N76" s="6" t="str">
        <f>INDEX(YahooDetails[], MATCH(ZACKS_Screener[Ticker], YahooDetails[Ticker],0), 2)</f>
        <v/>
      </c>
      <c r="O7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6" s="17" t="str">
        <f>IFERROR(ZACKS_Screener[[#This Row],[Price]]/ZACKS_Screener[[#This Row],[EPS1]], "")</f>
        <v/>
      </c>
      <c r="R76" s="17" t="str">
        <f>IFERROR(ZACKS_Screener[[#This Row],[Price]]/ZACKS_Screener[[#This Row],[EPS2]], "")</f>
        <v/>
      </c>
      <c r="S76" s="17" t="str">
        <f>IFERROR(ZACKS_Screener[[#This Row],[PE1]]/(ZACKS_Screener[[#This Row],[EG1]]*100), "")</f>
        <v/>
      </c>
      <c r="T76" s="17" t="str">
        <f>IFERROR(ZACKS_Screener[[#This Row],[PE2]]/(ZACKS_Screener[[#This Row],[EG2]]*100), "")</f>
        <v/>
      </c>
      <c r="U76"/>
    </row>
    <row r="77" spans="1:21" hidden="1" x14ac:dyDescent="0.25">
      <c r="A77" s="20" t="s">
        <v>3084</v>
      </c>
      <c r="B77" s="35">
        <v>304309.25</v>
      </c>
      <c r="C77" s="6" t="s">
        <v>90</v>
      </c>
      <c r="D77" s="6" t="s">
        <v>13</v>
      </c>
      <c r="E77" s="6" t="s">
        <v>37</v>
      </c>
      <c r="F77" s="6" t="s">
        <v>92</v>
      </c>
      <c r="G77">
        <v>12</v>
      </c>
      <c r="H77">
        <v>202212</v>
      </c>
      <c r="I77" s="8">
        <v>218.18</v>
      </c>
      <c r="J77" s="8"/>
      <c r="M77" s="36" t="str">
        <f>INDEX(YahooDetails[], MATCH(ZACKS_Screener[Ticker], YahooDetails[Ticker],0), 4)</f>
        <v/>
      </c>
      <c r="N77" s="6" t="str">
        <f>INDEX(YahooDetails[], MATCH(ZACKS_Screener[Ticker], YahooDetails[Ticker],0), 2)</f>
        <v/>
      </c>
      <c r="O7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7" s="17" t="str">
        <f>IFERROR(ZACKS_Screener[[#This Row],[Price]]/ZACKS_Screener[[#This Row],[EPS1]], "")</f>
        <v/>
      </c>
      <c r="R77" s="17" t="str">
        <f>IFERROR(ZACKS_Screener[[#This Row],[Price]]/ZACKS_Screener[[#This Row],[EPS2]], "")</f>
        <v/>
      </c>
      <c r="S77" s="17" t="str">
        <f>IFERROR(ZACKS_Screener[[#This Row],[PE1]]/(ZACKS_Screener[[#This Row],[EG1]]*100), "")</f>
        <v/>
      </c>
      <c r="T77" s="17" t="str">
        <f>IFERROR(ZACKS_Screener[[#This Row],[PE2]]/(ZACKS_Screener[[#This Row],[EG2]]*100), "")</f>
        <v/>
      </c>
      <c r="U77"/>
    </row>
    <row r="78" spans="1:21" hidden="1" x14ac:dyDescent="0.25">
      <c r="A78" s="20" t="s">
        <v>3091</v>
      </c>
      <c r="B78" s="35">
        <v>73276.88</v>
      </c>
      <c r="C78" s="6" t="s">
        <v>90</v>
      </c>
      <c r="D78" s="6" t="s">
        <v>13</v>
      </c>
      <c r="E78" s="6" t="s">
        <v>37</v>
      </c>
      <c r="F78" s="6" t="s">
        <v>92</v>
      </c>
      <c r="G78">
        <v>12</v>
      </c>
      <c r="H78">
        <v>202212</v>
      </c>
      <c r="I78" s="8">
        <v>40.97</v>
      </c>
      <c r="J78" s="8"/>
      <c r="M78" s="36" t="str">
        <f>INDEX(YahooDetails[], MATCH(ZACKS_Screener[Ticker], YahooDetails[Ticker],0), 4)</f>
        <v/>
      </c>
      <c r="N78" s="6" t="str">
        <f>INDEX(YahooDetails[], MATCH(ZACKS_Screener[Ticker], YahooDetails[Ticker],0), 2)</f>
        <v/>
      </c>
      <c r="O7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8" s="17" t="str">
        <f>IFERROR(ZACKS_Screener[[#This Row],[Price]]/ZACKS_Screener[[#This Row],[EPS1]], "")</f>
        <v/>
      </c>
      <c r="R78" s="17" t="str">
        <f>IFERROR(ZACKS_Screener[[#This Row],[Price]]/ZACKS_Screener[[#This Row],[EPS2]], "")</f>
        <v/>
      </c>
      <c r="S78" s="17" t="str">
        <f>IFERROR(ZACKS_Screener[[#This Row],[PE1]]/(ZACKS_Screener[[#This Row],[EG1]]*100), "")</f>
        <v/>
      </c>
      <c r="T78" s="17" t="str">
        <f>IFERROR(ZACKS_Screener[[#This Row],[PE2]]/(ZACKS_Screener[[#This Row],[EG2]]*100), "")</f>
        <v/>
      </c>
      <c r="U78"/>
    </row>
    <row r="79" spans="1:21" hidden="1" x14ac:dyDescent="0.25">
      <c r="A79" s="20" t="s">
        <v>3206</v>
      </c>
      <c r="B79" s="35">
        <v>6818.39</v>
      </c>
      <c r="C79" s="6" t="s">
        <v>90</v>
      </c>
      <c r="D79" s="6" t="s">
        <v>13</v>
      </c>
      <c r="E79" s="6" t="s">
        <v>37</v>
      </c>
      <c r="F79" s="6" t="s">
        <v>92</v>
      </c>
      <c r="G79">
        <v>12</v>
      </c>
      <c r="H79">
        <v>202212</v>
      </c>
      <c r="I79" s="8">
        <v>87.64</v>
      </c>
      <c r="J79" s="8"/>
      <c r="M79" s="36" t="str">
        <f>INDEX(YahooDetails[], MATCH(ZACKS_Screener[Ticker], YahooDetails[Ticker],0), 4)</f>
        <v/>
      </c>
      <c r="N79" s="6" t="str">
        <f>INDEX(YahooDetails[], MATCH(ZACKS_Screener[Ticker], YahooDetails[Ticker],0), 2)</f>
        <v/>
      </c>
      <c r="O7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9" s="17" t="str">
        <f>IFERROR(ZACKS_Screener[[#This Row],[Price]]/ZACKS_Screener[[#This Row],[EPS1]], "")</f>
        <v/>
      </c>
      <c r="R79" s="17" t="str">
        <f>IFERROR(ZACKS_Screener[[#This Row],[Price]]/ZACKS_Screener[[#This Row],[EPS2]], "")</f>
        <v/>
      </c>
      <c r="S79" s="17" t="str">
        <f>IFERROR(ZACKS_Screener[[#This Row],[PE1]]/(ZACKS_Screener[[#This Row],[EG1]]*100), "")</f>
        <v/>
      </c>
      <c r="T79" s="17" t="str">
        <f>IFERROR(ZACKS_Screener[[#This Row],[PE2]]/(ZACKS_Screener[[#This Row],[EG2]]*100), "")</f>
        <v/>
      </c>
      <c r="U79"/>
    </row>
    <row r="80" spans="1:21" hidden="1" x14ac:dyDescent="0.25">
      <c r="A80" s="20" t="s">
        <v>3209</v>
      </c>
      <c r="B80" s="35">
        <v>5763.56</v>
      </c>
      <c r="C80" s="6" t="s">
        <v>90</v>
      </c>
      <c r="D80" s="6" t="s">
        <v>13</v>
      </c>
      <c r="E80" s="6" t="s">
        <v>37</v>
      </c>
      <c r="F80" s="6" t="s">
        <v>92</v>
      </c>
      <c r="G80">
        <v>12</v>
      </c>
      <c r="H80">
        <v>202212</v>
      </c>
      <c r="I80" s="8">
        <v>80.25</v>
      </c>
      <c r="J80" s="8"/>
      <c r="M80" s="36" t="str">
        <f>INDEX(YahooDetails[], MATCH(ZACKS_Screener[Ticker], YahooDetails[Ticker],0), 4)</f>
        <v/>
      </c>
      <c r="N80" s="6" t="str">
        <f>INDEX(YahooDetails[], MATCH(ZACKS_Screener[Ticker], YahooDetails[Ticker],0), 2)</f>
        <v/>
      </c>
      <c r="O8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0" s="17" t="str">
        <f>IFERROR(ZACKS_Screener[[#This Row],[Price]]/ZACKS_Screener[[#This Row],[EPS1]], "")</f>
        <v/>
      </c>
      <c r="R80" s="17" t="str">
        <f>IFERROR(ZACKS_Screener[[#This Row],[Price]]/ZACKS_Screener[[#This Row],[EPS2]], "")</f>
        <v/>
      </c>
      <c r="S80" s="17" t="str">
        <f>IFERROR(ZACKS_Screener[[#This Row],[PE1]]/(ZACKS_Screener[[#This Row],[EG1]]*100), "")</f>
        <v/>
      </c>
      <c r="T80" s="17" t="str">
        <f>IFERROR(ZACKS_Screener[[#This Row],[PE2]]/(ZACKS_Screener[[#This Row],[EG2]]*100), "")</f>
        <v/>
      </c>
      <c r="U80"/>
    </row>
    <row r="81" spans="1:21" hidden="1" x14ac:dyDescent="0.25">
      <c r="A81" s="20" t="s">
        <v>3210</v>
      </c>
      <c r="B81" s="35">
        <v>31069.75</v>
      </c>
      <c r="C81" s="6" t="s">
        <v>90</v>
      </c>
      <c r="D81" s="6" t="s">
        <v>13</v>
      </c>
      <c r="E81" s="6" t="s">
        <v>37</v>
      </c>
      <c r="F81" s="6" t="s">
        <v>92</v>
      </c>
      <c r="G81">
        <v>12</v>
      </c>
      <c r="H81">
        <v>202212</v>
      </c>
      <c r="I81" s="8">
        <v>33.18</v>
      </c>
      <c r="J81" s="8"/>
      <c r="M81" s="36" t="str">
        <f>INDEX(YahooDetails[], MATCH(ZACKS_Screener[Ticker], YahooDetails[Ticker],0), 4)</f>
        <v/>
      </c>
      <c r="N81" s="6" t="str">
        <f>INDEX(YahooDetails[], MATCH(ZACKS_Screener[Ticker], YahooDetails[Ticker],0), 2)</f>
        <v/>
      </c>
      <c r="O8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1" s="17" t="str">
        <f>IFERROR(ZACKS_Screener[[#This Row],[Price]]/ZACKS_Screener[[#This Row],[EPS1]], "")</f>
        <v/>
      </c>
      <c r="R81" s="17" t="str">
        <f>IFERROR(ZACKS_Screener[[#This Row],[Price]]/ZACKS_Screener[[#This Row],[EPS2]], "")</f>
        <v/>
      </c>
      <c r="S81" s="17" t="str">
        <f>IFERROR(ZACKS_Screener[[#This Row],[PE1]]/(ZACKS_Screener[[#This Row],[EG1]]*100), "")</f>
        <v/>
      </c>
      <c r="T81" s="17" t="str">
        <f>IFERROR(ZACKS_Screener[[#This Row],[PE2]]/(ZACKS_Screener[[#This Row],[EG2]]*100), "")</f>
        <v/>
      </c>
      <c r="U81"/>
    </row>
    <row r="82" spans="1:21" hidden="1" x14ac:dyDescent="0.25">
      <c r="A82" s="20" t="s">
        <v>3211</v>
      </c>
      <c r="B82" s="35">
        <v>15872.81</v>
      </c>
      <c r="C82" s="6" t="s">
        <v>90</v>
      </c>
      <c r="D82" s="6" t="s">
        <v>13</v>
      </c>
      <c r="E82" s="6" t="s">
        <v>37</v>
      </c>
      <c r="F82" s="6" t="s">
        <v>92</v>
      </c>
      <c r="G82">
        <v>12</v>
      </c>
      <c r="H82">
        <v>202212</v>
      </c>
      <c r="I82" s="8">
        <v>65.98</v>
      </c>
      <c r="J82" s="8"/>
      <c r="M82" s="36" t="str">
        <f>INDEX(YahooDetails[], MATCH(ZACKS_Screener[Ticker], YahooDetails[Ticker],0), 4)</f>
        <v/>
      </c>
      <c r="N82" s="6" t="str">
        <f>INDEX(YahooDetails[], MATCH(ZACKS_Screener[Ticker], YahooDetails[Ticker],0), 2)</f>
        <v/>
      </c>
      <c r="O8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2" s="17" t="str">
        <f>IFERROR(ZACKS_Screener[[#This Row],[Price]]/ZACKS_Screener[[#This Row],[EPS1]], "")</f>
        <v/>
      </c>
      <c r="R82" s="17" t="str">
        <f>IFERROR(ZACKS_Screener[[#This Row],[Price]]/ZACKS_Screener[[#This Row],[EPS2]], "")</f>
        <v/>
      </c>
      <c r="S82" s="17" t="str">
        <f>IFERROR(ZACKS_Screener[[#This Row],[PE1]]/(ZACKS_Screener[[#This Row],[EG1]]*100), "")</f>
        <v/>
      </c>
      <c r="T82" s="17" t="str">
        <f>IFERROR(ZACKS_Screener[[#This Row],[PE2]]/(ZACKS_Screener[[#This Row],[EG2]]*100), "")</f>
        <v/>
      </c>
      <c r="U82"/>
    </row>
    <row r="83" spans="1:21" hidden="1" x14ac:dyDescent="0.25">
      <c r="A83" s="20" t="s">
        <v>3212</v>
      </c>
      <c r="B83" s="35">
        <v>17205.78</v>
      </c>
      <c r="C83" s="6" t="s">
        <v>90</v>
      </c>
      <c r="D83" s="6" t="s">
        <v>13</v>
      </c>
      <c r="E83" s="6" t="s">
        <v>37</v>
      </c>
      <c r="F83" s="6" t="s">
        <v>92</v>
      </c>
      <c r="G83">
        <v>12</v>
      </c>
      <c r="H83">
        <v>202212</v>
      </c>
      <c r="I83" s="8">
        <v>167.29</v>
      </c>
      <c r="J83" s="8"/>
      <c r="M83" s="36" t="str">
        <f>INDEX(YahooDetails[], MATCH(ZACKS_Screener[Ticker], YahooDetails[Ticker],0), 4)</f>
        <v/>
      </c>
      <c r="N83" s="6" t="str">
        <f>INDEX(YahooDetails[], MATCH(ZACKS_Screener[Ticker], YahooDetails[Ticker],0), 2)</f>
        <v/>
      </c>
      <c r="O8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3" s="17" t="str">
        <f>IFERROR(ZACKS_Screener[[#This Row],[Price]]/ZACKS_Screener[[#This Row],[EPS1]], "")</f>
        <v/>
      </c>
      <c r="R83" s="17" t="str">
        <f>IFERROR(ZACKS_Screener[[#This Row],[Price]]/ZACKS_Screener[[#This Row],[EPS2]], "")</f>
        <v/>
      </c>
      <c r="S83" s="17" t="str">
        <f>IFERROR(ZACKS_Screener[[#This Row],[PE1]]/(ZACKS_Screener[[#This Row],[EG1]]*100), "")</f>
        <v/>
      </c>
      <c r="T83" s="17" t="str">
        <f>IFERROR(ZACKS_Screener[[#This Row],[PE2]]/(ZACKS_Screener[[#This Row],[EG2]]*100), "")</f>
        <v/>
      </c>
      <c r="U83"/>
    </row>
    <row r="84" spans="1:21" hidden="1" x14ac:dyDescent="0.25">
      <c r="A84" s="20" t="s">
        <v>7049</v>
      </c>
      <c r="B84" s="35">
        <v>2003.64</v>
      </c>
      <c r="C84" s="6" t="s">
        <v>90</v>
      </c>
      <c r="D84" s="6" t="s">
        <v>13</v>
      </c>
      <c r="E84" s="6" t="s">
        <v>37</v>
      </c>
      <c r="F84" s="6" t="s">
        <v>92</v>
      </c>
      <c r="G84">
        <v>12</v>
      </c>
      <c r="H84">
        <v>202212</v>
      </c>
      <c r="I84" s="8">
        <v>49.29</v>
      </c>
      <c r="J84" s="8"/>
      <c r="M84" s="36" t="e">
        <f>INDEX(YahooDetails[], MATCH(ZACKS_Screener[Ticker], YahooDetails[Ticker],0), 4)</f>
        <v>#N/A</v>
      </c>
      <c r="N84" s="6" t="e">
        <f>INDEX(YahooDetails[], MATCH(ZACKS_Screener[Ticker], YahooDetails[Ticker],0), 2)</f>
        <v>#N/A</v>
      </c>
      <c r="O8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84" s="17" t="str">
        <f>IFERROR(ZACKS_Screener[[#This Row],[Price]]/ZACKS_Screener[[#This Row],[EPS1]], "")</f>
        <v/>
      </c>
      <c r="R84" s="17" t="str">
        <f>IFERROR(ZACKS_Screener[[#This Row],[Price]]/ZACKS_Screener[[#This Row],[EPS2]], "")</f>
        <v/>
      </c>
      <c r="S84" s="17" t="str">
        <f>IFERROR(ZACKS_Screener[[#This Row],[PE1]]/(ZACKS_Screener[[#This Row],[EG1]]*100), "")</f>
        <v/>
      </c>
      <c r="T84" s="17" t="str">
        <f>IFERROR(ZACKS_Screener[[#This Row],[PE2]]/(ZACKS_Screener[[#This Row],[EG2]]*100), "")</f>
        <v/>
      </c>
      <c r="U84"/>
    </row>
    <row r="85" spans="1:21" hidden="1" x14ac:dyDescent="0.25">
      <c r="A85" s="20" t="s">
        <v>1505</v>
      </c>
      <c r="B85" s="35">
        <v>3473.51</v>
      </c>
      <c r="C85" s="6" t="s">
        <v>1504</v>
      </c>
      <c r="D85" s="6" t="s">
        <v>13</v>
      </c>
      <c r="E85" s="6" t="s">
        <v>223</v>
      </c>
      <c r="F85" s="6" t="s">
        <v>1506</v>
      </c>
      <c r="G85">
        <v>9</v>
      </c>
      <c r="H85">
        <v>202209</v>
      </c>
      <c r="I85" s="8">
        <v>33.86</v>
      </c>
      <c r="J85" s="8">
        <v>0.1</v>
      </c>
      <c r="K85" s="8">
        <v>4.13</v>
      </c>
      <c r="L85" s="8">
        <v>4.1399999999999997</v>
      </c>
      <c r="M85" s="36" t="str">
        <f>INDEX(YahooDetails[], MATCH(ZACKS_Screener[Ticker], YahooDetails[Ticker],0), 4)</f>
        <v>Energy</v>
      </c>
      <c r="N85" s="6" t="str">
        <f>INDEX(YahooDetails[], MATCH(ZACKS_Screener[Ticker], YahooDetails[Ticker],0), 2)</f>
        <v>Oil &amp; Gas Drilling</v>
      </c>
      <c r="O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40.299999999999997</v>
      </c>
      <c r="P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2.4213075060532173E-3</v>
      </c>
      <c r="Q85" s="17">
        <f>IFERROR(ZACKS_Screener[[#This Row],[Price]]/ZACKS_Screener[[#This Row],[EPS1]], "")</f>
        <v>8.1985472154963688</v>
      </c>
      <c r="R85" s="17">
        <f>IFERROR(ZACKS_Screener[[#This Row],[Price]]/ZACKS_Screener[[#This Row],[EPS2]], "")</f>
        <v>8.1787439613526569</v>
      </c>
      <c r="S85" s="17">
        <f>IFERROR(ZACKS_Screener[[#This Row],[PE1]]/(ZACKS_Screener[[#This Row],[EG1]]*100), "")</f>
        <v>2.03437896166163E-3</v>
      </c>
      <c r="T85" s="17">
        <f>IFERROR(ZACKS_Screener[[#This Row],[PE2]]/(ZACKS_Screener[[#This Row],[EG2]]*100), "")</f>
        <v>33.778212560387196</v>
      </c>
      <c r="U85"/>
    </row>
    <row r="86" spans="1:21" hidden="1" x14ac:dyDescent="0.25">
      <c r="A86" s="20" t="s">
        <v>1824</v>
      </c>
      <c r="B86" s="35">
        <v>35166.83</v>
      </c>
      <c r="C86" s="6" t="s">
        <v>1823</v>
      </c>
      <c r="D86" s="6" t="s">
        <v>22</v>
      </c>
      <c r="E86" s="6" t="s">
        <v>107</v>
      </c>
      <c r="F86" s="6" t="s">
        <v>776</v>
      </c>
      <c r="G86">
        <v>12</v>
      </c>
      <c r="H86">
        <v>202212</v>
      </c>
      <c r="I86" s="8">
        <v>33.74</v>
      </c>
      <c r="J86" s="8">
        <v>0.01</v>
      </c>
      <c r="K86" s="8">
        <v>0.25</v>
      </c>
      <c r="L86" s="8">
        <v>3.58</v>
      </c>
      <c r="M86" s="36" t="str">
        <f>INDEX(YahooDetails[], MATCH(ZACKS_Screener[Ticker], YahooDetails[Ticker],0), 4)</f>
        <v>Consumer Cyclical</v>
      </c>
      <c r="N86" s="6" t="str">
        <f>INDEX(YahooDetails[], MATCH(ZACKS_Screener[Ticker], YahooDetails[Ticker],0), 2)</f>
        <v>Auto Manufacturers</v>
      </c>
      <c r="O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v>
      </c>
      <c r="P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13.32</v>
      </c>
      <c r="Q86" s="17">
        <f>IFERROR(ZACKS_Screener[[#This Row],[Price]]/ZACKS_Screener[[#This Row],[EPS1]], "")</f>
        <v>134.96</v>
      </c>
      <c r="R86" s="17">
        <f>IFERROR(ZACKS_Screener[[#This Row],[Price]]/ZACKS_Screener[[#This Row],[EPS2]], "")</f>
        <v>9.4245810055865924</v>
      </c>
      <c r="S86" s="17">
        <f>IFERROR(ZACKS_Screener[[#This Row],[PE1]]/(ZACKS_Screener[[#This Row],[EG1]]*100), "")</f>
        <v>5.6233333333333337E-2</v>
      </c>
      <c r="T86" s="17">
        <f>IFERROR(ZACKS_Screener[[#This Row],[PE2]]/(ZACKS_Screener[[#This Row],[EG2]]*100), "")</f>
        <v>7.0755112654553995E-3</v>
      </c>
      <c r="U86"/>
    </row>
    <row r="87" spans="1:21" hidden="1" x14ac:dyDescent="0.25">
      <c r="A87" s="20" t="s">
        <v>911</v>
      </c>
      <c r="B87" s="35">
        <v>3942.24</v>
      </c>
      <c r="C87" s="6" t="s">
        <v>910</v>
      </c>
      <c r="D87" s="6" t="s">
        <v>13</v>
      </c>
      <c r="E87" s="6" t="s">
        <v>85</v>
      </c>
      <c r="F87" s="6" t="s">
        <v>286</v>
      </c>
      <c r="G87">
        <v>1</v>
      </c>
      <c r="H87">
        <v>202301</v>
      </c>
      <c r="I87" s="8">
        <v>14.73</v>
      </c>
      <c r="J87" s="8">
        <v>0.01</v>
      </c>
      <c r="K87" s="8">
        <v>0.21</v>
      </c>
      <c r="L87" s="8">
        <v>0.25</v>
      </c>
      <c r="M87" s="36" t="str">
        <f>INDEX(YahooDetails[], MATCH(ZACKS_Screener[Ticker], YahooDetails[Ticker],0), 4)</f>
        <v>Technology</v>
      </c>
      <c r="N87" s="6" t="str">
        <f>INDEX(YahooDetails[], MATCH(ZACKS_Screener[Ticker], YahooDetails[Ticker],0), 2)</f>
        <v>Software—Application</v>
      </c>
      <c r="O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19.999999999999996</v>
      </c>
      <c r="P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0.19047619047619052</v>
      </c>
      <c r="Q87" s="17">
        <f>IFERROR(ZACKS_Screener[[#This Row],[Price]]/ZACKS_Screener[[#This Row],[EPS1]], "")</f>
        <v>70.142857142857153</v>
      </c>
      <c r="R87" s="17">
        <f>IFERROR(ZACKS_Screener[[#This Row],[Price]]/ZACKS_Screener[[#This Row],[EPS2]], "")</f>
        <v>58.92</v>
      </c>
      <c r="S87" s="17">
        <f>IFERROR(ZACKS_Screener[[#This Row],[PE1]]/(ZACKS_Screener[[#This Row],[EG1]]*100), "")</f>
        <v>3.5071428571428587E-2</v>
      </c>
      <c r="T87" s="17">
        <f>IFERROR(ZACKS_Screener[[#This Row],[PE2]]/(ZACKS_Screener[[#This Row],[EG2]]*100), "")</f>
        <v>3.0932999999999997</v>
      </c>
      <c r="U87"/>
    </row>
    <row r="88" spans="1:21" hidden="1" x14ac:dyDescent="0.25">
      <c r="A88" s="20" t="s">
        <v>2393</v>
      </c>
      <c r="B88" s="35">
        <v>20121.88</v>
      </c>
      <c r="C88" s="6" t="s">
        <v>2392</v>
      </c>
      <c r="D88" s="6" t="s">
        <v>22</v>
      </c>
      <c r="E88" s="6" t="s">
        <v>41</v>
      </c>
      <c r="F88" s="6" t="s">
        <v>61</v>
      </c>
      <c r="G88">
        <v>12</v>
      </c>
      <c r="H88">
        <v>202212</v>
      </c>
      <c r="I88" s="8">
        <v>288.70999999999998</v>
      </c>
      <c r="J88" s="8">
        <v>7.0000000000000007E-2</v>
      </c>
      <c r="K88" s="8">
        <v>1.38</v>
      </c>
      <c r="L88" s="8">
        <v>2.0499999999999998</v>
      </c>
      <c r="M88" s="36" t="str">
        <f>INDEX(YahooDetails[], MATCH(ZACKS_Screener[Ticker], YahooDetails[Ticker],0), 4)</f>
        <v>Healthcare</v>
      </c>
      <c r="N88" s="6" t="str">
        <f>INDEX(YahooDetails[], MATCH(ZACKS_Screener[Ticker], YahooDetails[Ticker],0), 2)</f>
        <v>Medical Devices</v>
      </c>
      <c r="O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18.714285714285712</v>
      </c>
      <c r="P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0.48550724637681159</v>
      </c>
      <c r="Q88" s="17">
        <f>IFERROR(ZACKS_Screener[[#This Row],[Price]]/ZACKS_Screener[[#This Row],[EPS1]], "")</f>
        <v>209.21014492753622</v>
      </c>
      <c r="R88" s="17">
        <f>IFERROR(ZACKS_Screener[[#This Row],[Price]]/ZACKS_Screener[[#This Row],[EPS2]], "")</f>
        <v>140.83414634146342</v>
      </c>
      <c r="S88" s="17">
        <f>IFERROR(ZACKS_Screener[[#This Row],[PE1]]/(ZACKS_Screener[[#This Row],[EG1]]*100), "")</f>
        <v>0.11179168049563006</v>
      </c>
      <c r="T88" s="17">
        <f>IFERROR(ZACKS_Screener[[#This Row],[PE2]]/(ZACKS_Screener[[#This Row],[EG2]]*100), "")</f>
        <v>2.9007630141973064</v>
      </c>
      <c r="U88"/>
    </row>
    <row r="89" spans="1:21" hidden="1" x14ac:dyDescent="0.25">
      <c r="A89" s="20" t="s">
        <v>106</v>
      </c>
      <c r="B89" s="35">
        <v>3635.6</v>
      </c>
      <c r="C89" s="6" t="s">
        <v>105</v>
      </c>
      <c r="D89" s="6" t="s">
        <v>13</v>
      </c>
      <c r="E89" s="6" t="s">
        <v>107</v>
      </c>
      <c r="F89" s="6" t="s">
        <v>108</v>
      </c>
      <c r="G89">
        <v>9</v>
      </c>
      <c r="H89">
        <v>202209</v>
      </c>
      <c r="I89" s="8">
        <v>38.39</v>
      </c>
      <c r="J89" s="8">
        <v>0.11</v>
      </c>
      <c r="K89" s="8">
        <v>1.47</v>
      </c>
      <c r="L89" s="8">
        <v>3.39</v>
      </c>
      <c r="M89" s="36" t="str">
        <f>INDEX(YahooDetails[], MATCH(ZACKS_Screener[Ticker], YahooDetails[Ticker],0), 4)</f>
        <v>Consumer Cyclical</v>
      </c>
      <c r="N89" s="6" t="str">
        <f>INDEX(YahooDetails[], MATCH(ZACKS_Screener[Ticker], YahooDetails[Ticker],0), 2)</f>
        <v>Auto Parts</v>
      </c>
      <c r="O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12.363636363636363</v>
      </c>
      <c r="P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1.306122448979592</v>
      </c>
      <c r="Q89" s="17">
        <f>IFERROR(ZACKS_Screener[[#This Row],[Price]]/ZACKS_Screener[[#This Row],[EPS1]], "")</f>
        <v>26.115646258503403</v>
      </c>
      <c r="R89" s="17">
        <f>IFERROR(ZACKS_Screener[[#This Row],[Price]]/ZACKS_Screener[[#This Row],[EPS2]], "")</f>
        <v>11.32448377581121</v>
      </c>
      <c r="S89" s="17">
        <f>IFERROR(ZACKS_Screener[[#This Row],[PE1]]/(ZACKS_Screener[[#This Row],[EG1]]*100), "")</f>
        <v>2.1122949179671873E-2</v>
      </c>
      <c r="T89" s="17">
        <f>IFERROR(ZACKS_Screener[[#This Row],[PE2]]/(ZACKS_Screener[[#This Row],[EG2]]*100), "")</f>
        <v>8.6703078908554568E-2</v>
      </c>
      <c r="U89"/>
    </row>
    <row r="90" spans="1:21" hidden="1" x14ac:dyDescent="0.25">
      <c r="A90" s="20" t="s">
        <v>3922</v>
      </c>
      <c r="B90" s="35">
        <v>2109.37</v>
      </c>
      <c r="C90" s="6" t="s">
        <v>3921</v>
      </c>
      <c r="D90" s="6" t="s">
        <v>13</v>
      </c>
      <c r="E90" s="6" t="s">
        <v>330</v>
      </c>
      <c r="F90" s="6" t="s">
        <v>1639</v>
      </c>
      <c r="G90">
        <v>3</v>
      </c>
      <c r="H90">
        <v>202303</v>
      </c>
      <c r="I90" s="8">
        <v>9.19</v>
      </c>
      <c r="J90" s="8">
        <v>0.04</v>
      </c>
      <c r="K90" s="8">
        <v>0.45</v>
      </c>
      <c r="L90" s="8">
        <v>0.59</v>
      </c>
      <c r="M90" s="36" t="e">
        <f>INDEX(YahooDetails[], MATCH(ZACKS_Screener[Ticker], YahooDetails[Ticker],0), 4)</f>
        <v>#N/A</v>
      </c>
      <c r="N90" s="6" t="e">
        <f>INDEX(YahooDetails[], MATCH(ZACKS_Screener[Ticker], YahooDetails[Ticker],0), 2)</f>
        <v>#N/A</v>
      </c>
      <c r="O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10.25</v>
      </c>
      <c r="P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0.31111111111111101</v>
      </c>
      <c r="Q90" s="17">
        <f>IFERROR(ZACKS_Screener[[#This Row],[Price]]/ZACKS_Screener[[#This Row],[EPS1]], "")</f>
        <v>20.422222222222221</v>
      </c>
      <c r="R90" s="17">
        <f>IFERROR(ZACKS_Screener[[#This Row],[Price]]/ZACKS_Screener[[#This Row],[EPS2]], "")</f>
        <v>15.576271186440678</v>
      </c>
      <c r="S90" s="17">
        <f>IFERROR(ZACKS_Screener[[#This Row],[PE1]]/(ZACKS_Screener[[#This Row],[EG1]]*100), "")</f>
        <v>1.992411924119241E-2</v>
      </c>
      <c r="T90" s="17">
        <f>IFERROR(ZACKS_Screener[[#This Row],[PE2]]/(ZACKS_Screener[[#This Row],[EG2]]*100), "")</f>
        <v>0.50066585956416487</v>
      </c>
      <c r="U90"/>
    </row>
    <row r="91" spans="1:21" hidden="1" x14ac:dyDescent="0.25">
      <c r="A91" s="20" t="s">
        <v>2330</v>
      </c>
      <c r="B91" s="35">
        <v>12920.7</v>
      </c>
      <c r="C91" s="6" t="s">
        <v>2329</v>
      </c>
      <c r="D91" s="6" t="s">
        <v>13</v>
      </c>
      <c r="E91" s="6" t="s">
        <v>41</v>
      </c>
      <c r="F91" s="6" t="s">
        <v>48</v>
      </c>
      <c r="G91">
        <v>12</v>
      </c>
      <c r="H91">
        <v>202212</v>
      </c>
      <c r="I91" s="8">
        <v>337.77</v>
      </c>
      <c r="J91" s="8">
        <v>0.16</v>
      </c>
      <c r="K91" s="8">
        <v>1.56</v>
      </c>
      <c r="L91" s="8">
        <v>2.56</v>
      </c>
      <c r="M91" s="36" t="str">
        <f>INDEX(YahooDetails[], MATCH(ZACKS_Screener[Ticker], YahooDetails[Ticker],0), 4)</f>
        <v>Healthcare</v>
      </c>
      <c r="N91" s="6" t="str">
        <f>INDEX(YahooDetails[], MATCH(ZACKS_Screener[Ticker], YahooDetails[Ticker],0), 2)</f>
        <v>Medical Devices</v>
      </c>
      <c r="O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8.75</v>
      </c>
      <c r="P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0.64102564102564097</v>
      </c>
      <c r="Q91" s="17">
        <f>IFERROR(ZACKS_Screener[[#This Row],[Price]]/ZACKS_Screener[[#This Row],[EPS1]], "")</f>
        <v>216.51923076923075</v>
      </c>
      <c r="R91" s="17">
        <f>IFERROR(ZACKS_Screener[[#This Row],[Price]]/ZACKS_Screener[[#This Row],[EPS2]], "")</f>
        <v>131.94140625</v>
      </c>
      <c r="S91" s="17">
        <f>IFERROR(ZACKS_Screener[[#This Row],[PE1]]/(ZACKS_Screener[[#This Row],[EG1]]*100), "")</f>
        <v>0.24745054945054942</v>
      </c>
      <c r="T91" s="17">
        <f>IFERROR(ZACKS_Screener[[#This Row],[PE2]]/(ZACKS_Screener[[#This Row],[EG2]]*100), "")</f>
        <v>2.0582859375</v>
      </c>
      <c r="U91"/>
    </row>
    <row r="92" spans="1:21" hidden="1" x14ac:dyDescent="0.25">
      <c r="A92" s="20" t="s">
        <v>4095</v>
      </c>
      <c r="B92" s="35">
        <v>2034.97</v>
      </c>
      <c r="C92" s="6" t="s">
        <v>4094</v>
      </c>
      <c r="D92" s="6" t="s">
        <v>13</v>
      </c>
      <c r="E92" s="6" t="s">
        <v>14</v>
      </c>
      <c r="F92" s="6" t="s">
        <v>201</v>
      </c>
      <c r="G92">
        <v>1</v>
      </c>
      <c r="H92">
        <v>202301</v>
      </c>
      <c r="I92" s="8">
        <v>22.07</v>
      </c>
      <c r="J92" s="8">
        <v>7.0000000000000007E-2</v>
      </c>
      <c r="K92" s="8">
        <v>0.62</v>
      </c>
      <c r="L92" s="8">
        <v>0.67</v>
      </c>
      <c r="M92" s="36" t="str">
        <f>INDEX(YahooDetails[], MATCH(ZACKS_Screener[Ticker], YahooDetails[Ticker],0), 4)</f>
        <v>Technology</v>
      </c>
      <c r="N92" s="6" t="str">
        <f>INDEX(YahooDetails[], MATCH(ZACKS_Screener[Ticker], YahooDetails[Ticker],0), 2)</f>
        <v>Software—Application</v>
      </c>
      <c r="O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7.8571428571428568</v>
      </c>
      <c r="P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8.0645161290322648E-2</v>
      </c>
      <c r="Q92" s="17">
        <f>IFERROR(ZACKS_Screener[[#This Row],[Price]]/ZACKS_Screener[[#This Row],[EPS1]], "")</f>
        <v>35.596774193548384</v>
      </c>
      <c r="R92" s="17">
        <f>IFERROR(ZACKS_Screener[[#This Row],[Price]]/ZACKS_Screener[[#This Row],[EPS2]], "")</f>
        <v>32.940298507462686</v>
      </c>
      <c r="S92" s="17">
        <f>IFERROR(ZACKS_Screener[[#This Row],[PE1]]/(ZACKS_Screener[[#This Row],[EG1]]*100), "")</f>
        <v>4.5304985337243399E-2</v>
      </c>
      <c r="T92" s="17">
        <f>IFERROR(ZACKS_Screener[[#This Row],[PE2]]/(ZACKS_Screener[[#This Row],[EG2]]*100), "")</f>
        <v>4.0845970149253699</v>
      </c>
      <c r="U92"/>
    </row>
    <row r="93" spans="1:21" hidden="1" x14ac:dyDescent="0.25">
      <c r="A93" s="20" t="s">
        <v>1081</v>
      </c>
      <c r="B93" s="35">
        <v>4449.6400000000003</v>
      </c>
      <c r="C93" s="6" t="s">
        <v>1080</v>
      </c>
      <c r="D93" s="6" t="s">
        <v>13</v>
      </c>
      <c r="E93" s="6" t="s">
        <v>118</v>
      </c>
      <c r="F93" s="6" t="s">
        <v>119</v>
      </c>
      <c r="G93">
        <v>12</v>
      </c>
      <c r="H93">
        <v>202212</v>
      </c>
      <c r="I93" s="8">
        <v>8.1300000000000008</v>
      </c>
      <c r="J93" s="8">
        <v>0.08</v>
      </c>
      <c r="K93" s="8">
        <v>0.67</v>
      </c>
      <c r="M93" s="36" t="str">
        <f>INDEX(YahooDetails[], MATCH(ZACKS_Screener[Ticker], YahooDetails[Ticker],0), 4)</f>
        <v>Utilities</v>
      </c>
      <c r="N93" s="6" t="str">
        <f>INDEX(YahooDetails[], MATCH(ZACKS_Screener[Ticker], YahooDetails[Ticker],0), 2)</f>
        <v>Utilities—Diversified</v>
      </c>
      <c r="O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7.3750000000000009</v>
      </c>
      <c r="P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93" s="17">
        <f>IFERROR(ZACKS_Screener[[#This Row],[Price]]/ZACKS_Screener[[#This Row],[EPS1]], "")</f>
        <v>12.134328358208956</v>
      </c>
      <c r="R93" s="17" t="str">
        <f>IFERROR(ZACKS_Screener[[#This Row],[Price]]/ZACKS_Screener[[#This Row],[EPS2]], "")</f>
        <v/>
      </c>
      <c r="S93" s="17">
        <f>IFERROR(ZACKS_Screener[[#This Row],[PE1]]/(ZACKS_Screener[[#This Row],[EG1]]*100), "")</f>
        <v>1.6453326587401972E-2</v>
      </c>
      <c r="T93" s="17" t="str">
        <f>IFERROR(ZACKS_Screener[[#This Row],[PE2]]/(ZACKS_Screener[[#This Row],[EG2]]*100), "")</f>
        <v/>
      </c>
      <c r="U93"/>
    </row>
    <row r="94" spans="1:21" hidden="1" x14ac:dyDescent="0.25">
      <c r="A94" s="20" t="s">
        <v>2645</v>
      </c>
      <c r="B94" s="35">
        <v>82034.55</v>
      </c>
      <c r="C94" s="6" t="s">
        <v>2644</v>
      </c>
      <c r="D94" s="6" t="s">
        <v>13</v>
      </c>
      <c r="E94" s="6" t="s">
        <v>14</v>
      </c>
      <c r="F94" s="6" t="s">
        <v>183</v>
      </c>
      <c r="G94">
        <v>12</v>
      </c>
      <c r="H94">
        <v>202212</v>
      </c>
      <c r="I94" s="8">
        <v>64.260000000000005</v>
      </c>
      <c r="J94" s="8">
        <v>0.04</v>
      </c>
      <c r="K94" s="8">
        <v>0.31</v>
      </c>
      <c r="L94" s="8">
        <v>0.56000000000000005</v>
      </c>
      <c r="M94" s="36" t="str">
        <f>INDEX(YahooDetails[], MATCH(ZACKS_Screener[Ticker], YahooDetails[Ticker],0), 4)</f>
        <v>Technology</v>
      </c>
      <c r="N94" s="6" t="str">
        <f>INDEX(YahooDetails[], MATCH(ZACKS_Screener[Ticker], YahooDetails[Ticker],0), 2)</f>
        <v>Software—Application</v>
      </c>
      <c r="O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6.75</v>
      </c>
      <c r="P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0.80645161290322598</v>
      </c>
      <c r="Q94" s="17">
        <f>IFERROR(ZACKS_Screener[[#This Row],[Price]]/ZACKS_Screener[[#This Row],[EPS1]], "")</f>
        <v>207.29032258064518</v>
      </c>
      <c r="R94" s="17">
        <f>IFERROR(ZACKS_Screener[[#This Row],[Price]]/ZACKS_Screener[[#This Row],[EPS2]], "")</f>
        <v>114.75</v>
      </c>
      <c r="S94" s="17">
        <f>IFERROR(ZACKS_Screener[[#This Row],[PE1]]/(ZACKS_Screener[[#This Row],[EG1]]*100), "")</f>
        <v>0.30709677419354842</v>
      </c>
      <c r="T94" s="17">
        <f>IFERROR(ZACKS_Screener[[#This Row],[PE2]]/(ZACKS_Screener[[#This Row],[EG2]]*100), "")</f>
        <v>1.4228999999999998</v>
      </c>
      <c r="U94"/>
    </row>
    <row r="95" spans="1:21" hidden="1" x14ac:dyDescent="0.25">
      <c r="A95" s="20" t="s">
        <v>21</v>
      </c>
      <c r="B95" s="35">
        <v>10655.33</v>
      </c>
      <c r="C95" s="6" t="s">
        <v>20</v>
      </c>
      <c r="D95" s="6" t="s">
        <v>22</v>
      </c>
      <c r="E95" s="6" t="s">
        <v>23</v>
      </c>
      <c r="F95" s="6" t="s">
        <v>24</v>
      </c>
      <c r="G95">
        <v>12</v>
      </c>
      <c r="H95">
        <v>202212</v>
      </c>
      <c r="I95" s="8">
        <v>16.32</v>
      </c>
      <c r="J95" s="8">
        <v>0.5</v>
      </c>
      <c r="K95" s="8">
        <v>2.8</v>
      </c>
      <c r="L95" s="8">
        <v>3.06</v>
      </c>
      <c r="M95" s="36" t="str">
        <f>INDEX(YahooDetails[], MATCH(ZACKS_Screener[Ticker], YahooDetails[Ticker],0), 4)</f>
        <v>Industrials</v>
      </c>
      <c r="N95" s="6" t="str">
        <f>INDEX(YahooDetails[], MATCH(ZACKS_Screener[Ticker], YahooDetails[Ticker],0), 2)</f>
        <v>Airlines</v>
      </c>
      <c r="O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4.5999999999999996</v>
      </c>
      <c r="P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9.2857142857142944E-2</v>
      </c>
      <c r="Q95" s="17">
        <f>IFERROR(ZACKS_Screener[[#This Row],[Price]]/ZACKS_Screener[[#This Row],[EPS1]], "")</f>
        <v>5.8285714285714292</v>
      </c>
      <c r="R95" s="17">
        <f>IFERROR(ZACKS_Screener[[#This Row],[Price]]/ZACKS_Screener[[#This Row],[EPS2]], "")</f>
        <v>5.333333333333333</v>
      </c>
      <c r="S95" s="17">
        <f>IFERROR(ZACKS_Screener[[#This Row],[PE1]]/(ZACKS_Screener[[#This Row],[EG1]]*100), "")</f>
        <v>1.2670807453416153E-2</v>
      </c>
      <c r="T95" s="17">
        <f>IFERROR(ZACKS_Screener[[#This Row],[PE2]]/(ZACKS_Screener[[#This Row],[EG2]]*100), "")</f>
        <v>0.57435897435897387</v>
      </c>
      <c r="U95"/>
    </row>
    <row r="96" spans="1:21" hidden="1" x14ac:dyDescent="0.25">
      <c r="A96" s="20" t="s">
        <v>3136</v>
      </c>
      <c r="B96" s="35">
        <v>4301.5200000000004</v>
      </c>
      <c r="C96" s="6" t="s">
        <v>3135</v>
      </c>
      <c r="D96" s="6" t="s">
        <v>22</v>
      </c>
      <c r="E96" s="6" t="s">
        <v>223</v>
      </c>
      <c r="F96" s="6" t="s">
        <v>512</v>
      </c>
      <c r="G96">
        <v>12</v>
      </c>
      <c r="H96">
        <v>202212</v>
      </c>
      <c r="I96" s="8">
        <v>59.69</v>
      </c>
      <c r="J96" s="8">
        <v>0.86</v>
      </c>
      <c r="K96" s="8">
        <v>4.78</v>
      </c>
      <c r="L96" s="8">
        <v>6.05</v>
      </c>
      <c r="M96" s="36" t="str">
        <f>INDEX(YahooDetails[], MATCH(ZACKS_Screener[Ticker], YahooDetails[Ticker],0), 4)</f>
        <v>Energy</v>
      </c>
      <c r="N96" s="6" t="str">
        <f>INDEX(YahooDetails[], MATCH(ZACKS_Screener[Ticker], YahooDetails[Ticker],0), 2)</f>
        <v>Oil &amp; Gas Equipment &amp; Services</v>
      </c>
      <c r="O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4.558139534883721</v>
      </c>
      <c r="P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0.26569037656903755</v>
      </c>
      <c r="Q96" s="17">
        <f>IFERROR(ZACKS_Screener[[#This Row],[Price]]/ZACKS_Screener[[#This Row],[EPS1]], "")</f>
        <v>12.487447698744768</v>
      </c>
      <c r="R96" s="17">
        <f>IFERROR(ZACKS_Screener[[#This Row],[Price]]/ZACKS_Screener[[#This Row],[EPS2]], "")</f>
        <v>9.8661157024793393</v>
      </c>
      <c r="S96" s="17">
        <f>IFERROR(ZACKS_Screener[[#This Row],[PE1]]/(ZACKS_Screener[[#This Row],[EG1]]*100), "")</f>
        <v>2.7395931175817605E-2</v>
      </c>
      <c r="T96" s="17">
        <f>IFERROR(ZACKS_Screener[[#This Row],[PE2]]/(ZACKS_Screener[[#This Row],[EG2]]*100), "")</f>
        <v>0.37133884297520675</v>
      </c>
      <c r="U96"/>
    </row>
    <row r="97" spans="1:21" hidden="1" x14ac:dyDescent="0.25">
      <c r="A97" s="20" t="s">
        <v>1839</v>
      </c>
      <c r="B97" s="35">
        <v>36183.760000000002</v>
      </c>
      <c r="C97" s="6" t="s">
        <v>1838</v>
      </c>
      <c r="D97" s="6" t="s">
        <v>582</v>
      </c>
      <c r="E97" s="6" t="s">
        <v>223</v>
      </c>
      <c r="F97" s="6" t="s">
        <v>270</v>
      </c>
      <c r="G97">
        <v>12</v>
      </c>
      <c r="H97">
        <v>202212</v>
      </c>
      <c r="I97" s="8">
        <v>148.93</v>
      </c>
      <c r="J97" s="8">
        <v>5.64</v>
      </c>
      <c r="K97" s="8">
        <v>31.13</v>
      </c>
      <c r="L97" s="8">
        <v>10.88</v>
      </c>
      <c r="M97" s="36" t="str">
        <f>INDEX(YahooDetails[], MATCH(ZACKS_Screener[Ticker], YahooDetails[Ticker],0), 4)</f>
        <v>Energy</v>
      </c>
      <c r="N97" s="6" t="str">
        <f>INDEX(YahooDetails[], MATCH(ZACKS_Screener[Ticker], YahooDetails[Ticker],0), 2)</f>
        <v>Oil &amp; Gas Midstream</v>
      </c>
      <c r="O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4.5195035460992905</v>
      </c>
      <c r="P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-0.6504979119820109</v>
      </c>
      <c r="Q97" s="17">
        <f>IFERROR(ZACKS_Screener[[#This Row],[Price]]/ZACKS_Screener[[#This Row],[EPS1]], "")</f>
        <v>4.7841310632830067</v>
      </c>
      <c r="R97" s="17">
        <f>IFERROR(ZACKS_Screener[[#This Row],[Price]]/ZACKS_Screener[[#This Row],[EPS2]], "")</f>
        <v>13.688419117647058</v>
      </c>
      <c r="S97" s="17">
        <f>IFERROR(ZACKS_Screener[[#This Row],[PE1]]/(ZACKS_Screener[[#This Row],[EG1]]*100), "")</f>
        <v>1.0585523419739569E-2</v>
      </c>
      <c r="T97" s="17">
        <f>IFERROR(ZACKS_Screener[[#This Row],[PE2]]/(ZACKS_Screener[[#This Row],[EG2]]*100), "")</f>
        <v>-0.21042987018881626</v>
      </c>
      <c r="U97"/>
    </row>
    <row r="98" spans="1:21" hidden="1" x14ac:dyDescent="0.25">
      <c r="A98" s="20" t="s">
        <v>3214</v>
      </c>
      <c r="B98" s="35">
        <v>10957.5</v>
      </c>
      <c r="C98" s="6" t="s">
        <v>3213</v>
      </c>
      <c r="D98" s="6" t="s">
        <v>22</v>
      </c>
      <c r="E98" s="6" t="s">
        <v>14</v>
      </c>
      <c r="F98" s="6" t="s">
        <v>201</v>
      </c>
      <c r="G98">
        <v>12</v>
      </c>
      <c r="H98">
        <v>202212</v>
      </c>
      <c r="I98" s="8">
        <v>18.07</v>
      </c>
      <c r="J98" s="8">
        <v>0.04</v>
      </c>
      <c r="K98" s="8">
        <v>0.22</v>
      </c>
      <c r="L98" s="8">
        <v>0.34</v>
      </c>
      <c r="M98" s="36" t="str">
        <f>INDEX(YahooDetails[], MATCH(ZACKS_Screener[Ticker], YahooDetails[Ticker],0), 4)</f>
        <v>Technology</v>
      </c>
      <c r="N98" s="6" t="str">
        <f>INDEX(YahooDetails[], MATCH(ZACKS_Screener[Ticker], YahooDetails[Ticker],0), 2)</f>
        <v>Software—Application</v>
      </c>
      <c r="O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v>
      </c>
      <c r="P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0.54545454545454553</v>
      </c>
      <c r="Q98" s="17">
        <f>IFERROR(ZACKS_Screener[[#This Row],[Price]]/ZACKS_Screener[[#This Row],[EPS1]], "")</f>
        <v>82.13636363636364</v>
      </c>
      <c r="R98" s="17">
        <f>IFERROR(ZACKS_Screener[[#This Row],[Price]]/ZACKS_Screener[[#This Row],[EPS2]], "")</f>
        <v>53.147058823529406</v>
      </c>
      <c r="S98" s="17">
        <f>IFERROR(ZACKS_Screener[[#This Row],[PE1]]/(ZACKS_Screener[[#This Row],[EG1]]*100), "")</f>
        <v>0.18252525252525253</v>
      </c>
      <c r="T98" s="17">
        <f>IFERROR(ZACKS_Screener[[#This Row],[PE2]]/(ZACKS_Screener[[#This Row],[EG2]]*100), "")</f>
        <v>0.974362745098039</v>
      </c>
      <c r="U98"/>
    </row>
    <row r="99" spans="1:21" hidden="1" x14ac:dyDescent="0.25">
      <c r="A99" s="20" t="s">
        <v>2100</v>
      </c>
      <c r="B99" s="35">
        <v>5941.77</v>
      </c>
      <c r="C99" s="6" t="s">
        <v>2099</v>
      </c>
      <c r="D99" s="6" t="s">
        <v>22</v>
      </c>
      <c r="E99" s="6" t="s">
        <v>223</v>
      </c>
      <c r="F99" s="6" t="s">
        <v>410</v>
      </c>
      <c r="G99">
        <v>12</v>
      </c>
      <c r="H99">
        <v>202212</v>
      </c>
      <c r="I99" s="8">
        <v>28.98</v>
      </c>
      <c r="J99" s="8">
        <v>0.93</v>
      </c>
      <c r="K99" s="8">
        <v>5.03</v>
      </c>
      <c r="L99" s="8">
        <v>6.27</v>
      </c>
      <c r="M99" s="36" t="str">
        <f>INDEX(YahooDetails[], MATCH(ZACKS_Screener[Ticker], YahooDetails[Ticker],0), 4)</f>
        <v>Utilities</v>
      </c>
      <c r="N99" s="6" t="str">
        <f>INDEX(YahooDetails[], MATCH(ZACKS_Screener[Ticker], YahooDetails[Ticker],0), 2)</f>
        <v>Utilities—Regulated Gas</v>
      </c>
      <c r="O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4.4086021505376349</v>
      </c>
      <c r="P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0.2465208747514909</v>
      </c>
      <c r="Q99" s="17">
        <f>IFERROR(ZACKS_Screener[[#This Row],[Price]]/ZACKS_Screener[[#This Row],[EPS1]], "")</f>
        <v>5.7614314115308147</v>
      </c>
      <c r="R99" s="17">
        <f>IFERROR(ZACKS_Screener[[#This Row],[Price]]/ZACKS_Screener[[#This Row],[EPS2]], "")</f>
        <v>4.6220095693779912</v>
      </c>
      <c r="S99" s="17">
        <f>IFERROR(ZACKS_Screener[[#This Row],[PE1]]/(ZACKS_Screener[[#This Row],[EG1]]*100), "")</f>
        <v>1.3068612713960138E-2</v>
      </c>
      <c r="T99" s="17">
        <f>IFERROR(ZACKS_Screener[[#This Row],[PE2]]/(ZACKS_Screener[[#This Row],[EG2]]*100), "")</f>
        <v>0.18748958172557506</v>
      </c>
      <c r="U99"/>
    </row>
    <row r="100" spans="1:21" hidden="1" x14ac:dyDescent="0.25">
      <c r="A100" s="20" t="s">
        <v>2277</v>
      </c>
      <c r="B100" s="35">
        <v>3071.73</v>
      </c>
      <c r="C100" s="6" t="s">
        <v>2276</v>
      </c>
      <c r="D100" s="6" t="s">
        <v>13</v>
      </c>
      <c r="E100" s="6" t="s">
        <v>130</v>
      </c>
      <c r="F100" s="6" t="s">
        <v>1483</v>
      </c>
      <c r="G100">
        <v>12</v>
      </c>
      <c r="H100">
        <v>202212</v>
      </c>
      <c r="I100" s="8">
        <v>14.58</v>
      </c>
      <c r="J100" s="8">
        <v>0.09</v>
      </c>
      <c r="K100" s="8">
        <v>0.48</v>
      </c>
      <c r="L100" s="8">
        <v>0.96</v>
      </c>
      <c r="M100" s="36" t="str">
        <f>INDEX(YahooDetails[], MATCH(ZACKS_Screener[Ticker], YahooDetails[Ticker],0), 4)</f>
        <v>Basic Materials</v>
      </c>
      <c r="N100" s="6" t="str">
        <f>INDEX(YahooDetails[], MATCH(ZACKS_Screener[Ticker], YahooDetails[Ticker],0), 2)</f>
        <v>Gold</v>
      </c>
      <c r="O1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4.3333333333333339</v>
      </c>
      <c r="P1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00" s="17">
        <f>IFERROR(ZACKS_Screener[[#This Row],[Price]]/ZACKS_Screener[[#This Row],[EPS1]], "")</f>
        <v>30.375</v>
      </c>
      <c r="R100" s="17">
        <f>IFERROR(ZACKS_Screener[[#This Row],[Price]]/ZACKS_Screener[[#This Row],[EPS2]], "")</f>
        <v>15.1875</v>
      </c>
      <c r="S100" s="17">
        <f>IFERROR(ZACKS_Screener[[#This Row],[PE1]]/(ZACKS_Screener[[#This Row],[EG1]]*100), "")</f>
        <v>7.0096153846153836E-2</v>
      </c>
      <c r="T100" s="17">
        <f>IFERROR(ZACKS_Screener[[#This Row],[PE2]]/(ZACKS_Screener[[#This Row],[EG2]]*100), "")</f>
        <v>0.15187500000000001</v>
      </c>
      <c r="U100"/>
    </row>
    <row r="101" spans="1:21" hidden="1" x14ac:dyDescent="0.25">
      <c r="A101" s="20" t="s">
        <v>3686</v>
      </c>
      <c r="B101" s="35">
        <v>2767.17</v>
      </c>
      <c r="C101" s="6" t="s">
        <v>3685</v>
      </c>
      <c r="D101" s="6" t="s">
        <v>22</v>
      </c>
      <c r="E101" s="6" t="s">
        <v>14</v>
      </c>
      <c r="F101" s="6" t="s">
        <v>201</v>
      </c>
      <c r="G101">
        <v>12</v>
      </c>
      <c r="H101">
        <v>202212</v>
      </c>
      <c r="I101" s="8">
        <v>27.16</v>
      </c>
      <c r="J101" s="8">
        <v>0.04</v>
      </c>
      <c r="K101" s="8">
        <v>0.2</v>
      </c>
      <c r="L101" s="8">
        <v>0.3</v>
      </c>
      <c r="M101" s="36" t="str">
        <f>INDEX(YahooDetails[], MATCH(ZACKS_Screener[Ticker], YahooDetails[Ticker],0), 4)</f>
        <v>Technology</v>
      </c>
      <c r="N101" s="6" t="str">
        <f>INDEX(YahooDetails[], MATCH(ZACKS_Screener[Ticker], YahooDetails[Ticker],0), 2)</f>
        <v>Software—Application</v>
      </c>
      <c r="O1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v>
      </c>
      <c r="P1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0.49999999999999989</v>
      </c>
      <c r="Q101" s="17">
        <f>IFERROR(ZACKS_Screener[[#This Row],[Price]]/ZACKS_Screener[[#This Row],[EPS1]], "")</f>
        <v>135.79999999999998</v>
      </c>
      <c r="R101" s="17">
        <f>IFERROR(ZACKS_Screener[[#This Row],[Price]]/ZACKS_Screener[[#This Row],[EPS2]], "")</f>
        <v>90.533333333333331</v>
      </c>
      <c r="S101" s="17">
        <f>IFERROR(ZACKS_Screener[[#This Row],[PE1]]/(ZACKS_Screener[[#This Row],[EG1]]*100), "")</f>
        <v>0.33949999999999997</v>
      </c>
      <c r="T101" s="17">
        <f>IFERROR(ZACKS_Screener[[#This Row],[PE2]]/(ZACKS_Screener[[#This Row],[EG2]]*100), "")</f>
        <v>1.8106666666666671</v>
      </c>
      <c r="U101"/>
    </row>
    <row r="102" spans="1:21" hidden="1" x14ac:dyDescent="0.25">
      <c r="A102" s="20" t="s">
        <v>3643</v>
      </c>
      <c r="B102" s="35">
        <v>2943.86</v>
      </c>
      <c r="C102" s="6" t="s">
        <v>3642</v>
      </c>
      <c r="D102" s="6" t="s">
        <v>13</v>
      </c>
      <c r="E102" s="6" t="s">
        <v>179</v>
      </c>
      <c r="F102" s="6" t="s">
        <v>399</v>
      </c>
      <c r="G102">
        <v>12</v>
      </c>
      <c r="H102">
        <v>202212</v>
      </c>
      <c r="I102" s="8">
        <v>16.03</v>
      </c>
      <c r="J102" s="8">
        <v>0.21</v>
      </c>
      <c r="K102" s="8">
        <v>1.03</v>
      </c>
      <c r="L102" s="8">
        <v>1.45</v>
      </c>
      <c r="M102" s="36" t="str">
        <f>INDEX(YahooDetails[], MATCH(ZACKS_Screener[Ticker], YahooDetails[Ticker],0), 4)</f>
        <v>Industrials</v>
      </c>
      <c r="N102" s="6" t="str">
        <f>INDEX(YahooDetails[], MATCH(ZACKS_Screener[Ticker], YahooDetails[Ticker],0), 2)</f>
        <v>Aerospace &amp; Defense</v>
      </c>
      <c r="O1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3.9047619047619051</v>
      </c>
      <c r="P1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0.40776699029126207</v>
      </c>
      <c r="Q102" s="17">
        <f>IFERROR(ZACKS_Screener[[#This Row],[Price]]/ZACKS_Screener[[#This Row],[EPS1]], "")</f>
        <v>15.563106796116505</v>
      </c>
      <c r="R102" s="17">
        <f>IFERROR(ZACKS_Screener[[#This Row],[Price]]/ZACKS_Screener[[#This Row],[EPS2]], "")</f>
        <v>11.055172413793105</v>
      </c>
      <c r="S102" s="17">
        <f>IFERROR(ZACKS_Screener[[#This Row],[PE1]]/(ZACKS_Screener[[#This Row],[EG1]]*100), "")</f>
        <v>3.9856736916883732E-2</v>
      </c>
      <c r="T102" s="17">
        <f>IFERROR(ZACKS_Screener[[#This Row],[PE2]]/(ZACKS_Screener[[#This Row],[EG2]]*100), "")</f>
        <v>0.27111494252873575</v>
      </c>
      <c r="U102"/>
    </row>
    <row r="103" spans="1:21" hidden="1" x14ac:dyDescent="0.25">
      <c r="A103" s="20" t="s">
        <v>1168</v>
      </c>
      <c r="B103" s="35">
        <v>4023.9</v>
      </c>
      <c r="C103" s="6" t="s">
        <v>1167</v>
      </c>
      <c r="D103" s="6" t="s">
        <v>22</v>
      </c>
      <c r="E103" s="6" t="s">
        <v>41</v>
      </c>
      <c r="F103" s="6" t="s">
        <v>317</v>
      </c>
      <c r="G103">
        <v>12</v>
      </c>
      <c r="H103">
        <v>202212</v>
      </c>
      <c r="I103" s="8">
        <v>11.37</v>
      </c>
      <c r="J103" s="8">
        <v>0.02</v>
      </c>
      <c r="K103" s="8">
        <v>0.09</v>
      </c>
      <c r="L103" s="8">
        <v>0.32</v>
      </c>
      <c r="M103" s="36" t="str">
        <f>INDEX(YahooDetails[], MATCH(ZACKS_Screener[Ticker], YahooDetails[Ticker],0), 4)</f>
        <v>Healthcare</v>
      </c>
      <c r="N103" s="6" t="str">
        <f>INDEX(YahooDetails[], MATCH(ZACKS_Screener[Ticker], YahooDetails[Ticker],0), 2)</f>
        <v>Drug Manufacturers—Specialty &amp; Generic</v>
      </c>
      <c r="O1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3.4999999999999996</v>
      </c>
      <c r="P1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2.5555555555555558</v>
      </c>
      <c r="Q103" s="17">
        <f>IFERROR(ZACKS_Screener[[#This Row],[Price]]/ZACKS_Screener[[#This Row],[EPS1]], "")</f>
        <v>126.33333333333333</v>
      </c>
      <c r="R103" s="17">
        <f>IFERROR(ZACKS_Screener[[#This Row],[Price]]/ZACKS_Screener[[#This Row],[EPS2]], "")</f>
        <v>35.53125</v>
      </c>
      <c r="S103" s="17">
        <f>IFERROR(ZACKS_Screener[[#This Row],[PE1]]/(ZACKS_Screener[[#This Row],[EG1]]*100), "")</f>
        <v>0.36095238095238102</v>
      </c>
      <c r="T103" s="17">
        <f>IFERROR(ZACKS_Screener[[#This Row],[PE2]]/(ZACKS_Screener[[#This Row],[EG2]]*100), "")</f>
        <v>0.13903532608695651</v>
      </c>
      <c r="U103"/>
    </row>
    <row r="104" spans="1:21" hidden="1" x14ac:dyDescent="0.25">
      <c r="A104" s="20" t="s">
        <v>2827</v>
      </c>
      <c r="B104" s="35">
        <v>22254.13</v>
      </c>
      <c r="C104" s="6" t="s">
        <v>2826</v>
      </c>
      <c r="D104" s="6" t="s">
        <v>22</v>
      </c>
      <c r="E104" s="6" t="s">
        <v>330</v>
      </c>
      <c r="F104" s="6" t="s">
        <v>664</v>
      </c>
      <c r="G104">
        <v>12</v>
      </c>
      <c r="H104">
        <v>202212</v>
      </c>
      <c r="I104" s="8">
        <v>34.700000000000003</v>
      </c>
      <c r="J104" s="8">
        <v>0.28999999999999998</v>
      </c>
      <c r="K104" s="8">
        <v>1.25</v>
      </c>
      <c r="L104" s="8">
        <v>1.96</v>
      </c>
      <c r="M104" s="36" t="str">
        <f>INDEX(YahooDetails[], MATCH(ZACKS_Screener[Ticker], YahooDetails[Ticker],0), 4)</f>
        <v>Consumer Cyclical</v>
      </c>
      <c r="N104" s="6" t="str">
        <f>INDEX(YahooDetails[], MATCH(ZACKS_Screener[Ticker], YahooDetails[Ticker],0), 2)</f>
        <v>Travel Services</v>
      </c>
      <c r="O1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3.3103448275862069</v>
      </c>
      <c r="P1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0.56799999999999995</v>
      </c>
      <c r="Q104" s="17">
        <f>IFERROR(ZACKS_Screener[[#This Row],[Price]]/ZACKS_Screener[[#This Row],[EPS1]], "")</f>
        <v>27.76</v>
      </c>
      <c r="R104" s="17">
        <f>IFERROR(ZACKS_Screener[[#This Row],[Price]]/ZACKS_Screener[[#This Row],[EPS2]], "")</f>
        <v>17.704081632653065</v>
      </c>
      <c r="S104" s="17">
        <f>IFERROR(ZACKS_Screener[[#This Row],[PE1]]/(ZACKS_Screener[[#This Row],[EG1]]*100), "")</f>
        <v>8.385833333333334E-2</v>
      </c>
      <c r="T104" s="17">
        <f>IFERROR(ZACKS_Screener[[#This Row],[PE2]]/(ZACKS_Screener[[#This Row],[EG2]]*100), "")</f>
        <v>0.31169157803966663</v>
      </c>
      <c r="U104"/>
    </row>
    <row r="105" spans="1:21" hidden="1" x14ac:dyDescent="0.25">
      <c r="A105" s="20" t="s">
        <v>2739</v>
      </c>
      <c r="B105" s="35">
        <v>12956.53</v>
      </c>
      <c r="C105" s="6" t="s">
        <v>2738</v>
      </c>
      <c r="D105" s="6" t="s">
        <v>22</v>
      </c>
      <c r="E105" s="6" t="s">
        <v>330</v>
      </c>
      <c r="F105" s="6" t="s">
        <v>331</v>
      </c>
      <c r="G105">
        <v>12</v>
      </c>
      <c r="H105">
        <v>202212</v>
      </c>
      <c r="I105" s="8">
        <v>11.67</v>
      </c>
      <c r="J105" s="8">
        <v>0.04</v>
      </c>
      <c r="K105" s="8">
        <v>0.17</v>
      </c>
      <c r="L105" s="8">
        <v>0.27</v>
      </c>
      <c r="M105" s="36" t="str">
        <f>INDEX(YahooDetails[], MATCH(ZACKS_Screener[Ticker], YahooDetails[Ticker],0), 4)</f>
        <v>Technology</v>
      </c>
      <c r="N105" s="6" t="str">
        <f>INDEX(YahooDetails[], MATCH(ZACKS_Screener[Ticker], YahooDetails[Ticker],0), 2)</f>
        <v>Software—Application</v>
      </c>
      <c r="O1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3.25</v>
      </c>
      <c r="P1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0.58823529411764708</v>
      </c>
      <c r="Q105" s="17">
        <f>IFERROR(ZACKS_Screener[[#This Row],[Price]]/ZACKS_Screener[[#This Row],[EPS1]], "")</f>
        <v>68.647058823529406</v>
      </c>
      <c r="R105" s="17">
        <f>IFERROR(ZACKS_Screener[[#This Row],[Price]]/ZACKS_Screener[[#This Row],[EPS2]], "")</f>
        <v>43.222222222222221</v>
      </c>
      <c r="S105" s="17">
        <f>IFERROR(ZACKS_Screener[[#This Row],[PE1]]/(ZACKS_Screener[[#This Row],[EG1]]*100), "")</f>
        <v>0.21122171945701357</v>
      </c>
      <c r="T105" s="17">
        <f>IFERROR(ZACKS_Screener[[#This Row],[PE2]]/(ZACKS_Screener[[#This Row],[EG2]]*100), "")</f>
        <v>0.73477777777777775</v>
      </c>
      <c r="U105"/>
    </row>
    <row r="106" spans="1:21" hidden="1" x14ac:dyDescent="0.25">
      <c r="A106" s="20" t="s">
        <v>1151</v>
      </c>
      <c r="B106" s="35">
        <v>6392.14</v>
      </c>
      <c r="C106" s="6" t="s">
        <v>1150</v>
      </c>
      <c r="D106" s="6" t="s">
        <v>13</v>
      </c>
      <c r="E106" s="6" t="s">
        <v>85</v>
      </c>
      <c r="F106" s="6" t="s">
        <v>286</v>
      </c>
      <c r="G106">
        <v>4</v>
      </c>
      <c r="H106">
        <v>202304</v>
      </c>
      <c r="I106" s="8">
        <v>65.650000000000006</v>
      </c>
      <c r="J106" s="8">
        <v>0.25</v>
      </c>
      <c r="K106" s="8">
        <v>1</v>
      </c>
      <c r="L106" s="8">
        <v>1.48</v>
      </c>
      <c r="M106" s="36" t="str">
        <f>INDEX(YahooDetails[], MATCH(ZACKS_Screener[Ticker], YahooDetails[Ticker],0), 4)</f>
        <v>Technology</v>
      </c>
      <c r="N106" s="6" t="str">
        <f>INDEX(YahooDetails[], MATCH(ZACKS_Screener[Ticker], YahooDetails[Ticker],0), 2)</f>
        <v>Software—Application</v>
      </c>
      <c r="O1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v>
      </c>
      <c r="P1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v>
      </c>
      <c r="Q106" s="17">
        <f>IFERROR(ZACKS_Screener[[#This Row],[Price]]/ZACKS_Screener[[#This Row],[EPS1]], "")</f>
        <v>65.650000000000006</v>
      </c>
      <c r="R106" s="17">
        <f>IFERROR(ZACKS_Screener[[#This Row],[Price]]/ZACKS_Screener[[#This Row],[EPS2]], "")</f>
        <v>44.358108108108112</v>
      </c>
      <c r="S106" s="17">
        <f>IFERROR(ZACKS_Screener[[#This Row],[PE1]]/(ZACKS_Screener[[#This Row],[EG1]]*100), "")</f>
        <v>0.21883333333333335</v>
      </c>
      <c r="T106" s="17">
        <f>IFERROR(ZACKS_Screener[[#This Row],[PE2]]/(ZACKS_Screener[[#This Row],[EG2]]*100), "")</f>
        <v>0.92412725225225234</v>
      </c>
      <c r="U106"/>
    </row>
    <row r="107" spans="1:21" hidden="1" x14ac:dyDescent="0.25">
      <c r="A107" s="20" t="s">
        <v>2162</v>
      </c>
      <c r="B107" s="35">
        <v>36055.97</v>
      </c>
      <c r="C107" s="6" t="s">
        <v>2161</v>
      </c>
      <c r="D107" s="6" t="s">
        <v>13</v>
      </c>
      <c r="E107" s="6" t="s">
        <v>85</v>
      </c>
      <c r="F107" s="6" t="s">
        <v>286</v>
      </c>
      <c r="G107">
        <v>12</v>
      </c>
      <c r="H107">
        <v>202212</v>
      </c>
      <c r="I107" s="8">
        <v>7.68</v>
      </c>
      <c r="J107" s="8">
        <v>0.04</v>
      </c>
      <c r="K107" s="8">
        <v>0.15</v>
      </c>
      <c r="L107" s="8">
        <v>0.26</v>
      </c>
      <c r="M107" s="36" t="str">
        <f>INDEX(YahooDetails[], MATCH(ZACKS_Screener[Ticker], YahooDetails[Ticker],0), 4)</f>
        <v>Financial Services</v>
      </c>
      <c r="N107" s="6" t="str">
        <f>INDEX(YahooDetails[], MATCH(ZACKS_Screener[Ticker], YahooDetails[Ticker],0), 2)</f>
        <v>Banks—Diversified</v>
      </c>
      <c r="O1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2.7499999999999996</v>
      </c>
      <c r="P1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0.7333333333333335</v>
      </c>
      <c r="Q107" s="17">
        <f>IFERROR(ZACKS_Screener[[#This Row],[Price]]/ZACKS_Screener[[#This Row],[EPS1]], "")</f>
        <v>51.2</v>
      </c>
      <c r="R107" s="17">
        <f>IFERROR(ZACKS_Screener[[#This Row],[Price]]/ZACKS_Screener[[#This Row],[EPS2]], "")</f>
        <v>29.538461538461537</v>
      </c>
      <c r="S107" s="17">
        <f>IFERROR(ZACKS_Screener[[#This Row],[PE1]]/(ZACKS_Screener[[#This Row],[EG1]]*100), "")</f>
        <v>0.18618181818181823</v>
      </c>
      <c r="T107" s="17">
        <f>IFERROR(ZACKS_Screener[[#This Row],[PE2]]/(ZACKS_Screener[[#This Row],[EG2]]*100), "")</f>
        <v>0.40279720279720266</v>
      </c>
      <c r="U107"/>
    </row>
    <row r="108" spans="1:21" hidden="1" x14ac:dyDescent="0.25">
      <c r="A108" s="20" t="s">
        <v>7002</v>
      </c>
      <c r="B108" s="35">
        <v>18824.04</v>
      </c>
      <c r="C108" s="6" t="s">
        <v>7001</v>
      </c>
      <c r="D108" s="6" t="s">
        <v>13</v>
      </c>
      <c r="E108" s="6" t="s">
        <v>118</v>
      </c>
      <c r="F108" s="6" t="s">
        <v>119</v>
      </c>
      <c r="G108">
        <v>12</v>
      </c>
      <c r="H108">
        <v>202212</v>
      </c>
      <c r="I108" s="8">
        <v>8.18</v>
      </c>
      <c r="J108" s="8">
        <v>0.25</v>
      </c>
      <c r="K108" s="8">
        <v>0.93</v>
      </c>
      <c r="L108" s="8">
        <v>0.56000000000000005</v>
      </c>
      <c r="M108" s="36" t="e">
        <f>INDEX(YahooDetails[], MATCH(ZACKS_Screener[Ticker], YahooDetails[Ticker],0), 4)</f>
        <v>#N/A</v>
      </c>
      <c r="N108" s="6" t="e">
        <f>INDEX(YahooDetails[], MATCH(ZACKS_Screener[Ticker], YahooDetails[Ticker],0), 2)</f>
        <v>#N/A</v>
      </c>
      <c r="O1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2.72</v>
      </c>
      <c r="P1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-0.39784946236559138</v>
      </c>
      <c r="Q108" s="17">
        <f>IFERROR(ZACKS_Screener[[#This Row],[Price]]/ZACKS_Screener[[#This Row],[EPS1]], "")</f>
        <v>8.7956989247311821</v>
      </c>
      <c r="R108" s="17">
        <f>IFERROR(ZACKS_Screener[[#This Row],[Price]]/ZACKS_Screener[[#This Row],[EPS2]], "")</f>
        <v>14.607142857142856</v>
      </c>
      <c r="S108" s="17">
        <f>IFERROR(ZACKS_Screener[[#This Row],[PE1]]/(ZACKS_Screener[[#This Row],[EG1]]*100), "")</f>
        <v>3.2337128399746992E-2</v>
      </c>
      <c r="T108" s="17">
        <f>IFERROR(ZACKS_Screener[[#This Row],[PE2]]/(ZACKS_Screener[[#This Row],[EG2]]*100), "")</f>
        <v>-0.36715250965250967</v>
      </c>
      <c r="U108"/>
    </row>
    <row r="109" spans="1:21" hidden="1" x14ac:dyDescent="0.25">
      <c r="A109" s="20" t="s">
        <v>2978</v>
      </c>
      <c r="B109" s="35">
        <v>17283.96</v>
      </c>
      <c r="C109" s="6" t="s">
        <v>2977</v>
      </c>
      <c r="D109" s="6" t="s">
        <v>22</v>
      </c>
      <c r="E109" s="6" t="s">
        <v>23</v>
      </c>
      <c r="F109" s="6" t="s">
        <v>24</v>
      </c>
      <c r="G109">
        <v>12</v>
      </c>
      <c r="H109">
        <v>202212</v>
      </c>
      <c r="I109" s="8">
        <v>52.7</v>
      </c>
      <c r="J109" s="8">
        <v>2.52</v>
      </c>
      <c r="K109" s="8">
        <v>9.1300000000000008</v>
      </c>
      <c r="L109" s="8">
        <v>10.38</v>
      </c>
      <c r="M109" s="36" t="str">
        <f>INDEX(YahooDetails[], MATCH(ZACKS_Screener[Ticker], YahooDetails[Ticker],0), 4)</f>
        <v>Industrials</v>
      </c>
      <c r="N109" s="6" t="str">
        <f>INDEX(YahooDetails[], MATCH(ZACKS_Screener[Ticker], YahooDetails[Ticker],0), 2)</f>
        <v>Airlines</v>
      </c>
      <c r="O1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2.6230158730158735</v>
      </c>
      <c r="P1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0.13691128148959472</v>
      </c>
      <c r="Q109" s="17">
        <f>IFERROR(ZACKS_Screener[[#This Row],[Price]]/ZACKS_Screener[[#This Row],[EPS1]], "")</f>
        <v>5.7721796276013144</v>
      </c>
      <c r="R109" s="17">
        <f>IFERROR(ZACKS_Screener[[#This Row],[Price]]/ZACKS_Screener[[#This Row],[EPS2]], "")</f>
        <v>5.0770712909441231</v>
      </c>
      <c r="S109" s="17">
        <f>IFERROR(ZACKS_Screener[[#This Row],[PE1]]/(ZACKS_Screener[[#This Row],[EG1]]*100), "")</f>
        <v>2.2005889049251603E-2</v>
      </c>
      <c r="T109" s="17">
        <f>IFERROR(ZACKS_Screener[[#This Row],[PE2]]/(ZACKS_Screener[[#This Row],[EG2]]*100), "")</f>
        <v>0.37082928709055885</v>
      </c>
      <c r="U109"/>
    </row>
    <row r="110" spans="1:21" hidden="1" x14ac:dyDescent="0.25">
      <c r="A110" s="20" t="s">
        <v>659</v>
      </c>
      <c r="B110" s="35">
        <v>13835.38</v>
      </c>
      <c r="C110" s="6" t="s">
        <v>658</v>
      </c>
      <c r="D110" s="6" t="s">
        <v>13</v>
      </c>
      <c r="E110" s="6" t="s">
        <v>130</v>
      </c>
      <c r="F110" s="6" t="s">
        <v>482</v>
      </c>
      <c r="G110">
        <v>12</v>
      </c>
      <c r="H110">
        <v>202212</v>
      </c>
      <c r="I110" s="8">
        <v>31.95</v>
      </c>
      <c r="J110" s="8">
        <v>0.25</v>
      </c>
      <c r="K110" s="8">
        <v>0.89</v>
      </c>
      <c r="L110" s="8">
        <v>1.7</v>
      </c>
      <c r="M110" s="36" t="str">
        <f>INDEX(YahooDetails[], MATCH(ZACKS_Screener[Ticker], YahooDetails[Ticker],0), 4)</f>
        <v>Energy</v>
      </c>
      <c r="N110" s="6" t="str">
        <f>INDEX(YahooDetails[], MATCH(ZACKS_Screener[Ticker], YahooDetails[Ticker],0), 2)</f>
        <v>Uranium</v>
      </c>
      <c r="O1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2.56</v>
      </c>
      <c r="P1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0.91011235955056169</v>
      </c>
      <c r="Q110" s="17">
        <f>IFERROR(ZACKS_Screener[[#This Row],[Price]]/ZACKS_Screener[[#This Row],[EPS1]], "")</f>
        <v>35.898876404494381</v>
      </c>
      <c r="R110" s="17">
        <f>IFERROR(ZACKS_Screener[[#This Row],[Price]]/ZACKS_Screener[[#This Row],[EPS2]], "")</f>
        <v>18.794117647058822</v>
      </c>
      <c r="S110" s="17">
        <f>IFERROR(ZACKS_Screener[[#This Row],[PE1]]/(ZACKS_Screener[[#This Row],[EG1]]*100), "")</f>
        <v>0.14022998595505617</v>
      </c>
      <c r="T110" s="17">
        <f>IFERROR(ZACKS_Screener[[#This Row],[PE2]]/(ZACKS_Screener[[#This Row],[EG2]]*100), "")</f>
        <v>0.20650326797385624</v>
      </c>
      <c r="U110"/>
    </row>
    <row r="111" spans="1:21" hidden="1" x14ac:dyDescent="0.25">
      <c r="A111" s="20" t="s">
        <v>2377</v>
      </c>
      <c r="B111" s="35">
        <v>33434.379999999997</v>
      </c>
      <c r="C111" s="6" t="s">
        <v>2376</v>
      </c>
      <c r="D111" s="6" t="s">
        <v>13</v>
      </c>
      <c r="E111" s="6" t="s">
        <v>85</v>
      </c>
      <c r="F111" s="6" t="s">
        <v>286</v>
      </c>
      <c r="G111">
        <v>12</v>
      </c>
      <c r="H111">
        <v>202212</v>
      </c>
      <c r="I111" s="8">
        <v>15.79</v>
      </c>
      <c r="J111" s="8">
        <v>0.06</v>
      </c>
      <c r="K111" s="8">
        <v>0.21</v>
      </c>
      <c r="L111" s="8">
        <v>0.25</v>
      </c>
      <c r="M111" s="36" t="str">
        <f>INDEX(YahooDetails[], MATCH(ZACKS_Screener[Ticker], YahooDetails[Ticker],0), 4)</f>
        <v>Technology</v>
      </c>
      <c r="N111" s="6" t="str">
        <f>INDEX(YahooDetails[], MATCH(ZACKS_Screener[Ticker], YahooDetails[Ticker],0), 2)</f>
        <v>Software—Infrastructure</v>
      </c>
      <c r="O1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v>
      </c>
      <c r="P1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0.19047619047619052</v>
      </c>
      <c r="Q111" s="17">
        <f>IFERROR(ZACKS_Screener[[#This Row],[Price]]/ZACKS_Screener[[#This Row],[EPS1]], "")</f>
        <v>75.19047619047619</v>
      </c>
      <c r="R111" s="17">
        <f>IFERROR(ZACKS_Screener[[#This Row],[Price]]/ZACKS_Screener[[#This Row],[EPS2]], "")</f>
        <v>63.16</v>
      </c>
      <c r="S111" s="17">
        <f>IFERROR(ZACKS_Screener[[#This Row],[PE1]]/(ZACKS_Screener[[#This Row],[EG1]]*100), "")</f>
        <v>0.30076190476190479</v>
      </c>
      <c r="T111" s="17">
        <f>IFERROR(ZACKS_Screener[[#This Row],[PE2]]/(ZACKS_Screener[[#This Row],[EG2]]*100), "")</f>
        <v>3.3158999999999992</v>
      </c>
      <c r="U111"/>
    </row>
    <row r="112" spans="1:21" hidden="1" x14ac:dyDescent="0.25">
      <c r="A112" s="20" t="s">
        <v>2894</v>
      </c>
      <c r="B112" s="35">
        <v>157461.88</v>
      </c>
      <c r="C112" s="6" t="s">
        <v>2893</v>
      </c>
      <c r="D112" s="6" t="s">
        <v>22</v>
      </c>
      <c r="E112" s="6" t="s">
        <v>14</v>
      </c>
      <c r="F112" s="6" t="s">
        <v>667</v>
      </c>
      <c r="G112">
        <v>12</v>
      </c>
      <c r="H112">
        <v>202212</v>
      </c>
      <c r="I112" s="8">
        <v>131.22999999999999</v>
      </c>
      <c r="J112" s="8">
        <v>2.06</v>
      </c>
      <c r="K112" s="8">
        <v>6.99</v>
      </c>
      <c r="L112" s="8">
        <v>9.4700000000000006</v>
      </c>
      <c r="M112" s="36" t="str">
        <f>INDEX(YahooDetails[], MATCH(ZACKS_Screener[Ticker], YahooDetails[Ticker],0), 4)</f>
        <v>Communication Services</v>
      </c>
      <c r="N112" s="6" t="str">
        <f>INDEX(YahooDetails[], MATCH(ZACKS_Screener[Ticker], YahooDetails[Ticker],0), 2)</f>
        <v>Telecom Services</v>
      </c>
      <c r="O1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2.3932038834951452</v>
      </c>
      <c r="P1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0.35479256080114452</v>
      </c>
      <c r="Q112" s="17">
        <f>IFERROR(ZACKS_Screener[[#This Row],[Price]]/ZACKS_Screener[[#This Row],[EPS1]], "")</f>
        <v>18.77396280400572</v>
      </c>
      <c r="R112" s="17">
        <f>IFERROR(ZACKS_Screener[[#This Row],[Price]]/ZACKS_Screener[[#This Row],[EPS2]], "")</f>
        <v>13.857444561774022</v>
      </c>
      <c r="S112" s="17">
        <f>IFERROR(ZACKS_Screener[[#This Row],[PE1]]/(ZACKS_Screener[[#This Row],[EG1]]*100), "")</f>
        <v>7.844698453600768E-2</v>
      </c>
      <c r="T112" s="17">
        <f>IFERROR(ZACKS_Screener[[#This Row],[PE2]]/(ZACKS_Screener[[#This Row],[EG2]]*100), "")</f>
        <v>0.39057878018871128</v>
      </c>
      <c r="U112"/>
    </row>
    <row r="113" spans="1:21" hidden="1" x14ac:dyDescent="0.25">
      <c r="A113" s="20" t="s">
        <v>2128</v>
      </c>
      <c r="B113" s="35">
        <v>6071.24</v>
      </c>
      <c r="C113" s="6" t="s">
        <v>2128</v>
      </c>
      <c r="D113" s="6" t="s">
        <v>13</v>
      </c>
      <c r="E113" s="6" t="s">
        <v>85</v>
      </c>
      <c r="F113" s="6" t="s">
        <v>286</v>
      </c>
      <c r="G113">
        <v>12</v>
      </c>
      <c r="H113">
        <v>202212</v>
      </c>
      <c r="I113" s="8">
        <v>15.42</v>
      </c>
      <c r="J113" s="8">
        <v>0.39</v>
      </c>
      <c r="K113" s="8">
        <v>1.32</v>
      </c>
      <c r="L113" s="8">
        <v>1.78</v>
      </c>
      <c r="M113" s="36" t="str">
        <f>INDEX(YahooDetails[], MATCH(ZACKS_Screener[Ticker], YahooDetails[Ticker],0), 4)</f>
        <v>Energy</v>
      </c>
      <c r="N113" s="6" t="str">
        <f>INDEX(YahooDetails[], MATCH(ZACKS_Screener[Ticker], YahooDetails[Ticker],0), 2)</f>
        <v>Oil &amp; Gas Equipment &amp; Services</v>
      </c>
      <c r="O1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2.3846153846153846</v>
      </c>
      <c r="P1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0.34848484848484845</v>
      </c>
      <c r="Q113" s="17">
        <f>IFERROR(ZACKS_Screener[[#This Row],[Price]]/ZACKS_Screener[[#This Row],[EPS1]], "")</f>
        <v>11.681818181818182</v>
      </c>
      <c r="R113" s="17">
        <f>IFERROR(ZACKS_Screener[[#This Row],[Price]]/ZACKS_Screener[[#This Row],[EPS2]], "")</f>
        <v>8.6629213483146064</v>
      </c>
      <c r="S113" s="17">
        <f>IFERROR(ZACKS_Screener[[#This Row],[PE1]]/(ZACKS_Screener[[#This Row],[EG1]]*100), "")</f>
        <v>4.8988269794721408E-2</v>
      </c>
      <c r="T113" s="17">
        <f>IFERROR(ZACKS_Screener[[#This Row],[PE2]]/(ZACKS_Screener[[#This Row],[EG2]]*100), "")</f>
        <v>0.24858817782120177</v>
      </c>
      <c r="U113"/>
    </row>
    <row r="114" spans="1:21" hidden="1" x14ac:dyDescent="0.25">
      <c r="A114" s="20" t="s">
        <v>2634</v>
      </c>
      <c r="B114" s="35">
        <v>5242.46</v>
      </c>
      <c r="C114" s="6" t="s">
        <v>2633</v>
      </c>
      <c r="D114" s="6" t="s">
        <v>22</v>
      </c>
      <c r="E114" s="6" t="s">
        <v>41</v>
      </c>
      <c r="F114" s="6" t="s">
        <v>153</v>
      </c>
      <c r="G114">
        <v>12</v>
      </c>
      <c r="H114">
        <v>202212</v>
      </c>
      <c r="I114" s="8">
        <v>41.45</v>
      </c>
      <c r="J114" s="8">
        <v>0.16</v>
      </c>
      <c r="K114" s="8">
        <v>0.54</v>
      </c>
      <c r="L114" s="8">
        <v>0.73</v>
      </c>
      <c r="M114" s="36" t="str">
        <f>INDEX(YahooDetails[], MATCH(ZACKS_Screener[Ticker], YahooDetails[Ticker],0), 4)</f>
        <v>Healthcare</v>
      </c>
      <c r="N114" s="6" t="str">
        <f>INDEX(YahooDetails[], MATCH(ZACKS_Screener[Ticker], YahooDetails[Ticker],0), 2)</f>
        <v>Medical Care Facilities</v>
      </c>
      <c r="O1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2.375</v>
      </c>
      <c r="P1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0.35185185185185175</v>
      </c>
      <c r="Q114" s="17">
        <f>IFERROR(ZACKS_Screener[[#This Row],[Price]]/ZACKS_Screener[[#This Row],[EPS1]], "")</f>
        <v>76.759259259259252</v>
      </c>
      <c r="R114" s="17">
        <f>IFERROR(ZACKS_Screener[[#This Row],[Price]]/ZACKS_Screener[[#This Row],[EPS2]], "")</f>
        <v>56.780821917808225</v>
      </c>
      <c r="S114" s="17">
        <f>IFERROR(ZACKS_Screener[[#This Row],[PE1]]/(ZACKS_Screener[[#This Row],[EG1]]*100), "")</f>
        <v>0.32319688109161793</v>
      </c>
      <c r="T114" s="17">
        <f>IFERROR(ZACKS_Screener[[#This Row],[PE2]]/(ZACKS_Screener[[#This Row],[EG2]]*100), "")</f>
        <v>1.6137707281903395</v>
      </c>
      <c r="U114"/>
    </row>
    <row r="115" spans="1:21" hidden="1" x14ac:dyDescent="0.25">
      <c r="A115" s="20" t="s">
        <v>2532</v>
      </c>
      <c r="B115" s="35">
        <v>8357.1</v>
      </c>
      <c r="C115" s="6" t="s">
        <v>2531</v>
      </c>
      <c r="D115" s="6" t="s">
        <v>13</v>
      </c>
      <c r="E115" s="6" t="s">
        <v>37</v>
      </c>
      <c r="F115" s="6" t="s">
        <v>70</v>
      </c>
      <c r="G115">
        <v>12</v>
      </c>
      <c r="H115">
        <v>202212</v>
      </c>
      <c r="I115" s="8">
        <v>190.23</v>
      </c>
      <c r="J115" s="8">
        <v>7.3</v>
      </c>
      <c r="K115" s="8">
        <v>22.99</v>
      </c>
      <c r="L115" s="8">
        <v>25.28</v>
      </c>
      <c r="M115" s="36" t="str">
        <f>INDEX(YahooDetails[], MATCH(ZACKS_Screener[Ticker], YahooDetails[Ticker],0), 4)</f>
        <v>Financial Services</v>
      </c>
      <c r="N115" s="6" t="str">
        <f>INDEX(YahooDetails[], MATCH(ZACKS_Screener[Ticker], YahooDetails[Ticker],0), 2)</f>
        <v>Insurance—Reinsurance</v>
      </c>
      <c r="O1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2.1493150684931503</v>
      </c>
      <c r="P1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9.9608525445846141E-2</v>
      </c>
      <c r="Q115" s="17">
        <f>IFERROR(ZACKS_Screener[[#This Row],[Price]]/ZACKS_Screener[[#This Row],[EPS1]], "")</f>
        <v>8.2744671596346233</v>
      </c>
      <c r="R115" s="17">
        <f>IFERROR(ZACKS_Screener[[#This Row],[Price]]/ZACKS_Screener[[#This Row],[EPS2]], "")</f>
        <v>7.5249208860759484</v>
      </c>
      <c r="S115" s="17">
        <f>IFERROR(ZACKS_Screener[[#This Row],[PE1]]/(ZACKS_Screener[[#This Row],[EG1]]*100), "")</f>
        <v>3.8498158231569636E-2</v>
      </c>
      <c r="T115" s="17">
        <f>IFERROR(ZACKS_Screener[[#This Row],[PE2]]/(ZACKS_Screener[[#This Row],[EG2]]*100), "")</f>
        <v>0.75544948109557131</v>
      </c>
      <c r="U115"/>
    </row>
    <row r="116" spans="1:21" hidden="1" x14ac:dyDescent="0.25">
      <c r="A116" s="20" t="s">
        <v>1645</v>
      </c>
      <c r="B116" s="35">
        <v>7769.29</v>
      </c>
      <c r="C116" s="6" t="s">
        <v>1644</v>
      </c>
      <c r="D116" s="6" t="s">
        <v>22</v>
      </c>
      <c r="E116" s="6" t="s">
        <v>14</v>
      </c>
      <c r="F116" s="6" t="s">
        <v>1646</v>
      </c>
      <c r="G116">
        <v>12</v>
      </c>
      <c r="H116">
        <v>202212</v>
      </c>
      <c r="I116" s="8">
        <v>61.71</v>
      </c>
      <c r="J116" s="8">
        <v>7.0000000000000007E-2</v>
      </c>
      <c r="K116" s="8">
        <v>0.22</v>
      </c>
      <c r="L116" s="8">
        <v>0.33</v>
      </c>
      <c r="M116" s="36" t="str">
        <f>INDEX(YahooDetails[], MATCH(ZACKS_Screener[Ticker], YahooDetails[Ticker],0), 4)</f>
        <v>Communication Services</v>
      </c>
      <c r="N116" s="6" t="str">
        <f>INDEX(YahooDetails[], MATCH(ZACKS_Screener[Ticker], YahooDetails[Ticker],0), 2)</f>
        <v>Telecom Services</v>
      </c>
      <c r="O1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2.1428571428571428</v>
      </c>
      <c r="P1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0.50000000000000011</v>
      </c>
      <c r="Q116" s="17">
        <f>IFERROR(ZACKS_Screener[[#This Row],[Price]]/ZACKS_Screener[[#This Row],[EPS1]], "")</f>
        <v>280.5</v>
      </c>
      <c r="R116" s="17">
        <f>IFERROR(ZACKS_Screener[[#This Row],[Price]]/ZACKS_Screener[[#This Row],[EPS2]], "")</f>
        <v>187</v>
      </c>
      <c r="S116" s="17">
        <f>IFERROR(ZACKS_Screener[[#This Row],[PE1]]/(ZACKS_Screener[[#This Row],[EG1]]*100), "")</f>
        <v>1.3089999999999999</v>
      </c>
      <c r="T116" s="17">
        <f>IFERROR(ZACKS_Screener[[#This Row],[PE2]]/(ZACKS_Screener[[#This Row],[EG2]]*100), "")</f>
        <v>3.7399999999999989</v>
      </c>
      <c r="U116"/>
    </row>
    <row r="117" spans="1:21" hidden="1" x14ac:dyDescent="0.25">
      <c r="A117" s="20" t="s">
        <v>2332</v>
      </c>
      <c r="B117" s="35">
        <v>3805.11</v>
      </c>
      <c r="C117" s="6" t="s">
        <v>2331</v>
      </c>
      <c r="D117" s="6" t="s">
        <v>22</v>
      </c>
      <c r="E117" s="6" t="s">
        <v>330</v>
      </c>
      <c r="F117" s="6" t="s">
        <v>606</v>
      </c>
      <c r="G117">
        <v>12</v>
      </c>
      <c r="H117">
        <v>202212</v>
      </c>
      <c r="I117" s="8">
        <v>24.69</v>
      </c>
      <c r="J117" s="8">
        <v>1.29</v>
      </c>
      <c r="K117" s="8">
        <v>3.99</v>
      </c>
      <c r="L117" s="8">
        <v>1.69</v>
      </c>
      <c r="M117" s="36" t="str">
        <f>INDEX(YahooDetails[], MATCH(ZACKS_Screener[Ticker], YahooDetails[Ticker],0), 4)</f>
        <v>Consumer Cyclical</v>
      </c>
      <c r="N117" s="6" t="str">
        <f>INDEX(YahooDetails[], MATCH(ZACKS_Screener[Ticker], YahooDetails[Ticker],0), 2)</f>
        <v>Resorts &amp; Casinos</v>
      </c>
      <c r="O1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2.0930232558139537</v>
      </c>
      <c r="P1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-0.57644110275689231</v>
      </c>
      <c r="Q117" s="17">
        <f>IFERROR(ZACKS_Screener[[#This Row],[Price]]/ZACKS_Screener[[#This Row],[EPS1]], "")</f>
        <v>6.1879699248120303</v>
      </c>
      <c r="R117" s="17">
        <f>IFERROR(ZACKS_Screener[[#This Row],[Price]]/ZACKS_Screener[[#This Row],[EPS2]], "")</f>
        <v>14.609467455621303</v>
      </c>
      <c r="S117" s="17">
        <f>IFERROR(ZACKS_Screener[[#This Row],[PE1]]/(ZACKS_Screener[[#This Row],[EG1]]*100), "")</f>
        <v>2.9564745196324144E-2</v>
      </c>
      <c r="T117" s="17">
        <f>IFERROR(ZACKS_Screener[[#This Row],[PE2]]/(ZACKS_Screener[[#This Row],[EG2]]*100), "")</f>
        <v>-0.25344250064316953</v>
      </c>
      <c r="U117"/>
    </row>
    <row r="118" spans="1:21" hidden="1" x14ac:dyDescent="0.25">
      <c r="A118" s="20" t="s">
        <v>114</v>
      </c>
      <c r="B118" s="35">
        <v>5547.93</v>
      </c>
      <c r="C118" s="6" t="s">
        <v>114</v>
      </c>
      <c r="D118" s="6" t="s">
        <v>13</v>
      </c>
      <c r="E118" s="6" t="s">
        <v>18</v>
      </c>
      <c r="F118" s="6" t="s">
        <v>115</v>
      </c>
      <c r="G118">
        <v>12</v>
      </c>
      <c r="H118">
        <v>202212</v>
      </c>
      <c r="I118" s="8">
        <v>6.02</v>
      </c>
      <c r="J118" s="8">
        <v>0.24</v>
      </c>
      <c r="K118" s="8">
        <v>0.72</v>
      </c>
      <c r="L118" s="8">
        <v>0.74</v>
      </c>
      <c r="M118" s="36" t="str">
        <f>INDEX(YahooDetails[], MATCH(ZACKS_Screener[Ticker], YahooDetails[Ticker],0), 4)</f>
        <v>Industrials</v>
      </c>
      <c r="N118" s="6" t="str">
        <f>INDEX(YahooDetails[], MATCH(ZACKS_Screener[Ticker], YahooDetails[Ticker],0), 2)</f>
        <v>Security &amp; Protection Services</v>
      </c>
      <c r="O1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v>
      </c>
      <c r="P1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2.7777777777777804E-2</v>
      </c>
      <c r="Q118" s="17">
        <f>IFERROR(ZACKS_Screener[[#This Row],[Price]]/ZACKS_Screener[[#This Row],[EPS1]], "")</f>
        <v>8.3611111111111107</v>
      </c>
      <c r="R118" s="17">
        <f>IFERROR(ZACKS_Screener[[#This Row],[Price]]/ZACKS_Screener[[#This Row],[EPS2]], "")</f>
        <v>8.1351351351351351</v>
      </c>
      <c r="S118" s="17">
        <f>IFERROR(ZACKS_Screener[[#This Row],[PE1]]/(ZACKS_Screener[[#This Row],[EG1]]*100), "")</f>
        <v>4.1805555555555554E-2</v>
      </c>
      <c r="T118" s="17">
        <f>IFERROR(ZACKS_Screener[[#This Row],[PE2]]/(ZACKS_Screener[[#This Row],[EG2]]*100), "")</f>
        <v>2.9286486486486458</v>
      </c>
      <c r="U118"/>
    </row>
    <row r="119" spans="1:21" hidden="1" x14ac:dyDescent="0.25">
      <c r="A119" s="20" t="s">
        <v>6986</v>
      </c>
      <c r="B119" s="35">
        <v>2291.83</v>
      </c>
      <c r="C119" s="6" t="s">
        <v>6985</v>
      </c>
      <c r="D119" s="6" t="s">
        <v>22</v>
      </c>
      <c r="E119" s="6" t="s">
        <v>23</v>
      </c>
      <c r="F119" s="6" t="s">
        <v>24</v>
      </c>
      <c r="G119">
        <v>12</v>
      </c>
      <c r="H119">
        <v>202212</v>
      </c>
      <c r="I119" s="8">
        <v>124.36</v>
      </c>
      <c r="J119" s="8">
        <v>3.13</v>
      </c>
      <c r="K119" s="8">
        <v>9.14</v>
      </c>
      <c r="L119" s="8">
        <v>11.71</v>
      </c>
      <c r="M119" s="36" t="e">
        <f>INDEX(YahooDetails[], MATCH(ZACKS_Screener[Ticker], YahooDetails[Ticker],0), 4)</f>
        <v>#N/A</v>
      </c>
      <c r="N119" s="6" t="e">
        <f>INDEX(YahooDetails[], MATCH(ZACKS_Screener[Ticker], YahooDetails[Ticker],0), 2)</f>
        <v>#N/A</v>
      </c>
      <c r="O1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1.9201277955271567</v>
      </c>
      <c r="P1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0.28118161925601753</v>
      </c>
      <c r="Q119" s="17">
        <f>IFERROR(ZACKS_Screener[[#This Row],[Price]]/ZACKS_Screener[[#This Row],[EPS1]], "")</f>
        <v>13.60612691466083</v>
      </c>
      <c r="R119" s="17">
        <f>IFERROR(ZACKS_Screener[[#This Row],[Price]]/ZACKS_Screener[[#This Row],[EPS2]], "")</f>
        <v>10.6199829205807</v>
      </c>
      <c r="S119" s="17">
        <f>IFERROR(ZACKS_Screener[[#This Row],[PE1]]/(ZACKS_Screener[[#This Row],[EG1]]*100), "")</f>
        <v>7.0860527858383357E-2</v>
      </c>
      <c r="T119" s="17">
        <f>IFERROR(ZACKS_Screener[[#This Row],[PE2]]/(ZACKS_Screener[[#This Row],[EG2]]*100), "")</f>
        <v>0.37769122137785055</v>
      </c>
      <c r="U119"/>
    </row>
    <row r="120" spans="1:21" hidden="1" x14ac:dyDescent="0.25">
      <c r="A120" s="20" t="s">
        <v>3367</v>
      </c>
      <c r="B120" s="35">
        <v>2100.85</v>
      </c>
      <c r="C120" s="6" t="s">
        <v>3366</v>
      </c>
      <c r="D120" s="6" t="s">
        <v>22</v>
      </c>
      <c r="E120" s="6" t="s">
        <v>330</v>
      </c>
      <c r="F120" s="6" t="s">
        <v>664</v>
      </c>
      <c r="G120">
        <v>12</v>
      </c>
      <c r="H120">
        <v>202212</v>
      </c>
      <c r="I120" s="8">
        <v>16.11</v>
      </c>
      <c r="J120" s="8">
        <v>0.3</v>
      </c>
      <c r="K120" s="8">
        <v>0.87</v>
      </c>
      <c r="L120" s="8">
        <v>1.33</v>
      </c>
      <c r="M120" s="36" t="str">
        <f>INDEX(YahooDetails[], MATCH(ZACKS_Screener[Ticker], YahooDetails[Ticker],0), 4)</f>
        <v>Consumer Cyclical</v>
      </c>
      <c r="N120" s="6" t="str">
        <f>INDEX(YahooDetails[], MATCH(ZACKS_Screener[Ticker], YahooDetails[Ticker],0), 2)</f>
        <v>Lodging</v>
      </c>
      <c r="O1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1.9000000000000004</v>
      </c>
      <c r="P1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0.52873563218390818</v>
      </c>
      <c r="Q120" s="17">
        <f>IFERROR(ZACKS_Screener[[#This Row],[Price]]/ZACKS_Screener[[#This Row],[EPS1]], "")</f>
        <v>18.517241379310345</v>
      </c>
      <c r="R120" s="17">
        <f>IFERROR(ZACKS_Screener[[#This Row],[Price]]/ZACKS_Screener[[#This Row],[EPS2]], "")</f>
        <v>12.112781954887216</v>
      </c>
      <c r="S120" s="17">
        <f>IFERROR(ZACKS_Screener[[#This Row],[PE1]]/(ZACKS_Screener[[#This Row],[EG1]]*100), "")</f>
        <v>9.7459165154264962E-2</v>
      </c>
      <c r="T120" s="17">
        <f>IFERROR(ZACKS_Screener[[#This Row],[PE2]]/(ZACKS_Screener[[#This Row],[EG2]]*100), "")</f>
        <v>0.22908957175547554</v>
      </c>
      <c r="U120"/>
    </row>
    <row r="121" spans="1:21" hidden="1" x14ac:dyDescent="0.25">
      <c r="A121" s="20" t="s">
        <v>3657</v>
      </c>
      <c r="B121" s="35">
        <v>3032.02</v>
      </c>
      <c r="C121" s="6" t="s">
        <v>3656</v>
      </c>
      <c r="D121" s="6" t="s">
        <v>22</v>
      </c>
      <c r="E121" s="6" t="s">
        <v>37</v>
      </c>
      <c r="F121" s="6" t="s">
        <v>458</v>
      </c>
      <c r="G121">
        <v>12</v>
      </c>
      <c r="H121">
        <v>202212</v>
      </c>
      <c r="I121" s="8">
        <v>19.760000000000002</v>
      </c>
      <c r="J121" s="8">
        <v>0.1</v>
      </c>
      <c r="K121" s="8">
        <v>0.28000000000000003</v>
      </c>
      <c r="L121" s="8">
        <v>0.47</v>
      </c>
      <c r="M121" s="36" t="str">
        <f>INDEX(YahooDetails[], MATCH(ZACKS_Screener[Ticker], YahooDetails[Ticker],0), 4)</f>
        <v>Real Estate</v>
      </c>
      <c r="N121" s="6" t="str">
        <f>INDEX(YahooDetails[], MATCH(ZACKS_Screener[Ticker], YahooDetails[Ticker],0), 2)</f>
        <v>Real Estate Services</v>
      </c>
      <c r="O1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v>
      </c>
      <c r="P1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0.67857142857142827</v>
      </c>
      <c r="Q121" s="17">
        <f>IFERROR(ZACKS_Screener[[#This Row],[Price]]/ZACKS_Screener[[#This Row],[EPS1]], "")</f>
        <v>70.571428571428569</v>
      </c>
      <c r="R121" s="17">
        <f>IFERROR(ZACKS_Screener[[#This Row],[Price]]/ZACKS_Screener[[#This Row],[EPS2]], "")</f>
        <v>42.042553191489368</v>
      </c>
      <c r="S121" s="17">
        <f>IFERROR(ZACKS_Screener[[#This Row],[PE1]]/(ZACKS_Screener[[#This Row],[EG1]]*100), "")</f>
        <v>0.39206349206349206</v>
      </c>
      <c r="T121" s="17">
        <f>IFERROR(ZACKS_Screener[[#This Row],[PE2]]/(ZACKS_Screener[[#This Row],[EG2]]*100), "")</f>
        <v>0.61957446808510674</v>
      </c>
      <c r="U121"/>
    </row>
    <row r="122" spans="1:21" hidden="1" x14ac:dyDescent="0.25">
      <c r="A122" s="20" t="s">
        <v>1163</v>
      </c>
      <c r="B122" s="35">
        <v>3241</v>
      </c>
      <c r="C122" s="6" t="s">
        <v>1162</v>
      </c>
      <c r="D122" s="6" t="s">
        <v>13</v>
      </c>
      <c r="E122" s="6" t="s">
        <v>23</v>
      </c>
      <c r="F122" s="6" t="s">
        <v>1164</v>
      </c>
      <c r="G122">
        <v>12</v>
      </c>
      <c r="H122">
        <v>202212</v>
      </c>
      <c r="I122" s="8">
        <v>16.07</v>
      </c>
      <c r="J122" s="8">
        <v>0.95</v>
      </c>
      <c r="K122" s="8">
        <v>2.65</v>
      </c>
      <c r="L122" s="8">
        <v>2.58</v>
      </c>
      <c r="M122" s="36" t="str">
        <f>INDEX(YahooDetails[], MATCH(ZACKS_Screener[Ticker], YahooDetails[Ticker],0), 4)</f>
        <v>Energy</v>
      </c>
      <c r="N122" s="6" t="str">
        <f>INDEX(YahooDetails[], MATCH(ZACKS_Screener[Ticker], YahooDetails[Ticker],0), 2)</f>
        <v>Oil &amp; Gas Midstream</v>
      </c>
      <c r="O1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1.7894736842105263</v>
      </c>
      <c r="P1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-2.6415094339622584E-2</v>
      </c>
      <c r="Q122" s="17">
        <f>IFERROR(ZACKS_Screener[[#This Row],[Price]]/ZACKS_Screener[[#This Row],[EPS1]], "")</f>
        <v>6.0641509433962266</v>
      </c>
      <c r="R122" s="17">
        <f>IFERROR(ZACKS_Screener[[#This Row],[Price]]/ZACKS_Screener[[#This Row],[EPS2]], "")</f>
        <v>6.2286821705426352</v>
      </c>
      <c r="S122" s="17">
        <f>IFERROR(ZACKS_Screener[[#This Row],[PE1]]/(ZACKS_Screener[[#This Row],[EG1]]*100), "")</f>
        <v>3.3887902330743618E-2</v>
      </c>
      <c r="T122" s="17">
        <f>IFERROR(ZACKS_Screener[[#This Row],[PE2]]/(ZACKS_Screener[[#This Row],[EG2]]*100), "")</f>
        <v>-2.3580011074197174</v>
      </c>
      <c r="U122"/>
    </row>
    <row r="123" spans="1:21" hidden="1" x14ac:dyDescent="0.25">
      <c r="A123" s="20" t="s">
        <v>4128</v>
      </c>
      <c r="B123" s="35">
        <v>2415.67</v>
      </c>
      <c r="C123" s="6" t="s">
        <v>4127</v>
      </c>
      <c r="D123" s="6" t="s">
        <v>22</v>
      </c>
      <c r="E123" s="6" t="s">
        <v>223</v>
      </c>
      <c r="F123" s="6" t="s">
        <v>1506</v>
      </c>
      <c r="G123">
        <v>12</v>
      </c>
      <c r="H123">
        <v>202212</v>
      </c>
      <c r="I123" s="8">
        <v>11.6</v>
      </c>
      <c r="J123" s="8">
        <v>0.65</v>
      </c>
      <c r="K123" s="8">
        <v>1.74</v>
      </c>
      <c r="L123" s="8">
        <v>1.63</v>
      </c>
      <c r="M123" s="36" t="str">
        <f>INDEX(YahooDetails[], MATCH(ZACKS_Screener[Ticker], YahooDetails[Ticker],0), 4)</f>
        <v>Energy</v>
      </c>
      <c r="N123" s="6" t="str">
        <f>INDEX(YahooDetails[], MATCH(ZACKS_Screener[Ticker], YahooDetails[Ticker],0), 2)</f>
        <v>Oil &amp; Gas Drilling</v>
      </c>
      <c r="O1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1.6769230769230767</v>
      </c>
      <c r="P1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-6.3218390804597763E-2</v>
      </c>
      <c r="Q123" s="17">
        <f>IFERROR(ZACKS_Screener[[#This Row],[Price]]/ZACKS_Screener[[#This Row],[EPS1]], "")</f>
        <v>6.6666666666666661</v>
      </c>
      <c r="R123" s="17">
        <f>IFERROR(ZACKS_Screener[[#This Row],[Price]]/ZACKS_Screener[[#This Row],[EPS2]], "")</f>
        <v>7.1165644171779148</v>
      </c>
      <c r="S123" s="17">
        <f>IFERROR(ZACKS_Screener[[#This Row],[PE1]]/(ZACKS_Screener[[#This Row],[EG1]]*100), "")</f>
        <v>3.9755351681957186E-2</v>
      </c>
      <c r="T123" s="17">
        <f>IFERROR(ZACKS_Screener[[#This Row],[PE2]]/(ZACKS_Screener[[#This Row],[EG2]]*100), "")</f>
        <v>-1.1257110987172327</v>
      </c>
      <c r="U123"/>
    </row>
    <row r="124" spans="1:21" hidden="1" x14ac:dyDescent="0.25">
      <c r="A124" s="20" t="s">
        <v>3815</v>
      </c>
      <c r="B124" s="35">
        <v>2447.14</v>
      </c>
      <c r="C124" s="6" t="s">
        <v>3814</v>
      </c>
      <c r="D124" s="6" t="s">
        <v>22</v>
      </c>
      <c r="E124" s="6" t="s">
        <v>14</v>
      </c>
      <c r="F124" s="6" t="s">
        <v>1131</v>
      </c>
      <c r="G124">
        <v>12</v>
      </c>
      <c r="H124">
        <v>202212</v>
      </c>
      <c r="I124" s="8">
        <v>91.51</v>
      </c>
      <c r="J124" s="8">
        <v>3.07</v>
      </c>
      <c r="K124" s="8">
        <v>8.07</v>
      </c>
      <c r="L124" s="8">
        <v>5.61</v>
      </c>
      <c r="M124" s="36" t="str">
        <f>INDEX(YahooDetails[], MATCH(ZACKS_Screener[Ticker], YahooDetails[Ticker],0), 4)</f>
        <v>Communication Services</v>
      </c>
      <c r="N124" s="6" t="str">
        <f>INDEX(YahooDetails[], MATCH(ZACKS_Screener[Ticker], YahooDetails[Ticker],0), 2)</f>
        <v>Telecom Services</v>
      </c>
      <c r="O1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1.6286644951140066</v>
      </c>
      <c r="P1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-0.30483271375464682</v>
      </c>
      <c r="Q124" s="17">
        <f>IFERROR(ZACKS_Screener[[#This Row],[Price]]/ZACKS_Screener[[#This Row],[EPS1]], "")</f>
        <v>11.339529120198266</v>
      </c>
      <c r="R124" s="17">
        <f>IFERROR(ZACKS_Screener[[#This Row],[Price]]/ZACKS_Screener[[#This Row],[EPS2]], "")</f>
        <v>16.311942959001783</v>
      </c>
      <c r="S124" s="17">
        <f>IFERROR(ZACKS_Screener[[#This Row],[PE1]]/(ZACKS_Screener[[#This Row],[EG1]]*100), "")</f>
        <v>6.9624708798017354E-2</v>
      </c>
      <c r="T124" s="17">
        <f>IFERROR(ZACKS_Screener[[#This Row],[PE2]]/(ZACKS_Screener[[#This Row],[EG2]]*100), "")</f>
        <v>-0.53511129950871705</v>
      </c>
      <c r="U124"/>
    </row>
    <row r="125" spans="1:21" hidden="1" x14ac:dyDescent="0.25">
      <c r="A125" s="20" t="s">
        <v>2098</v>
      </c>
      <c r="B125" s="35">
        <v>4751.6899999999996</v>
      </c>
      <c r="C125" s="6" t="s">
        <v>2097</v>
      </c>
      <c r="D125" s="6" t="s">
        <v>13</v>
      </c>
      <c r="E125" s="6" t="s">
        <v>14</v>
      </c>
      <c r="F125" s="6" t="s">
        <v>201</v>
      </c>
      <c r="G125">
        <v>3</v>
      </c>
      <c r="H125">
        <v>202303</v>
      </c>
      <c r="I125" s="8">
        <v>67.680000000000007</v>
      </c>
      <c r="J125" s="8">
        <v>0.63</v>
      </c>
      <c r="K125" s="8">
        <v>1.64</v>
      </c>
      <c r="L125" s="8">
        <v>1.99</v>
      </c>
      <c r="M125" s="36" t="str">
        <f>INDEX(YahooDetails[], MATCH(ZACKS_Screener[Ticker], YahooDetails[Ticker],0), 4)</f>
        <v>Technology</v>
      </c>
      <c r="N125" s="6" t="str">
        <f>INDEX(YahooDetails[], MATCH(ZACKS_Screener[Ticker], YahooDetails[Ticker],0), 2)</f>
        <v>Software—Infrastructure</v>
      </c>
      <c r="O1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1.6031746031746028</v>
      </c>
      <c r="P1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0.21341463414634154</v>
      </c>
      <c r="Q125" s="17">
        <f>IFERROR(ZACKS_Screener[[#This Row],[Price]]/ZACKS_Screener[[#This Row],[EPS1]], "")</f>
        <v>41.268292682926834</v>
      </c>
      <c r="R125" s="17">
        <f>IFERROR(ZACKS_Screener[[#This Row],[Price]]/ZACKS_Screener[[#This Row],[EPS2]], "")</f>
        <v>34.010050251256288</v>
      </c>
      <c r="S125" s="17">
        <f>IFERROR(ZACKS_Screener[[#This Row],[PE1]]/(ZACKS_Screener[[#This Row],[EG1]]*100), "")</f>
        <v>0.25741608307172192</v>
      </c>
      <c r="T125" s="17">
        <f>IFERROR(ZACKS_Screener[[#This Row],[PE2]]/(ZACKS_Screener[[#This Row],[EG2]]*100), "")</f>
        <v>1.5936137832017225</v>
      </c>
      <c r="U125"/>
    </row>
    <row r="126" spans="1:21" hidden="1" x14ac:dyDescent="0.25">
      <c r="A126" s="20" t="s">
        <v>457</v>
      </c>
      <c r="B126" s="35">
        <v>19185.7</v>
      </c>
      <c r="C126" s="6" t="s">
        <v>456</v>
      </c>
      <c r="D126" s="6" t="s">
        <v>13</v>
      </c>
      <c r="E126" s="6" t="s">
        <v>37</v>
      </c>
      <c r="F126" s="6" t="s">
        <v>458</v>
      </c>
      <c r="G126">
        <v>12</v>
      </c>
      <c r="H126">
        <v>202212</v>
      </c>
      <c r="I126" s="8">
        <v>15.45</v>
      </c>
      <c r="J126" s="8">
        <v>0.34</v>
      </c>
      <c r="K126" s="8">
        <v>0.88</v>
      </c>
      <c r="L126" s="8">
        <v>1.03</v>
      </c>
      <c r="M126" s="36" t="str">
        <f>INDEX(YahooDetails[], MATCH(ZACKS_Screener[Ticker], YahooDetails[Ticker],0), 4)</f>
        <v>Real Estate</v>
      </c>
      <c r="N126" s="6" t="str">
        <f>INDEX(YahooDetails[], MATCH(ZACKS_Screener[Ticker], YahooDetails[Ticker],0), 2)</f>
        <v>Real Estate Services</v>
      </c>
      <c r="O1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1.588235294117647</v>
      </c>
      <c r="P1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0.17045454545454547</v>
      </c>
      <c r="Q126" s="17">
        <f>IFERROR(ZACKS_Screener[[#This Row],[Price]]/ZACKS_Screener[[#This Row],[EPS1]], "")</f>
        <v>17.55681818181818</v>
      </c>
      <c r="R126" s="17">
        <f>IFERROR(ZACKS_Screener[[#This Row],[Price]]/ZACKS_Screener[[#This Row],[EPS2]], "")</f>
        <v>14.999999999999998</v>
      </c>
      <c r="S126" s="17">
        <f>IFERROR(ZACKS_Screener[[#This Row],[PE1]]/(ZACKS_Screener[[#This Row],[EG1]]*100), "")</f>
        <v>0.11054292929292929</v>
      </c>
      <c r="T126" s="17">
        <f>IFERROR(ZACKS_Screener[[#This Row],[PE2]]/(ZACKS_Screener[[#This Row],[EG2]]*100), "")</f>
        <v>0.87999999999999978</v>
      </c>
      <c r="U126"/>
    </row>
    <row r="127" spans="1:21" hidden="1" x14ac:dyDescent="0.25">
      <c r="A127" s="20" t="s">
        <v>2094</v>
      </c>
      <c r="B127" s="35">
        <v>22297.83</v>
      </c>
      <c r="C127" s="6" t="s">
        <v>2093</v>
      </c>
      <c r="D127" s="6" t="s">
        <v>13</v>
      </c>
      <c r="E127" s="6" t="s">
        <v>14</v>
      </c>
      <c r="F127" s="6" t="s">
        <v>201</v>
      </c>
      <c r="G127">
        <v>12</v>
      </c>
      <c r="H127">
        <v>202212</v>
      </c>
      <c r="I127" s="8">
        <v>67.180000000000007</v>
      </c>
      <c r="J127" s="8">
        <v>0.13</v>
      </c>
      <c r="K127" s="8">
        <v>0.33</v>
      </c>
      <c r="L127" s="8">
        <v>0.43</v>
      </c>
      <c r="M127" s="36" t="str">
        <f>INDEX(YahooDetails[], MATCH(ZACKS_Screener[Ticker], YahooDetails[Ticker],0), 4)</f>
        <v>Technology</v>
      </c>
      <c r="N127" s="6" t="str">
        <f>INDEX(YahooDetails[], MATCH(ZACKS_Screener[Ticker], YahooDetails[Ticker],0), 2)</f>
        <v>Software—Infrastructure</v>
      </c>
      <c r="O1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1.5384615384615385</v>
      </c>
      <c r="P1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0.30303030303030293</v>
      </c>
      <c r="Q127" s="17">
        <f>IFERROR(ZACKS_Screener[[#This Row],[Price]]/ZACKS_Screener[[#This Row],[EPS1]], "")</f>
        <v>203.57575757575759</v>
      </c>
      <c r="R127" s="17">
        <f>IFERROR(ZACKS_Screener[[#This Row],[Price]]/ZACKS_Screener[[#This Row],[EPS2]], "")</f>
        <v>156.23255813953492</v>
      </c>
      <c r="S127" s="17">
        <f>IFERROR(ZACKS_Screener[[#This Row],[PE1]]/(ZACKS_Screener[[#This Row],[EG1]]*100), "")</f>
        <v>1.3232424242424241</v>
      </c>
      <c r="T127" s="17">
        <f>IFERROR(ZACKS_Screener[[#This Row],[PE2]]/(ZACKS_Screener[[#This Row],[EG2]]*100), "")</f>
        <v>5.1556744186046535</v>
      </c>
      <c r="U127"/>
    </row>
    <row r="128" spans="1:21" hidden="1" x14ac:dyDescent="0.25">
      <c r="A128" s="20" t="s">
        <v>1418</v>
      </c>
      <c r="B128" s="35">
        <v>6373.63</v>
      </c>
      <c r="C128" s="6" t="s">
        <v>1417</v>
      </c>
      <c r="D128" s="6" t="s">
        <v>22</v>
      </c>
      <c r="E128" s="6" t="s">
        <v>41</v>
      </c>
      <c r="F128" s="6" t="s">
        <v>317</v>
      </c>
      <c r="G128">
        <v>12</v>
      </c>
      <c r="H128">
        <v>202212</v>
      </c>
      <c r="I128" s="8">
        <v>9.27</v>
      </c>
      <c r="J128" s="8">
        <v>0.33</v>
      </c>
      <c r="K128" s="8">
        <v>0.82</v>
      </c>
      <c r="L128" s="8">
        <v>1.17</v>
      </c>
      <c r="M128" s="36" t="str">
        <f>INDEX(YahooDetails[], MATCH(ZACKS_Screener[Ticker], YahooDetails[Ticker],0), 4)</f>
        <v>Healthcare</v>
      </c>
      <c r="N128" s="6" t="str">
        <f>INDEX(YahooDetails[], MATCH(ZACKS_Screener[Ticker], YahooDetails[Ticker],0), 2)</f>
        <v>Drug Manufacturers—General</v>
      </c>
      <c r="O1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1.4848484848484846</v>
      </c>
      <c r="P1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0.42682926829268292</v>
      </c>
      <c r="Q128" s="17">
        <f>IFERROR(ZACKS_Screener[[#This Row],[Price]]/ZACKS_Screener[[#This Row],[EPS1]], "")</f>
        <v>11.304878048780488</v>
      </c>
      <c r="R128" s="17">
        <f>IFERROR(ZACKS_Screener[[#This Row],[Price]]/ZACKS_Screener[[#This Row],[EPS2]], "")</f>
        <v>7.9230769230769234</v>
      </c>
      <c r="S128" s="17">
        <f>IFERROR(ZACKS_Screener[[#This Row],[PE1]]/(ZACKS_Screener[[#This Row],[EG1]]*100), "")</f>
        <v>7.613489298158288E-2</v>
      </c>
      <c r="T128" s="17">
        <f>IFERROR(ZACKS_Screener[[#This Row],[PE2]]/(ZACKS_Screener[[#This Row],[EG2]]*100), "")</f>
        <v>0.18562637362637366</v>
      </c>
      <c r="U128"/>
    </row>
    <row r="129" spans="1:21" hidden="1" x14ac:dyDescent="0.25">
      <c r="A129" s="20" t="s">
        <v>4162</v>
      </c>
      <c r="B129" s="35">
        <v>2674.8</v>
      </c>
      <c r="C129" s="6" t="s">
        <v>4161</v>
      </c>
      <c r="D129" s="6" t="s">
        <v>22</v>
      </c>
      <c r="E129" s="6" t="s">
        <v>14</v>
      </c>
      <c r="F129" s="6" t="s">
        <v>201</v>
      </c>
      <c r="G129">
        <v>12</v>
      </c>
      <c r="H129">
        <v>202212</v>
      </c>
      <c r="I129" s="8">
        <v>44.32</v>
      </c>
      <c r="J129" s="8">
        <v>0.35</v>
      </c>
      <c r="K129" s="8">
        <v>0.86</v>
      </c>
      <c r="L129" s="8">
        <v>1.21</v>
      </c>
      <c r="M129" s="36" t="str">
        <f>INDEX(YahooDetails[], MATCH(ZACKS_Screener[Ticker], YahooDetails[Ticker],0), 4)</f>
        <v>Technology</v>
      </c>
      <c r="N129" s="6" t="str">
        <f>INDEX(YahooDetails[], MATCH(ZACKS_Screener[Ticker], YahooDetails[Ticker],0), 2)</f>
        <v>Software—Infrastructure</v>
      </c>
      <c r="O1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1.4571428571428573</v>
      </c>
      <c r="P1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0.40697674418604651</v>
      </c>
      <c r="Q129" s="17">
        <f>IFERROR(ZACKS_Screener[[#This Row],[Price]]/ZACKS_Screener[[#This Row],[EPS1]], "")</f>
        <v>51.534883720930232</v>
      </c>
      <c r="R129" s="17">
        <f>IFERROR(ZACKS_Screener[[#This Row],[Price]]/ZACKS_Screener[[#This Row],[EPS2]], "")</f>
        <v>36.628099173553721</v>
      </c>
      <c r="S129" s="17">
        <f>IFERROR(ZACKS_Screener[[#This Row],[PE1]]/(ZACKS_Screener[[#This Row],[EG1]]*100), "")</f>
        <v>0.3536707706338349</v>
      </c>
      <c r="T129" s="17">
        <f>IFERROR(ZACKS_Screener[[#This Row],[PE2]]/(ZACKS_Screener[[#This Row],[EG2]]*100), "")</f>
        <v>0.90000472255017716</v>
      </c>
      <c r="U129"/>
    </row>
    <row r="130" spans="1:21" hidden="1" x14ac:dyDescent="0.25">
      <c r="A130" s="20" t="s">
        <v>2399</v>
      </c>
      <c r="B130" s="35">
        <v>5474.64</v>
      </c>
      <c r="C130" s="6" t="s">
        <v>2398</v>
      </c>
      <c r="D130" s="6" t="s">
        <v>13</v>
      </c>
      <c r="E130" s="6" t="s">
        <v>51</v>
      </c>
      <c r="F130" s="6" t="s">
        <v>308</v>
      </c>
      <c r="G130">
        <v>9</v>
      </c>
      <c r="H130">
        <v>202209</v>
      </c>
      <c r="I130" s="8">
        <v>85.89</v>
      </c>
      <c r="J130" s="8">
        <v>1.68</v>
      </c>
      <c r="K130" s="8">
        <v>4.04</v>
      </c>
      <c r="L130" s="8">
        <v>4.72</v>
      </c>
      <c r="M130" s="36" t="str">
        <f>INDEX(YahooDetails[], MATCH(ZACKS_Screener[Ticker], YahooDetails[Ticker],0), 4)</f>
        <v>Consumer Defensive</v>
      </c>
      <c r="N130" s="6" t="str">
        <f>INDEX(YahooDetails[], MATCH(ZACKS_Screener[Ticker], YahooDetails[Ticker],0), 2)</f>
        <v>Packaged Foods</v>
      </c>
      <c r="O1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1.4047619047619051</v>
      </c>
      <c r="P1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0.16831683168316824</v>
      </c>
      <c r="Q130" s="17">
        <f>IFERROR(ZACKS_Screener[[#This Row],[Price]]/ZACKS_Screener[[#This Row],[EPS1]], "")</f>
        <v>21.259900990099009</v>
      </c>
      <c r="R130" s="17">
        <f>IFERROR(ZACKS_Screener[[#This Row],[Price]]/ZACKS_Screener[[#This Row],[EPS2]], "")</f>
        <v>18.197033898305087</v>
      </c>
      <c r="S130" s="17">
        <f>IFERROR(ZACKS_Screener[[#This Row],[PE1]]/(ZACKS_Screener[[#This Row],[EG1]]*100), "")</f>
        <v>0.15134166806511154</v>
      </c>
      <c r="T130" s="17">
        <f>IFERROR(ZACKS_Screener[[#This Row],[PE2]]/(ZACKS_Screener[[#This Row],[EG2]]*100), "")</f>
        <v>1.0811178963110673</v>
      </c>
      <c r="U130"/>
    </row>
    <row r="131" spans="1:21" hidden="1" x14ac:dyDescent="0.25">
      <c r="A131" s="20" t="s">
        <v>1882</v>
      </c>
      <c r="B131" s="35">
        <v>16508.28</v>
      </c>
      <c r="C131" s="6" t="s">
        <v>1881</v>
      </c>
      <c r="D131" s="6" t="s">
        <v>13</v>
      </c>
      <c r="E131" s="6" t="s">
        <v>51</v>
      </c>
      <c r="F131" s="6" t="s">
        <v>308</v>
      </c>
      <c r="G131">
        <v>5</v>
      </c>
      <c r="H131">
        <v>202305</v>
      </c>
      <c r="I131" s="8">
        <v>113.3</v>
      </c>
      <c r="J131" s="8">
        <v>2.08</v>
      </c>
      <c r="K131" s="8">
        <v>4.96</v>
      </c>
      <c r="L131" s="8">
        <v>5.56</v>
      </c>
      <c r="M131" s="36" t="str">
        <f>INDEX(YahooDetails[], MATCH(ZACKS_Screener[Ticker], YahooDetails[Ticker],0), 4)</f>
        <v>Consumer Defensive</v>
      </c>
      <c r="N131" s="6" t="str">
        <f>INDEX(YahooDetails[], MATCH(ZACKS_Screener[Ticker], YahooDetails[Ticker],0), 2)</f>
        <v>Packaged Foods</v>
      </c>
      <c r="O1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1.3846153846153846</v>
      </c>
      <c r="P1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0.12096774193548381</v>
      </c>
      <c r="Q131" s="17">
        <f>IFERROR(ZACKS_Screener[[#This Row],[Price]]/ZACKS_Screener[[#This Row],[EPS1]], "")</f>
        <v>22.842741935483872</v>
      </c>
      <c r="R131" s="17">
        <f>IFERROR(ZACKS_Screener[[#This Row],[Price]]/ZACKS_Screener[[#This Row],[EPS2]], "")</f>
        <v>20.377697841726619</v>
      </c>
      <c r="S131" s="17">
        <f>IFERROR(ZACKS_Screener[[#This Row],[PE1]]/(ZACKS_Screener[[#This Row],[EG1]]*100), "")</f>
        <v>0.16497535842293909</v>
      </c>
      <c r="T131" s="17">
        <f>IFERROR(ZACKS_Screener[[#This Row],[PE2]]/(ZACKS_Screener[[#This Row],[EG2]]*100), "")</f>
        <v>1.684556354916068</v>
      </c>
      <c r="U131"/>
    </row>
    <row r="132" spans="1:21" hidden="1" x14ac:dyDescent="0.25">
      <c r="A132" s="20" t="s">
        <v>3945</v>
      </c>
      <c r="B132" s="35">
        <v>2259.0100000000002</v>
      </c>
      <c r="C132" s="6" t="s">
        <v>3944</v>
      </c>
      <c r="D132" s="6" t="s">
        <v>22</v>
      </c>
      <c r="E132" s="6" t="s">
        <v>18</v>
      </c>
      <c r="F132" s="6" t="s">
        <v>1440</v>
      </c>
      <c r="G132">
        <v>12</v>
      </c>
      <c r="H132">
        <v>202212</v>
      </c>
      <c r="I132" s="8">
        <v>11.82</v>
      </c>
      <c r="J132" s="8">
        <v>0.16</v>
      </c>
      <c r="K132" s="8">
        <v>0.38</v>
      </c>
      <c r="L132" s="8">
        <v>0.5</v>
      </c>
      <c r="M132" s="36" t="str">
        <f>INDEX(YahooDetails[], MATCH(ZACKS_Screener[Ticker], YahooDetails[Ticker],0), 4)</f>
        <v>Industrials</v>
      </c>
      <c r="N132" s="6" t="str">
        <f>INDEX(YahooDetails[], MATCH(ZACKS_Screener[Ticker], YahooDetails[Ticker],0), 2)</f>
        <v>Specialty Business Services</v>
      </c>
      <c r="O1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1.375</v>
      </c>
      <c r="P1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0.31578947368421051</v>
      </c>
      <c r="Q132" s="17">
        <f>IFERROR(ZACKS_Screener[[#This Row],[Price]]/ZACKS_Screener[[#This Row],[EPS1]], "")</f>
        <v>31.105263157894736</v>
      </c>
      <c r="R132" s="17">
        <f>IFERROR(ZACKS_Screener[[#This Row],[Price]]/ZACKS_Screener[[#This Row],[EPS2]], "")</f>
        <v>23.64</v>
      </c>
      <c r="S132" s="17">
        <f>IFERROR(ZACKS_Screener[[#This Row],[PE1]]/(ZACKS_Screener[[#This Row],[EG1]]*100), "")</f>
        <v>0.2262200956937799</v>
      </c>
      <c r="T132" s="17">
        <f>IFERROR(ZACKS_Screener[[#This Row],[PE2]]/(ZACKS_Screener[[#This Row],[EG2]]*100), "")</f>
        <v>0.74860000000000004</v>
      </c>
      <c r="U132"/>
    </row>
    <row r="133" spans="1:21" hidden="1" x14ac:dyDescent="0.25">
      <c r="A133" s="20" t="s">
        <v>1635</v>
      </c>
      <c r="B133" s="35">
        <v>6293.06</v>
      </c>
      <c r="C133" s="6" t="s">
        <v>1634</v>
      </c>
      <c r="D133" s="6" t="s">
        <v>22</v>
      </c>
      <c r="E133" s="6" t="s">
        <v>14</v>
      </c>
      <c r="F133" s="6" t="s">
        <v>1636</v>
      </c>
      <c r="G133">
        <v>12</v>
      </c>
      <c r="H133">
        <v>202212</v>
      </c>
      <c r="I133" s="8">
        <v>133.03</v>
      </c>
      <c r="J133" s="8">
        <v>2.16</v>
      </c>
      <c r="K133" s="8">
        <v>5.13</v>
      </c>
      <c r="L133" s="8">
        <v>5.94</v>
      </c>
      <c r="M133" s="36" t="str">
        <f>INDEX(YahooDetails[], MATCH(ZACKS_Screener[Ticker], YahooDetails[Ticker],0), 4)</f>
        <v>Technology</v>
      </c>
      <c r="N133" s="6" t="str">
        <f>INDEX(YahooDetails[], MATCH(ZACKS_Screener[Ticker], YahooDetails[Ticker],0), 2)</f>
        <v>Semiconductor Equipment &amp; Materials</v>
      </c>
      <c r="O1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1.3749999999999998</v>
      </c>
      <c r="P1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0.15789473684210537</v>
      </c>
      <c r="Q133" s="17">
        <f>IFERROR(ZACKS_Screener[[#This Row],[Price]]/ZACKS_Screener[[#This Row],[EPS1]], "")</f>
        <v>25.931773879142302</v>
      </c>
      <c r="R133" s="17">
        <f>IFERROR(ZACKS_Screener[[#This Row],[Price]]/ZACKS_Screener[[#This Row],[EPS2]], "")</f>
        <v>22.395622895622893</v>
      </c>
      <c r="S133" s="17">
        <f>IFERROR(ZACKS_Screener[[#This Row],[PE1]]/(ZACKS_Screener[[#This Row],[EG1]]*100), "")</f>
        <v>0.18859471912103495</v>
      </c>
      <c r="T133" s="17">
        <f>IFERROR(ZACKS_Screener[[#This Row],[PE2]]/(ZACKS_Screener[[#This Row],[EG2]]*100), "")</f>
        <v>1.4183894500561156</v>
      </c>
      <c r="U133"/>
    </row>
    <row r="134" spans="1:21" hidden="1" x14ac:dyDescent="0.25">
      <c r="A134" s="20" t="s">
        <v>3256</v>
      </c>
      <c r="B134" s="35">
        <v>21689.49</v>
      </c>
      <c r="C134" s="6" t="s">
        <v>3255</v>
      </c>
      <c r="D134" s="6" t="s">
        <v>22</v>
      </c>
      <c r="E134" s="6" t="s">
        <v>14</v>
      </c>
      <c r="F134" s="6" t="s">
        <v>183</v>
      </c>
      <c r="G134">
        <v>7</v>
      </c>
      <c r="H134">
        <v>202207</v>
      </c>
      <c r="I134" s="8">
        <v>148.66</v>
      </c>
      <c r="J134" s="8">
        <v>0.69</v>
      </c>
      <c r="K134" s="8">
        <v>1.62</v>
      </c>
      <c r="L134" s="8">
        <v>2.11</v>
      </c>
      <c r="M134" s="36" t="str">
        <f>INDEX(YahooDetails[], MATCH(ZACKS_Screener[Ticker], YahooDetails[Ticker],0), 4)</f>
        <v>Technology</v>
      </c>
      <c r="N134" s="6" t="str">
        <f>INDEX(YahooDetails[], MATCH(ZACKS_Screener[Ticker], YahooDetails[Ticker],0), 2)</f>
        <v>Software—Infrastructure</v>
      </c>
      <c r="O1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1.3478260869565222</v>
      </c>
      <c r="P1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0.30246913580246898</v>
      </c>
      <c r="Q134" s="17">
        <f>IFERROR(ZACKS_Screener[[#This Row],[Price]]/ZACKS_Screener[[#This Row],[EPS1]], "")</f>
        <v>91.76543209876543</v>
      </c>
      <c r="R134" s="17">
        <f>IFERROR(ZACKS_Screener[[#This Row],[Price]]/ZACKS_Screener[[#This Row],[EPS2]], "")</f>
        <v>70.454976303317537</v>
      </c>
      <c r="S134" s="17">
        <f>IFERROR(ZACKS_Screener[[#This Row],[PE1]]/(ZACKS_Screener[[#This Row],[EG1]]*100), "")</f>
        <v>0.68084030266825946</v>
      </c>
      <c r="T134" s="17">
        <f>IFERROR(ZACKS_Screener[[#This Row],[PE2]]/(ZACKS_Screener[[#This Row],[EG2]]*100), "")</f>
        <v>2.3293277879872343</v>
      </c>
      <c r="U134"/>
    </row>
    <row r="135" spans="1:21" hidden="1" x14ac:dyDescent="0.25">
      <c r="A135" s="20" t="s">
        <v>310</v>
      </c>
      <c r="B135" s="35">
        <v>3219.21</v>
      </c>
      <c r="C135" s="6" t="s">
        <v>309</v>
      </c>
      <c r="D135" s="6" t="s">
        <v>22</v>
      </c>
      <c r="E135" s="6" t="s">
        <v>223</v>
      </c>
      <c r="F135" s="6" t="s">
        <v>311</v>
      </c>
      <c r="G135">
        <v>12</v>
      </c>
      <c r="H135">
        <v>202212</v>
      </c>
      <c r="I135" s="8">
        <v>21.34</v>
      </c>
      <c r="J135" s="8">
        <v>0.38</v>
      </c>
      <c r="K135" s="8">
        <v>0.89</v>
      </c>
      <c r="L135" s="8">
        <v>1.31</v>
      </c>
      <c r="M135" s="36" t="str">
        <f>INDEX(YahooDetails[], MATCH(ZACKS_Screener[Ticker], YahooDetails[Ticker],0), 4)</f>
        <v>Technology</v>
      </c>
      <c r="N135" s="6" t="str">
        <f>INDEX(YahooDetails[], MATCH(ZACKS_Screener[Ticker], YahooDetails[Ticker],0), 2)</f>
        <v>Solar</v>
      </c>
      <c r="O1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1.3421052631578947</v>
      </c>
      <c r="P1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0.4719101123595506</v>
      </c>
      <c r="Q135" s="17">
        <f>IFERROR(ZACKS_Screener[[#This Row],[Price]]/ZACKS_Screener[[#This Row],[EPS1]], "")</f>
        <v>23.977528089887638</v>
      </c>
      <c r="R135" s="17">
        <f>IFERROR(ZACKS_Screener[[#This Row],[Price]]/ZACKS_Screener[[#This Row],[EPS2]], "")</f>
        <v>16.290076335877863</v>
      </c>
      <c r="S135" s="17">
        <f>IFERROR(ZACKS_Screener[[#This Row],[PE1]]/(ZACKS_Screener[[#This Row],[EG1]]*100), "")</f>
        <v>0.17865609165014318</v>
      </c>
      <c r="T135" s="17">
        <f>IFERROR(ZACKS_Screener[[#This Row],[PE2]]/(ZACKS_Screener[[#This Row],[EG2]]*100), "")</f>
        <v>0.34519447473645948</v>
      </c>
      <c r="U135"/>
    </row>
    <row r="136" spans="1:21" hidden="1" x14ac:dyDescent="0.25">
      <c r="A136" s="20" t="s">
        <v>3074</v>
      </c>
      <c r="B136" s="35">
        <v>8863.0400000000009</v>
      </c>
      <c r="C136" s="6" t="s">
        <v>3073</v>
      </c>
      <c r="D136" s="6" t="s">
        <v>13</v>
      </c>
      <c r="E136" s="6" t="s">
        <v>14</v>
      </c>
      <c r="F136" s="6" t="s">
        <v>163</v>
      </c>
      <c r="G136">
        <v>12</v>
      </c>
      <c r="H136">
        <v>202212</v>
      </c>
      <c r="I136" s="8">
        <v>23.34</v>
      </c>
      <c r="J136" s="8">
        <v>0.53</v>
      </c>
      <c r="K136" s="8">
        <v>1.24</v>
      </c>
      <c r="L136" s="8">
        <v>1.44</v>
      </c>
      <c r="M136" s="36" t="str">
        <f>INDEX(YahooDetails[], MATCH(ZACKS_Screener[Ticker], YahooDetails[Ticker],0), 4)</f>
        <v>Industrials</v>
      </c>
      <c r="N136" s="6" t="str">
        <f>INDEX(YahooDetails[], MATCH(ZACKS_Screener[Ticker], YahooDetails[Ticker],0), 2)</f>
        <v>Electrical Equipment &amp; Parts</v>
      </c>
      <c r="O1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1.3396226415094339</v>
      </c>
      <c r="P1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0.16129032258064513</v>
      </c>
      <c r="Q136" s="17">
        <f>IFERROR(ZACKS_Screener[[#This Row],[Price]]/ZACKS_Screener[[#This Row],[EPS1]], "")</f>
        <v>18.822580645161292</v>
      </c>
      <c r="R136" s="17">
        <f>IFERROR(ZACKS_Screener[[#This Row],[Price]]/ZACKS_Screener[[#This Row],[EPS2]], "")</f>
        <v>16.208333333333332</v>
      </c>
      <c r="S136" s="17">
        <f>IFERROR(ZACKS_Screener[[#This Row],[PE1]]/(ZACKS_Screener[[#This Row],[EG1]]*100), "")</f>
        <v>0.14050658791458431</v>
      </c>
      <c r="T136" s="17">
        <f>IFERROR(ZACKS_Screener[[#This Row],[PE2]]/(ZACKS_Screener[[#This Row],[EG2]]*100), "")</f>
        <v>1.0049166666666669</v>
      </c>
      <c r="U136"/>
    </row>
    <row r="137" spans="1:21" hidden="1" x14ac:dyDescent="0.25">
      <c r="A137" s="20" t="s">
        <v>810</v>
      </c>
      <c r="B137" s="35">
        <v>3307.39</v>
      </c>
      <c r="C137" s="6" t="s">
        <v>809</v>
      </c>
      <c r="D137" s="6" t="s">
        <v>22</v>
      </c>
      <c r="E137" s="6" t="s">
        <v>37</v>
      </c>
      <c r="F137" s="6" t="s">
        <v>212</v>
      </c>
      <c r="G137">
        <v>12</v>
      </c>
      <c r="H137">
        <v>202212</v>
      </c>
      <c r="I137" s="8">
        <v>48.6</v>
      </c>
      <c r="J137" s="8">
        <v>2.2999999999999998</v>
      </c>
      <c r="K137" s="8">
        <v>5.33</v>
      </c>
      <c r="L137" s="8">
        <v>6.87</v>
      </c>
      <c r="M137" s="36" t="str">
        <f>INDEX(YahooDetails[], MATCH(ZACKS_Screener[Ticker], YahooDetails[Ticker],0), 4)</f>
        <v>Financial Services</v>
      </c>
      <c r="N137" s="6" t="str">
        <f>INDEX(YahooDetails[], MATCH(ZACKS_Screener[Ticker], YahooDetails[Ticker],0), 2)</f>
        <v>Mortgage Finance</v>
      </c>
      <c r="O1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1.3173913043478263</v>
      </c>
      <c r="P1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0.28893058161350843</v>
      </c>
      <c r="Q137" s="17">
        <f>IFERROR(ZACKS_Screener[[#This Row],[Price]]/ZACKS_Screener[[#This Row],[EPS1]], "")</f>
        <v>9.1181988742964357</v>
      </c>
      <c r="R137" s="17">
        <f>IFERROR(ZACKS_Screener[[#This Row],[Price]]/ZACKS_Screener[[#This Row],[EPS2]], "")</f>
        <v>7.0742358078602621</v>
      </c>
      <c r="S137" s="17">
        <f>IFERROR(ZACKS_Screener[[#This Row],[PE1]]/(ZACKS_Screener[[#This Row],[EG1]]*100), "")</f>
        <v>6.9214050860996038E-2</v>
      </c>
      <c r="T137" s="17">
        <f>IFERROR(ZACKS_Screener[[#This Row],[PE2]]/(ZACKS_Screener[[#This Row],[EG2]]*100), "")</f>
        <v>0.24484205750581298</v>
      </c>
      <c r="U137"/>
    </row>
    <row r="138" spans="1:21" hidden="1" x14ac:dyDescent="0.25">
      <c r="A138" s="20" t="s">
        <v>2063</v>
      </c>
      <c r="B138" s="35">
        <v>84643.39</v>
      </c>
      <c r="C138" s="6" t="s">
        <v>2062</v>
      </c>
      <c r="D138" s="6" t="s">
        <v>13</v>
      </c>
      <c r="E138" s="6" t="s">
        <v>37</v>
      </c>
      <c r="F138" s="6" t="s">
        <v>418</v>
      </c>
      <c r="G138">
        <v>3</v>
      </c>
      <c r="H138">
        <v>202303</v>
      </c>
      <c r="I138" s="8">
        <v>6.87</v>
      </c>
      <c r="J138" s="8">
        <v>0.34</v>
      </c>
      <c r="K138" s="8">
        <v>0.78</v>
      </c>
      <c r="L138" s="8">
        <v>0.84</v>
      </c>
      <c r="M138" s="36" t="str">
        <f>INDEX(YahooDetails[], MATCH(ZACKS_Screener[Ticker], YahooDetails[Ticker],0), 4)</f>
        <v>Financial Services</v>
      </c>
      <c r="N138" s="6" t="str">
        <f>INDEX(YahooDetails[], MATCH(ZACKS_Screener[Ticker], YahooDetails[Ticker],0), 2)</f>
        <v>Banks—Diversified</v>
      </c>
      <c r="O1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1.2941176470588234</v>
      </c>
      <c r="P1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7.6923076923076844E-2</v>
      </c>
      <c r="Q138" s="17">
        <f>IFERROR(ZACKS_Screener[[#This Row],[Price]]/ZACKS_Screener[[#This Row],[EPS1]], "")</f>
        <v>8.8076923076923084</v>
      </c>
      <c r="R138" s="17">
        <f>IFERROR(ZACKS_Screener[[#This Row],[Price]]/ZACKS_Screener[[#This Row],[EPS2]], "")</f>
        <v>8.1785714285714288</v>
      </c>
      <c r="S138" s="17">
        <f>IFERROR(ZACKS_Screener[[#This Row],[PE1]]/(ZACKS_Screener[[#This Row],[EG1]]*100), "")</f>
        <v>6.8059440559440562E-2</v>
      </c>
      <c r="T138" s="17">
        <f>IFERROR(ZACKS_Screener[[#This Row],[PE2]]/(ZACKS_Screener[[#This Row],[EG2]]*100), "")</f>
        <v>1.0632142857142868</v>
      </c>
      <c r="U138"/>
    </row>
    <row r="139" spans="1:21" hidden="1" x14ac:dyDescent="0.25">
      <c r="A139" s="20" t="s">
        <v>2168</v>
      </c>
      <c r="B139" s="35">
        <v>1082057.6299999999</v>
      </c>
      <c r="C139" s="6" t="s">
        <v>2167</v>
      </c>
      <c r="D139" s="6" t="s">
        <v>22</v>
      </c>
      <c r="E139" s="6" t="s">
        <v>14</v>
      </c>
      <c r="F139" s="6" t="s">
        <v>1617</v>
      </c>
      <c r="G139">
        <v>1</v>
      </c>
      <c r="H139">
        <v>202301</v>
      </c>
      <c r="I139" s="8">
        <v>438.08</v>
      </c>
      <c r="J139" s="8">
        <v>3.34</v>
      </c>
      <c r="K139" s="8">
        <v>7.66</v>
      </c>
      <c r="L139" s="8">
        <v>10.19</v>
      </c>
      <c r="M139" s="36" t="str">
        <f>INDEX(YahooDetails[], MATCH(ZACKS_Screener[Ticker], YahooDetails[Ticker],0), 4)</f>
        <v>Technology</v>
      </c>
      <c r="N139" s="6" t="str">
        <f>INDEX(YahooDetails[], MATCH(ZACKS_Screener[Ticker], YahooDetails[Ticker],0), 2)</f>
        <v>Semiconductors</v>
      </c>
      <c r="O1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1.2934131736526948</v>
      </c>
      <c r="P1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0.33028720626631847</v>
      </c>
      <c r="Q139" s="17">
        <f>IFERROR(ZACKS_Screener[[#This Row],[Price]]/ZACKS_Screener[[#This Row],[EPS1]], "")</f>
        <v>57.190600522193208</v>
      </c>
      <c r="R139" s="17">
        <f>IFERROR(ZACKS_Screener[[#This Row],[Price]]/ZACKS_Screener[[#This Row],[EPS2]], "")</f>
        <v>42.991167811579984</v>
      </c>
      <c r="S139" s="17">
        <f>IFERROR(ZACKS_Screener[[#This Row],[PE1]]/(ZACKS_Screener[[#This Row],[EG1]]*100), "")</f>
        <v>0.44216806885214188</v>
      </c>
      <c r="T139" s="17">
        <f>IFERROR(ZACKS_Screener[[#This Row],[PE2]]/(ZACKS_Screener[[#This Row],[EG2]]*100), "")</f>
        <v>1.3016298238604853</v>
      </c>
      <c r="U139"/>
    </row>
    <row r="140" spans="1:21" hidden="1" x14ac:dyDescent="0.25">
      <c r="A140" s="20" t="s">
        <v>1987</v>
      </c>
      <c r="B140" s="35">
        <v>5080.03</v>
      </c>
      <c r="C140" s="6" t="s">
        <v>1986</v>
      </c>
      <c r="D140" s="6" t="s">
        <v>13</v>
      </c>
      <c r="E140" s="6" t="s">
        <v>30</v>
      </c>
      <c r="F140" s="6" t="s">
        <v>830</v>
      </c>
      <c r="G140">
        <v>6</v>
      </c>
      <c r="H140">
        <v>202206</v>
      </c>
      <c r="I140" s="8">
        <v>16.079999999999998</v>
      </c>
      <c r="J140" s="8">
        <v>0.35</v>
      </c>
      <c r="K140" s="8">
        <v>0.8</v>
      </c>
      <c r="L140" s="8">
        <v>0.99</v>
      </c>
      <c r="M140" s="36" t="str">
        <f>INDEX(YahooDetails[], MATCH(ZACKS_Screener[Ticker], YahooDetails[Ticker],0), 4)</f>
        <v>Consumer Cyclical</v>
      </c>
      <c r="N140" s="6" t="str">
        <f>INDEX(YahooDetails[], MATCH(ZACKS_Screener[Ticker], YahooDetails[Ticker],0), 2)</f>
        <v>Specialty Retail</v>
      </c>
      <c r="O1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1.285714285714286</v>
      </c>
      <c r="P1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0.23749999999999993</v>
      </c>
      <c r="Q140" s="17">
        <f>IFERROR(ZACKS_Screener[[#This Row],[Price]]/ZACKS_Screener[[#This Row],[EPS1]], "")</f>
        <v>20.099999999999998</v>
      </c>
      <c r="R140" s="17">
        <f>IFERROR(ZACKS_Screener[[#This Row],[Price]]/ZACKS_Screener[[#This Row],[EPS2]], "")</f>
        <v>16.242424242424242</v>
      </c>
      <c r="S140" s="17">
        <f>IFERROR(ZACKS_Screener[[#This Row],[PE1]]/(ZACKS_Screener[[#This Row],[EG1]]*100), "")</f>
        <v>0.15633333333333327</v>
      </c>
      <c r="T140" s="17">
        <f>IFERROR(ZACKS_Screener[[#This Row],[PE2]]/(ZACKS_Screener[[#This Row],[EG2]]*100), "")</f>
        <v>0.68389154704944199</v>
      </c>
      <c r="U140"/>
    </row>
    <row r="141" spans="1:21" hidden="1" x14ac:dyDescent="0.25">
      <c r="A141" s="20" t="s">
        <v>2293</v>
      </c>
      <c r="B141" s="35">
        <v>9749.32</v>
      </c>
      <c r="C141" s="6" t="s">
        <v>2292</v>
      </c>
      <c r="D141" s="6" t="s">
        <v>13</v>
      </c>
      <c r="E141" s="6" t="s">
        <v>85</v>
      </c>
      <c r="F141" s="6" t="s">
        <v>286</v>
      </c>
      <c r="G141">
        <v>1</v>
      </c>
      <c r="H141">
        <v>202301</v>
      </c>
      <c r="I141" s="8">
        <v>17.489999999999998</v>
      </c>
      <c r="J141" s="8">
        <v>0.14000000000000001</v>
      </c>
      <c r="K141" s="8">
        <v>0.32</v>
      </c>
      <c r="L141" s="8">
        <v>0.37</v>
      </c>
      <c r="M141" s="36" t="str">
        <f>INDEX(YahooDetails[], MATCH(ZACKS_Screener[Ticker], YahooDetails[Ticker],0), 4)</f>
        <v>Technology</v>
      </c>
      <c r="N141" s="6" t="str">
        <f>INDEX(YahooDetails[], MATCH(ZACKS_Screener[Ticker], YahooDetails[Ticker],0), 2)</f>
        <v>Software—Infrastructure</v>
      </c>
      <c r="O1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1.2857142857142856</v>
      </c>
      <c r="P1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0.15624999999999997</v>
      </c>
      <c r="Q141" s="17">
        <f>IFERROR(ZACKS_Screener[[#This Row],[Price]]/ZACKS_Screener[[#This Row],[EPS1]], "")</f>
        <v>54.656249999999993</v>
      </c>
      <c r="R141" s="17">
        <f>IFERROR(ZACKS_Screener[[#This Row],[Price]]/ZACKS_Screener[[#This Row],[EPS2]], "")</f>
        <v>47.270270270270267</v>
      </c>
      <c r="S141" s="17">
        <f>IFERROR(ZACKS_Screener[[#This Row],[PE1]]/(ZACKS_Screener[[#This Row],[EG1]]*100), "")</f>
        <v>0.42510416666666667</v>
      </c>
      <c r="T141" s="17">
        <f>IFERROR(ZACKS_Screener[[#This Row],[PE2]]/(ZACKS_Screener[[#This Row],[EG2]]*100), "")</f>
        <v>3.0252972972972976</v>
      </c>
      <c r="U141"/>
    </row>
    <row r="142" spans="1:21" hidden="1" x14ac:dyDescent="0.25">
      <c r="A142" s="20" t="s">
        <v>1878</v>
      </c>
      <c r="B142" s="35">
        <v>20512.169999999998</v>
      </c>
      <c r="C142" s="6" t="s">
        <v>1877</v>
      </c>
      <c r="D142" s="6" t="s">
        <v>13</v>
      </c>
      <c r="E142" s="6" t="s">
        <v>23</v>
      </c>
      <c r="F142" s="6" t="s">
        <v>24</v>
      </c>
      <c r="G142">
        <v>12</v>
      </c>
      <c r="H142">
        <v>202212</v>
      </c>
      <c r="I142" s="8">
        <v>34.47</v>
      </c>
      <c r="J142" s="8">
        <v>1.1599999999999999</v>
      </c>
      <c r="K142" s="8">
        <v>2.62</v>
      </c>
      <c r="L142" s="8">
        <v>3.81</v>
      </c>
      <c r="M142" s="36" t="str">
        <f>INDEX(YahooDetails[], MATCH(ZACKS_Screener[Ticker], YahooDetails[Ticker],0), 4)</f>
        <v>Industrials</v>
      </c>
      <c r="N142" s="6" t="str">
        <f>INDEX(YahooDetails[], MATCH(ZACKS_Screener[Ticker], YahooDetails[Ticker],0), 2)</f>
        <v>Airlines</v>
      </c>
      <c r="O1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1.2586206896551726</v>
      </c>
      <c r="P1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0.45419847328244273</v>
      </c>
      <c r="Q142" s="17">
        <f>IFERROR(ZACKS_Screener[[#This Row],[Price]]/ZACKS_Screener[[#This Row],[EPS1]], "")</f>
        <v>13.15648854961832</v>
      </c>
      <c r="R142" s="17">
        <f>IFERROR(ZACKS_Screener[[#This Row],[Price]]/ZACKS_Screener[[#This Row],[EPS2]], "")</f>
        <v>9.0472440944881889</v>
      </c>
      <c r="S142" s="17">
        <f>IFERROR(ZACKS_Screener[[#This Row],[PE1]]/(ZACKS_Screener[[#This Row],[EG1]]*100), "")</f>
        <v>0.10453100491477567</v>
      </c>
      <c r="T142" s="17">
        <f>IFERROR(ZACKS_Screener[[#This Row],[PE2]]/(ZACKS_Screener[[#This Row],[EG2]]*100), "")</f>
        <v>0.1991914246013366</v>
      </c>
      <c r="U142"/>
    </row>
    <row r="143" spans="1:21" hidden="1" x14ac:dyDescent="0.25">
      <c r="A143" s="20" t="s">
        <v>666</v>
      </c>
      <c r="B143" s="35">
        <v>3173.48</v>
      </c>
      <c r="C143" s="6" t="s">
        <v>665</v>
      </c>
      <c r="D143" s="6" t="s">
        <v>22</v>
      </c>
      <c r="E143" s="6" t="s">
        <v>14</v>
      </c>
      <c r="F143" s="6" t="s">
        <v>667</v>
      </c>
      <c r="G143">
        <v>12</v>
      </c>
      <c r="H143">
        <v>202212</v>
      </c>
      <c r="I143" s="8">
        <v>65.69</v>
      </c>
      <c r="J143" s="8">
        <v>0.16</v>
      </c>
      <c r="K143" s="8">
        <v>0.36</v>
      </c>
      <c r="L143" s="8">
        <v>1.83</v>
      </c>
      <c r="M143" s="36" t="str">
        <f>INDEX(YahooDetails[], MATCH(ZACKS_Screener[Ticker], YahooDetails[Ticker],0), 4)</f>
        <v>Communication Services</v>
      </c>
      <c r="N143" s="6" t="str">
        <f>INDEX(YahooDetails[], MATCH(ZACKS_Screener[Ticker], YahooDetails[Ticker],0), 2)</f>
        <v>Telecom Services</v>
      </c>
      <c r="O1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1.2499999999999998</v>
      </c>
      <c r="P1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4.0833333333333339</v>
      </c>
      <c r="Q143" s="17">
        <f>IFERROR(ZACKS_Screener[[#This Row],[Price]]/ZACKS_Screener[[#This Row],[EPS1]], "")</f>
        <v>182.47222222222223</v>
      </c>
      <c r="R143" s="17">
        <f>IFERROR(ZACKS_Screener[[#This Row],[Price]]/ZACKS_Screener[[#This Row],[EPS2]], "")</f>
        <v>35.896174863387976</v>
      </c>
      <c r="S143" s="17">
        <f>IFERROR(ZACKS_Screener[[#This Row],[PE1]]/(ZACKS_Screener[[#This Row],[EG1]]*100), "")</f>
        <v>1.4597777777777781</v>
      </c>
      <c r="T143" s="17">
        <f>IFERROR(ZACKS_Screener[[#This Row],[PE2]]/(ZACKS_Screener[[#This Row],[EG2]]*100), "")</f>
        <v>8.7908999665439941E-2</v>
      </c>
      <c r="U143"/>
    </row>
    <row r="144" spans="1:21" hidden="1" x14ac:dyDescent="0.25">
      <c r="A144" s="20" t="s">
        <v>3625</v>
      </c>
      <c r="B144" s="35">
        <v>2203</v>
      </c>
      <c r="C144" s="6" t="s">
        <v>3624</v>
      </c>
      <c r="D144" s="6" t="s">
        <v>22</v>
      </c>
      <c r="E144" s="6" t="s">
        <v>223</v>
      </c>
      <c r="F144" s="6" t="s">
        <v>465</v>
      </c>
      <c r="G144">
        <v>12</v>
      </c>
      <c r="H144">
        <v>202212</v>
      </c>
      <c r="I144" s="8">
        <v>19.059999999999999</v>
      </c>
      <c r="J144" s="8">
        <v>0.25</v>
      </c>
      <c r="K144" s="8">
        <v>0.56000000000000005</v>
      </c>
      <c r="L144" s="8">
        <v>0.7</v>
      </c>
      <c r="M144" s="36" t="str">
        <f>INDEX(YahooDetails[], MATCH(ZACKS_Screener[Ticker], YahooDetails[Ticker],0), 4)</f>
        <v>Utilities</v>
      </c>
      <c r="N144" s="6" t="str">
        <f>INDEX(YahooDetails[], MATCH(ZACKS_Screener[Ticker], YahooDetails[Ticker],0), 2)</f>
        <v>Utilities—Renewable</v>
      </c>
      <c r="O1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1.2400000000000002</v>
      </c>
      <c r="P1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0.24999999999999981</v>
      </c>
      <c r="Q144" s="17">
        <f>IFERROR(ZACKS_Screener[[#This Row],[Price]]/ZACKS_Screener[[#This Row],[EPS1]], "")</f>
        <v>34.035714285714278</v>
      </c>
      <c r="R144" s="17">
        <f>IFERROR(ZACKS_Screener[[#This Row],[Price]]/ZACKS_Screener[[#This Row],[EPS2]], "")</f>
        <v>27.228571428571428</v>
      </c>
      <c r="S144" s="17">
        <f>IFERROR(ZACKS_Screener[[#This Row],[PE1]]/(ZACKS_Screener[[#This Row],[EG1]]*100), "")</f>
        <v>0.27448156682027636</v>
      </c>
      <c r="T144" s="17">
        <f>IFERROR(ZACKS_Screener[[#This Row],[PE2]]/(ZACKS_Screener[[#This Row],[EG2]]*100), "")</f>
        <v>1.0891428571428579</v>
      </c>
      <c r="U144"/>
    </row>
    <row r="145" spans="1:21" hidden="1" x14ac:dyDescent="0.25">
      <c r="A145" s="20" t="s">
        <v>4293</v>
      </c>
      <c r="B145" s="35">
        <v>2945.24</v>
      </c>
      <c r="C145" s="6" t="s">
        <v>4292</v>
      </c>
      <c r="D145" s="6" t="s">
        <v>13</v>
      </c>
      <c r="E145" s="6" t="s">
        <v>51</v>
      </c>
      <c r="F145" s="6" t="s">
        <v>308</v>
      </c>
      <c r="G145">
        <v>12</v>
      </c>
      <c r="H145">
        <v>202212</v>
      </c>
      <c r="I145" s="8">
        <v>52.3</v>
      </c>
      <c r="J145" s="8">
        <v>1.17</v>
      </c>
      <c r="K145" s="8">
        <v>2.61</v>
      </c>
      <c r="L145" s="8">
        <v>3.05</v>
      </c>
      <c r="M145" s="36" t="str">
        <f>INDEX(YahooDetails[], MATCH(ZACKS_Screener[Ticker], YahooDetails[Ticker],0), 4)</f>
        <v>Consumer Defensive</v>
      </c>
      <c r="N145" s="6" t="str">
        <f>INDEX(YahooDetails[], MATCH(ZACKS_Screener[Ticker], YahooDetails[Ticker],0), 2)</f>
        <v>Packaged Foods</v>
      </c>
      <c r="O1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1.2307692307692308</v>
      </c>
      <c r="P1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0.16858237547892718</v>
      </c>
      <c r="Q145" s="17">
        <f>IFERROR(ZACKS_Screener[[#This Row],[Price]]/ZACKS_Screener[[#This Row],[EPS1]], "")</f>
        <v>20.038314176245212</v>
      </c>
      <c r="R145" s="17">
        <f>IFERROR(ZACKS_Screener[[#This Row],[Price]]/ZACKS_Screener[[#This Row],[EPS2]], "")</f>
        <v>17.147540983606557</v>
      </c>
      <c r="S145" s="17">
        <f>IFERROR(ZACKS_Screener[[#This Row],[PE1]]/(ZACKS_Screener[[#This Row],[EG1]]*100), "")</f>
        <v>0.16281130268199234</v>
      </c>
      <c r="T145" s="17">
        <f>IFERROR(ZACKS_Screener[[#This Row],[PE2]]/(ZACKS_Screener[[#This Row],[EG2]]*100), "")</f>
        <v>1.0171609538002984</v>
      </c>
      <c r="U145"/>
    </row>
    <row r="146" spans="1:21" hidden="1" x14ac:dyDescent="0.25">
      <c r="A146" s="20" t="s">
        <v>255</v>
      </c>
      <c r="B146" s="35">
        <v>1290547.3799999999</v>
      </c>
      <c r="C146" s="6" t="s">
        <v>254</v>
      </c>
      <c r="D146" s="6" t="s">
        <v>22</v>
      </c>
      <c r="E146" s="6" t="s">
        <v>30</v>
      </c>
      <c r="F146" s="6" t="s">
        <v>256</v>
      </c>
      <c r="G146">
        <v>12</v>
      </c>
      <c r="H146">
        <v>202212</v>
      </c>
      <c r="I146" s="8">
        <v>125.78</v>
      </c>
      <c r="J146" s="8">
        <v>0.71</v>
      </c>
      <c r="K146" s="8">
        <v>1.56</v>
      </c>
      <c r="L146" s="8">
        <v>2.36</v>
      </c>
      <c r="M146" s="36" t="str">
        <f>INDEX(YahooDetails[], MATCH(ZACKS_Screener[Ticker], YahooDetails[Ticker],0), 4)</f>
        <v>Consumer Cyclical</v>
      </c>
      <c r="N146" s="6" t="str">
        <f>INDEX(YahooDetails[], MATCH(ZACKS_Screener[Ticker], YahooDetails[Ticker],0), 2)</f>
        <v>Internet Retail</v>
      </c>
      <c r="O1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1.1971830985915495</v>
      </c>
      <c r="P1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0.51282051282051266</v>
      </c>
      <c r="Q146" s="17">
        <f>IFERROR(ZACKS_Screener[[#This Row],[Price]]/ZACKS_Screener[[#This Row],[EPS1]], "")</f>
        <v>80.628205128205124</v>
      </c>
      <c r="R146" s="17">
        <f>IFERROR(ZACKS_Screener[[#This Row],[Price]]/ZACKS_Screener[[#This Row],[EPS2]], "")</f>
        <v>53.29661016949153</v>
      </c>
      <c r="S146" s="17">
        <f>IFERROR(ZACKS_Screener[[#This Row],[PE1]]/(ZACKS_Screener[[#This Row],[EG1]]*100), "")</f>
        <v>0.67348265460030154</v>
      </c>
      <c r="T146" s="17">
        <f>IFERROR(ZACKS_Screener[[#This Row],[PE2]]/(ZACKS_Screener[[#This Row],[EG2]]*100), "")</f>
        <v>1.0392838983050852</v>
      </c>
      <c r="U146"/>
    </row>
    <row r="147" spans="1:21" hidden="1" x14ac:dyDescent="0.25">
      <c r="A147" s="20" t="s">
        <v>1262</v>
      </c>
      <c r="B147" s="35">
        <v>4145.29</v>
      </c>
      <c r="C147" s="6" t="s">
        <v>1261</v>
      </c>
      <c r="D147" s="6" t="s">
        <v>13</v>
      </c>
      <c r="E147" s="6" t="s">
        <v>26</v>
      </c>
      <c r="F147" s="6" t="s">
        <v>82</v>
      </c>
      <c r="G147">
        <v>12</v>
      </c>
      <c r="H147">
        <v>202212</v>
      </c>
      <c r="I147" s="8">
        <v>28.94</v>
      </c>
      <c r="J147" s="8">
        <v>0.82</v>
      </c>
      <c r="K147" s="8">
        <v>1.74</v>
      </c>
      <c r="L147" s="8">
        <v>2.4</v>
      </c>
      <c r="M147" s="36" t="str">
        <f>INDEX(YahooDetails[], MATCH(ZACKS_Screener[Ticker], YahooDetails[Ticker],0), 4)</f>
        <v>Industrials</v>
      </c>
      <c r="N147" s="6" t="str">
        <f>INDEX(YahooDetails[], MATCH(ZACKS_Screener[Ticker], YahooDetails[Ticker],0), 2)</f>
        <v>Engineering &amp; Construction</v>
      </c>
      <c r="O1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1.1219512195121952</v>
      </c>
      <c r="P1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0.37931034482758619</v>
      </c>
      <c r="Q147" s="17">
        <f>IFERROR(ZACKS_Screener[[#This Row],[Price]]/ZACKS_Screener[[#This Row],[EPS1]], "")</f>
        <v>16.632183908045977</v>
      </c>
      <c r="R147" s="17">
        <f>IFERROR(ZACKS_Screener[[#This Row],[Price]]/ZACKS_Screener[[#This Row],[EPS2]], "")</f>
        <v>12.058333333333334</v>
      </c>
      <c r="S147" s="17">
        <f>IFERROR(ZACKS_Screener[[#This Row],[PE1]]/(ZACKS_Screener[[#This Row],[EG1]]*100), "")</f>
        <v>0.14824337831084458</v>
      </c>
      <c r="T147" s="17">
        <f>IFERROR(ZACKS_Screener[[#This Row],[PE2]]/(ZACKS_Screener[[#This Row],[EG2]]*100), "")</f>
        <v>0.31790151515151516</v>
      </c>
      <c r="U147"/>
    </row>
    <row r="148" spans="1:21" hidden="1" x14ac:dyDescent="0.25">
      <c r="A148" s="20" t="s">
        <v>2771</v>
      </c>
      <c r="B148" s="35">
        <v>4434.82</v>
      </c>
      <c r="C148" s="6" t="s">
        <v>2770</v>
      </c>
      <c r="D148" s="6" t="s">
        <v>22</v>
      </c>
      <c r="E148" s="6" t="s">
        <v>14</v>
      </c>
      <c r="F148" s="6" t="s">
        <v>201</v>
      </c>
      <c r="G148">
        <v>12</v>
      </c>
      <c r="H148">
        <v>202212</v>
      </c>
      <c r="I148" s="8">
        <v>14.19</v>
      </c>
      <c r="J148" s="8">
        <v>0.33</v>
      </c>
      <c r="K148" s="8">
        <v>0.7</v>
      </c>
      <c r="L148" s="8">
        <v>0.84</v>
      </c>
      <c r="M148" s="36" t="str">
        <f>INDEX(YahooDetails[], MATCH(ZACKS_Screener[Ticker], YahooDetails[Ticker],0), 4)</f>
        <v>Technology</v>
      </c>
      <c r="N148" s="6" t="str">
        <f>INDEX(YahooDetails[], MATCH(ZACKS_Screener[Ticker], YahooDetails[Ticker],0), 2)</f>
        <v>Software—Infrastructure</v>
      </c>
      <c r="O1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1.1212121212121209</v>
      </c>
      <c r="P1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0.20000000000000004</v>
      </c>
      <c r="Q148" s="17">
        <f>IFERROR(ZACKS_Screener[[#This Row],[Price]]/ZACKS_Screener[[#This Row],[EPS1]], "")</f>
        <v>20.271428571428572</v>
      </c>
      <c r="R148" s="17">
        <f>IFERROR(ZACKS_Screener[[#This Row],[Price]]/ZACKS_Screener[[#This Row],[EPS2]], "")</f>
        <v>16.892857142857142</v>
      </c>
      <c r="S148" s="17">
        <f>IFERROR(ZACKS_Screener[[#This Row],[PE1]]/(ZACKS_Screener[[#This Row],[EG1]]*100), "")</f>
        <v>0.18079922779922786</v>
      </c>
      <c r="T148" s="17">
        <f>IFERROR(ZACKS_Screener[[#This Row],[PE2]]/(ZACKS_Screener[[#This Row],[EG2]]*100), "")</f>
        <v>0.84464285714285692</v>
      </c>
      <c r="U148"/>
    </row>
    <row r="149" spans="1:21" hidden="1" x14ac:dyDescent="0.25">
      <c r="A149" s="20" t="s">
        <v>3640</v>
      </c>
      <c r="B149" s="35">
        <v>2282.89</v>
      </c>
      <c r="C149" s="6" t="s">
        <v>3639</v>
      </c>
      <c r="D149" s="6" t="s">
        <v>13</v>
      </c>
      <c r="E149" s="6" t="s">
        <v>37</v>
      </c>
      <c r="F149" s="6" t="s">
        <v>250</v>
      </c>
      <c r="G149">
        <v>12</v>
      </c>
      <c r="H149">
        <v>202212</v>
      </c>
      <c r="I149" s="8">
        <v>20.81</v>
      </c>
      <c r="J149" s="8">
        <v>0.42</v>
      </c>
      <c r="K149" s="8">
        <v>0.88</v>
      </c>
      <c r="L149" s="8">
        <v>0.74</v>
      </c>
      <c r="M149" s="36" t="str">
        <f>INDEX(YahooDetails[], MATCH(ZACKS_Screener[Ticker], YahooDetails[Ticker],0), 4)</f>
        <v>Real Estate</v>
      </c>
      <c r="N149" s="6" t="str">
        <f>INDEX(YahooDetails[], MATCH(ZACKS_Screener[Ticker], YahooDetails[Ticker],0), 2)</f>
        <v>REIT—Office</v>
      </c>
      <c r="O1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1.0952380952380953</v>
      </c>
      <c r="P1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-0.15909090909090912</v>
      </c>
      <c r="Q149" s="17">
        <f>IFERROR(ZACKS_Screener[[#This Row],[Price]]/ZACKS_Screener[[#This Row],[EPS1]], "")</f>
        <v>23.64772727272727</v>
      </c>
      <c r="R149" s="17">
        <f>IFERROR(ZACKS_Screener[[#This Row],[Price]]/ZACKS_Screener[[#This Row],[EPS2]], "")</f>
        <v>28.121621621621621</v>
      </c>
      <c r="S149" s="17">
        <f>IFERROR(ZACKS_Screener[[#This Row],[PE1]]/(ZACKS_Screener[[#This Row],[EG1]]*100), "")</f>
        <v>0.21591403162055331</v>
      </c>
      <c r="T149" s="17">
        <f>IFERROR(ZACKS_Screener[[#This Row],[PE2]]/(ZACKS_Screener[[#This Row],[EG2]]*100), "")</f>
        <v>-1.7676447876447874</v>
      </c>
      <c r="U149"/>
    </row>
    <row r="150" spans="1:21" hidden="1" x14ac:dyDescent="0.25">
      <c r="A150" s="20" t="s">
        <v>1357</v>
      </c>
      <c r="B150" s="35">
        <v>12793.25</v>
      </c>
      <c r="C150" s="6" t="s">
        <v>1356</v>
      </c>
      <c r="D150" s="6" t="s">
        <v>13</v>
      </c>
      <c r="E150" s="6" t="s">
        <v>85</v>
      </c>
      <c r="F150" s="6" t="s">
        <v>745</v>
      </c>
      <c r="G150">
        <v>12</v>
      </c>
      <c r="H150">
        <v>202212</v>
      </c>
      <c r="I150" s="8">
        <v>37.25</v>
      </c>
      <c r="J150" s="8">
        <v>0.36</v>
      </c>
      <c r="K150" s="8">
        <v>0.75</v>
      </c>
      <c r="L150" s="8">
        <v>1.04</v>
      </c>
      <c r="M150" s="36" t="str">
        <f>INDEX(YahooDetails[], MATCH(ZACKS_Screener[Ticker], YahooDetails[Ticker],0), 4)</f>
        <v>Industrials</v>
      </c>
      <c r="N150" s="6" t="str">
        <f>INDEX(YahooDetails[], MATCH(ZACKS_Screener[Ticker], YahooDetails[Ticker],0), 2)</f>
        <v>Waste Management</v>
      </c>
      <c r="O1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1.0833333333333335</v>
      </c>
      <c r="P1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0.38666666666666671</v>
      </c>
      <c r="Q150" s="17">
        <f>IFERROR(ZACKS_Screener[[#This Row],[Price]]/ZACKS_Screener[[#This Row],[EPS1]], "")</f>
        <v>49.666666666666664</v>
      </c>
      <c r="R150" s="17">
        <f>IFERROR(ZACKS_Screener[[#This Row],[Price]]/ZACKS_Screener[[#This Row],[EPS2]], "")</f>
        <v>35.817307692307693</v>
      </c>
      <c r="S150" s="17">
        <f>IFERROR(ZACKS_Screener[[#This Row],[PE1]]/(ZACKS_Screener[[#This Row],[EG1]]*100), "")</f>
        <v>0.45846153846153842</v>
      </c>
      <c r="T150" s="17">
        <f>IFERROR(ZACKS_Screener[[#This Row],[PE2]]/(ZACKS_Screener[[#This Row],[EG2]]*100), "")</f>
        <v>0.92630968169761263</v>
      </c>
      <c r="U150"/>
    </row>
    <row r="151" spans="1:21" hidden="1" x14ac:dyDescent="0.25">
      <c r="A151" s="20" t="s">
        <v>185</v>
      </c>
      <c r="B151" s="35">
        <v>4547.1899999999996</v>
      </c>
      <c r="C151" s="6" t="s">
        <v>184</v>
      </c>
      <c r="D151" s="6" t="s">
        <v>13</v>
      </c>
      <c r="E151" s="6" t="s">
        <v>23</v>
      </c>
      <c r="F151" s="6" t="s">
        <v>186</v>
      </c>
      <c r="G151">
        <v>12</v>
      </c>
      <c r="H151">
        <v>202212</v>
      </c>
      <c r="I151" s="8">
        <v>40.96</v>
      </c>
      <c r="J151" s="8">
        <v>-1.24</v>
      </c>
      <c r="K151" s="8">
        <v>4.75</v>
      </c>
      <c r="L151" s="8">
        <v>5.97</v>
      </c>
      <c r="M151" s="36" t="str">
        <f>INDEX(YahooDetails[], MATCH(ZACKS_Screener[Ticker], YahooDetails[Ticker],0), 4)</f>
        <v>Industrials</v>
      </c>
      <c r="N151" s="6" t="str">
        <f>INDEX(YahooDetails[], MATCH(ZACKS_Screener[Ticker], YahooDetails[Ticker],0), 2)</f>
        <v>Rental &amp; Leasing Services</v>
      </c>
      <c r="O1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0.25684210526315782</v>
      </c>
      <c r="Q151" s="17">
        <f>IFERROR(ZACKS_Screener[[#This Row],[Price]]/ZACKS_Screener[[#This Row],[EPS1]], "")</f>
        <v>8.6231578947368419</v>
      </c>
      <c r="R151" s="17">
        <f>IFERROR(ZACKS_Screener[[#This Row],[Price]]/ZACKS_Screener[[#This Row],[EPS2]], "")</f>
        <v>6.8609715242881073</v>
      </c>
      <c r="S151" s="17">
        <f>IFERROR(ZACKS_Screener[[#This Row],[PE1]]/(ZACKS_Screener[[#This Row],[EG1]]*100), "")</f>
        <v>8.6231578947368423E-2</v>
      </c>
      <c r="T151" s="17">
        <f>IFERROR(ZACKS_Screener[[#This Row],[PE2]]/(ZACKS_Screener[[#This Row],[EG2]]*100), "")</f>
        <v>0.26712798967515183</v>
      </c>
      <c r="U151"/>
    </row>
    <row r="152" spans="1:21" hidden="1" x14ac:dyDescent="0.25">
      <c r="A152" s="20" t="s">
        <v>207</v>
      </c>
      <c r="B152" s="35">
        <v>28548.35</v>
      </c>
      <c r="C152" s="6" t="s">
        <v>206</v>
      </c>
      <c r="D152" s="6" t="s">
        <v>13</v>
      </c>
      <c r="E152" s="6" t="s">
        <v>37</v>
      </c>
      <c r="F152" s="6" t="s">
        <v>70</v>
      </c>
      <c r="G152">
        <v>12</v>
      </c>
      <c r="H152">
        <v>202212</v>
      </c>
      <c r="I152" s="8">
        <v>108.61</v>
      </c>
      <c r="J152" s="8">
        <v>-0.97</v>
      </c>
      <c r="K152" s="8">
        <v>1.89</v>
      </c>
      <c r="L152" s="8">
        <v>13.38</v>
      </c>
      <c r="M152" s="36" t="str">
        <f>INDEX(YahooDetails[], MATCH(ZACKS_Screener[Ticker], YahooDetails[Ticker],0), 4)</f>
        <v>Financial Services</v>
      </c>
      <c r="N152" s="6" t="str">
        <f>INDEX(YahooDetails[], MATCH(ZACKS_Screener[Ticker], YahooDetails[Ticker],0), 2)</f>
        <v>Insurance—Property &amp; Casualty</v>
      </c>
      <c r="O1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6.07936507936508</v>
      </c>
      <c r="Q152" s="17">
        <f>IFERROR(ZACKS_Screener[[#This Row],[Price]]/ZACKS_Screener[[#This Row],[EPS1]], "")</f>
        <v>57.465608465608469</v>
      </c>
      <c r="R152" s="17">
        <f>IFERROR(ZACKS_Screener[[#This Row],[Price]]/ZACKS_Screener[[#This Row],[EPS2]], "")</f>
        <v>8.1173393124065765</v>
      </c>
      <c r="S152" s="17">
        <f>IFERROR(ZACKS_Screener[[#This Row],[PE1]]/(ZACKS_Screener[[#This Row],[EG1]]*100), "")</f>
        <v>0.57465608465608464</v>
      </c>
      <c r="T152" s="17">
        <f>IFERROR(ZACKS_Screener[[#This Row],[PE2]]/(ZACKS_Screener[[#This Row],[EG2]]*100), "")</f>
        <v>1.3352281375499068E-2</v>
      </c>
      <c r="U152"/>
    </row>
    <row r="153" spans="1:21" hidden="1" x14ac:dyDescent="0.25">
      <c r="A153" s="20" t="s">
        <v>288</v>
      </c>
      <c r="B153" s="35">
        <v>6125.92</v>
      </c>
      <c r="C153" s="6" t="s">
        <v>287</v>
      </c>
      <c r="D153" s="6" t="s">
        <v>22</v>
      </c>
      <c r="E153" s="6" t="s">
        <v>14</v>
      </c>
      <c r="F153" s="6" t="s">
        <v>201</v>
      </c>
      <c r="G153">
        <v>12</v>
      </c>
      <c r="H153">
        <v>202212</v>
      </c>
      <c r="I153" s="8">
        <v>172.63</v>
      </c>
      <c r="J153" s="8">
        <v>-0.02</v>
      </c>
      <c r="K153" s="8">
        <v>0.33</v>
      </c>
      <c r="L153" s="8">
        <v>0.8</v>
      </c>
      <c r="M153" s="36" t="str">
        <f>INDEX(YahooDetails[], MATCH(ZACKS_Screener[Ticker], YahooDetails[Ticker],0), 4)</f>
        <v>Technology</v>
      </c>
      <c r="N153" s="6" t="str">
        <f>INDEX(YahooDetails[], MATCH(ZACKS_Screener[Ticker], YahooDetails[Ticker],0), 2)</f>
        <v>Software—Application</v>
      </c>
      <c r="O1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1.4242424242424243</v>
      </c>
      <c r="Q153" s="17">
        <f>IFERROR(ZACKS_Screener[[#This Row],[Price]]/ZACKS_Screener[[#This Row],[EPS1]], "")</f>
        <v>523.12121212121212</v>
      </c>
      <c r="R153" s="17">
        <f>IFERROR(ZACKS_Screener[[#This Row],[Price]]/ZACKS_Screener[[#This Row],[EPS2]], "")</f>
        <v>215.78749999999999</v>
      </c>
      <c r="S153" s="17">
        <f>IFERROR(ZACKS_Screener[[#This Row],[PE1]]/(ZACKS_Screener[[#This Row],[EG1]]*100), "")</f>
        <v>5.2312121212121214</v>
      </c>
      <c r="T153" s="17">
        <f>IFERROR(ZACKS_Screener[[#This Row],[PE2]]/(ZACKS_Screener[[#This Row],[EG2]]*100), "")</f>
        <v>1.5151037234042553</v>
      </c>
      <c r="U153"/>
    </row>
    <row r="154" spans="1:21" hidden="1" x14ac:dyDescent="0.25">
      <c r="A154" s="20" t="s">
        <v>6988</v>
      </c>
      <c r="B154" s="35">
        <v>2892.01</v>
      </c>
      <c r="C154" s="6" t="s">
        <v>6987</v>
      </c>
      <c r="D154" s="6" t="s">
        <v>22</v>
      </c>
      <c r="E154" s="6" t="s">
        <v>85</v>
      </c>
      <c r="F154" s="6" t="s">
        <v>286</v>
      </c>
      <c r="G154">
        <v>12</v>
      </c>
      <c r="H154">
        <v>202212</v>
      </c>
      <c r="I154" s="8">
        <v>2.4500000000000002</v>
      </c>
      <c r="J154" s="8">
        <v>-0.54</v>
      </c>
      <c r="M154" s="36" t="e">
        <f>INDEX(YahooDetails[], MATCH(ZACKS_Screener[Ticker], YahooDetails[Ticker],0), 4)</f>
        <v>#N/A</v>
      </c>
      <c r="N154" s="6" t="e">
        <f>INDEX(YahooDetails[], MATCH(ZACKS_Screener[Ticker], YahooDetails[Ticker],0), 2)</f>
        <v>#N/A</v>
      </c>
      <c r="O1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54" s="17" t="str">
        <f>IFERROR(ZACKS_Screener[[#This Row],[Price]]/ZACKS_Screener[[#This Row],[EPS1]], "")</f>
        <v/>
      </c>
      <c r="R154" s="17" t="str">
        <f>IFERROR(ZACKS_Screener[[#This Row],[Price]]/ZACKS_Screener[[#This Row],[EPS2]], "")</f>
        <v/>
      </c>
      <c r="S154" s="17" t="str">
        <f>IFERROR(ZACKS_Screener[[#This Row],[PE1]]/(ZACKS_Screener[[#This Row],[EG1]]*100), "")</f>
        <v/>
      </c>
      <c r="T154" s="17" t="str">
        <f>IFERROR(ZACKS_Screener[[#This Row],[PE2]]/(ZACKS_Screener[[#This Row],[EG2]]*100), "")</f>
        <v/>
      </c>
      <c r="U154"/>
    </row>
    <row r="155" spans="1:21" hidden="1" x14ac:dyDescent="0.25">
      <c r="A155" s="20" t="s">
        <v>3395</v>
      </c>
      <c r="B155" s="35">
        <v>2680.81</v>
      </c>
      <c r="C155" s="6" t="s">
        <v>3394</v>
      </c>
      <c r="D155" s="6" t="s">
        <v>22</v>
      </c>
      <c r="E155" s="6" t="s">
        <v>223</v>
      </c>
      <c r="F155" s="6" t="s">
        <v>465</v>
      </c>
      <c r="G155">
        <v>12</v>
      </c>
      <c r="H155">
        <v>202212</v>
      </c>
      <c r="I155" s="8">
        <v>23.85</v>
      </c>
      <c r="J155" s="8">
        <v>-0.05</v>
      </c>
      <c r="K155" s="8">
        <v>0.12</v>
      </c>
      <c r="L155" s="8">
        <v>0.26</v>
      </c>
      <c r="M155" s="36" t="str">
        <f>INDEX(YahooDetails[], MATCH(ZACKS_Screener[Ticker], YahooDetails[Ticker],0), 4)</f>
        <v>Utilities</v>
      </c>
      <c r="N155" s="6" t="str">
        <f>INDEX(YahooDetails[], MATCH(ZACKS_Screener[Ticker], YahooDetails[Ticker],0), 2)</f>
        <v>Utilities—Renewable</v>
      </c>
      <c r="O1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1.1666666666666667</v>
      </c>
      <c r="Q155" s="17">
        <f>IFERROR(ZACKS_Screener[[#This Row],[Price]]/ZACKS_Screener[[#This Row],[EPS1]], "")</f>
        <v>198.75000000000003</v>
      </c>
      <c r="R155" s="17">
        <f>IFERROR(ZACKS_Screener[[#This Row],[Price]]/ZACKS_Screener[[#This Row],[EPS2]], "")</f>
        <v>91.730769230769226</v>
      </c>
      <c r="S155" s="17">
        <f>IFERROR(ZACKS_Screener[[#This Row],[PE1]]/(ZACKS_Screener[[#This Row],[EG1]]*100), "")</f>
        <v>1.9875000000000003</v>
      </c>
      <c r="T155" s="17">
        <f>IFERROR(ZACKS_Screener[[#This Row],[PE2]]/(ZACKS_Screener[[#This Row],[EG2]]*100), "")</f>
        <v>0.78626373626373625</v>
      </c>
      <c r="U155"/>
    </row>
    <row r="156" spans="1:21" hidden="1" x14ac:dyDescent="0.25">
      <c r="A156" s="20" t="s">
        <v>3421</v>
      </c>
      <c r="B156" s="35">
        <v>2146.92</v>
      </c>
      <c r="C156" s="6" t="s">
        <v>3420</v>
      </c>
      <c r="D156" s="6" t="s">
        <v>13</v>
      </c>
      <c r="E156" s="6" t="s">
        <v>30</v>
      </c>
      <c r="F156" s="6" t="s">
        <v>763</v>
      </c>
      <c r="G156">
        <v>12</v>
      </c>
      <c r="H156">
        <v>202212</v>
      </c>
      <c r="I156" s="8">
        <v>943.49</v>
      </c>
      <c r="J156" s="8">
        <v>-107.43</v>
      </c>
      <c r="M156" s="36" t="e">
        <f>INDEX(YahooDetails[], MATCH(ZACKS_Screener[Ticker], YahooDetails[Ticker],0), 4)</f>
        <v>#N/A</v>
      </c>
      <c r="N156" s="6" t="e">
        <f>INDEX(YahooDetails[], MATCH(ZACKS_Screener[Ticker], YahooDetails[Ticker],0), 2)</f>
        <v>#N/A</v>
      </c>
      <c r="O1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56" s="17" t="str">
        <f>IFERROR(ZACKS_Screener[[#This Row],[Price]]/ZACKS_Screener[[#This Row],[EPS1]], "")</f>
        <v/>
      </c>
      <c r="R156" s="17" t="str">
        <f>IFERROR(ZACKS_Screener[[#This Row],[Price]]/ZACKS_Screener[[#This Row],[EPS2]], "")</f>
        <v/>
      </c>
      <c r="S156" s="17" t="str">
        <f>IFERROR(ZACKS_Screener[[#This Row],[PE1]]/(ZACKS_Screener[[#This Row],[EG1]]*100), "")</f>
        <v/>
      </c>
      <c r="T156" s="17" t="str">
        <f>IFERROR(ZACKS_Screener[[#This Row],[PE2]]/(ZACKS_Screener[[#This Row],[EG2]]*100), "")</f>
        <v/>
      </c>
      <c r="U156"/>
    </row>
    <row r="157" spans="1:21" hidden="1" x14ac:dyDescent="0.25">
      <c r="A157" s="20" t="s">
        <v>490</v>
      </c>
      <c r="B157" s="35">
        <v>11894.97</v>
      </c>
      <c r="C157" s="6" t="s">
        <v>489</v>
      </c>
      <c r="D157" s="6" t="s">
        <v>13</v>
      </c>
      <c r="E157" s="6" t="s">
        <v>14</v>
      </c>
      <c r="F157" s="6" t="s">
        <v>201</v>
      </c>
      <c r="G157">
        <v>6</v>
      </c>
      <c r="H157">
        <v>202206</v>
      </c>
      <c r="I157" s="8">
        <v>111.81</v>
      </c>
      <c r="J157" s="8">
        <v>-0.24</v>
      </c>
      <c r="K157" s="8">
        <v>1.47</v>
      </c>
      <c r="L157" s="8">
        <v>1.64</v>
      </c>
      <c r="M157" s="36" t="str">
        <f>INDEX(YahooDetails[], MATCH(ZACKS_Screener[Ticker], YahooDetails[Ticker],0), 4)</f>
        <v>Technology</v>
      </c>
      <c r="N157" s="6" t="str">
        <f>INDEX(YahooDetails[], MATCH(ZACKS_Screener[Ticker], YahooDetails[Ticker],0), 2)</f>
        <v>Software—Application</v>
      </c>
      <c r="O1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0.11564625850340131</v>
      </c>
      <c r="Q157" s="17">
        <f>IFERROR(ZACKS_Screener[[#This Row],[Price]]/ZACKS_Screener[[#This Row],[EPS1]], "")</f>
        <v>76.061224489795919</v>
      </c>
      <c r="R157" s="17">
        <f>IFERROR(ZACKS_Screener[[#This Row],[Price]]/ZACKS_Screener[[#This Row],[EPS2]], "")</f>
        <v>68.176829268292693</v>
      </c>
      <c r="S157" s="17">
        <f>IFERROR(ZACKS_Screener[[#This Row],[PE1]]/(ZACKS_Screener[[#This Row],[EG1]]*100), "")</f>
        <v>0.7606122448979592</v>
      </c>
      <c r="T157" s="17">
        <f>IFERROR(ZACKS_Screener[[#This Row],[PE2]]/(ZACKS_Screener[[#This Row],[EG2]]*100), "")</f>
        <v>5.8952905308464887</v>
      </c>
      <c r="U157"/>
    </row>
    <row r="158" spans="1:21" hidden="1" x14ac:dyDescent="0.25">
      <c r="A158" s="20" t="s">
        <v>676</v>
      </c>
      <c r="B158" s="35">
        <v>29842.61</v>
      </c>
      <c r="C158" s="6" t="s">
        <v>675</v>
      </c>
      <c r="D158" s="6" t="s">
        <v>22</v>
      </c>
      <c r="E158" s="6" t="s">
        <v>223</v>
      </c>
      <c r="F158" s="6" t="s">
        <v>465</v>
      </c>
      <c r="G158">
        <v>12</v>
      </c>
      <c r="H158">
        <v>202212</v>
      </c>
      <c r="I158" s="8">
        <v>91.99</v>
      </c>
      <c r="J158" s="8">
        <v>-0.49</v>
      </c>
      <c r="K158" s="8">
        <v>4.13</v>
      </c>
      <c r="L158" s="8">
        <v>5.59</v>
      </c>
      <c r="M158" s="36" t="str">
        <f>INDEX(YahooDetails[], MATCH(ZACKS_Screener[Ticker], YahooDetails[Ticker],0), 4)</f>
        <v>Utilities</v>
      </c>
      <c r="N158" s="6" t="str">
        <f>INDEX(YahooDetails[], MATCH(ZACKS_Screener[Ticker], YahooDetails[Ticker],0), 2)</f>
        <v>Utilities—Renewable</v>
      </c>
      <c r="O1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0.35351089588377727</v>
      </c>
      <c r="Q158" s="17">
        <f>IFERROR(ZACKS_Screener[[#This Row],[Price]]/ZACKS_Screener[[#This Row],[EPS1]], "")</f>
        <v>22.27360774818402</v>
      </c>
      <c r="R158" s="17">
        <f>IFERROR(ZACKS_Screener[[#This Row],[Price]]/ZACKS_Screener[[#This Row],[EPS2]], "")</f>
        <v>16.456171735241501</v>
      </c>
      <c r="S158" s="17">
        <f>IFERROR(ZACKS_Screener[[#This Row],[PE1]]/(ZACKS_Screener[[#This Row],[EG1]]*100), "")</f>
        <v>0.22273607748184021</v>
      </c>
      <c r="T158" s="17">
        <f>IFERROR(ZACKS_Screener[[#This Row],[PE2]]/(ZACKS_Screener[[#This Row],[EG2]]*100), "")</f>
        <v>0.46550677579826982</v>
      </c>
      <c r="U158"/>
    </row>
    <row r="159" spans="1:21" hidden="1" x14ac:dyDescent="0.25">
      <c r="A159" s="20" t="s">
        <v>678</v>
      </c>
      <c r="B159" s="35">
        <v>10743.36</v>
      </c>
      <c r="C159" s="6" t="s">
        <v>677</v>
      </c>
      <c r="D159" s="6" t="s">
        <v>22</v>
      </c>
      <c r="E159" s="6" t="s">
        <v>51</v>
      </c>
      <c r="F159" s="6" t="s">
        <v>308</v>
      </c>
      <c r="G159">
        <v>12</v>
      </c>
      <c r="H159">
        <v>202212</v>
      </c>
      <c r="I159" s="8">
        <v>141.36000000000001</v>
      </c>
      <c r="J159" s="8">
        <v>-2.63</v>
      </c>
      <c r="K159" s="8">
        <v>1.43</v>
      </c>
      <c r="L159" s="8">
        <v>2.36</v>
      </c>
      <c r="M159" s="36" t="str">
        <f>INDEX(YahooDetails[], MATCH(ZACKS_Screener[Ticker], YahooDetails[Ticker],0), 4)</f>
        <v>Consumer Defensive</v>
      </c>
      <c r="N159" s="6" t="str">
        <f>INDEX(YahooDetails[], MATCH(ZACKS_Screener[Ticker], YahooDetails[Ticker],0), 2)</f>
        <v>Beverages—Non-Alcoholic</v>
      </c>
      <c r="O1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0.65034965034965031</v>
      </c>
      <c r="Q159" s="17">
        <f>IFERROR(ZACKS_Screener[[#This Row],[Price]]/ZACKS_Screener[[#This Row],[EPS1]], "")</f>
        <v>98.853146853146868</v>
      </c>
      <c r="R159" s="17">
        <f>IFERROR(ZACKS_Screener[[#This Row],[Price]]/ZACKS_Screener[[#This Row],[EPS2]], "")</f>
        <v>59.898305084745772</v>
      </c>
      <c r="S159" s="17">
        <f>IFERROR(ZACKS_Screener[[#This Row],[PE1]]/(ZACKS_Screener[[#This Row],[EG1]]*100), "")</f>
        <v>0.98853146853146867</v>
      </c>
      <c r="T159" s="17">
        <f>IFERROR(ZACKS_Screener[[#This Row],[PE2]]/(ZACKS_Screener[[#This Row],[EG2]]*100), "")</f>
        <v>0.92101694915254262</v>
      </c>
      <c r="U159"/>
    </row>
    <row r="160" spans="1:21" hidden="1" x14ac:dyDescent="0.25">
      <c r="A160" s="20" t="s">
        <v>3496</v>
      </c>
      <c r="B160" s="35">
        <v>2886.22</v>
      </c>
      <c r="C160" s="6" t="s">
        <v>3495</v>
      </c>
      <c r="D160" s="6" t="s">
        <v>13</v>
      </c>
      <c r="E160" s="6" t="s">
        <v>223</v>
      </c>
      <c r="F160" s="6" t="s">
        <v>1115</v>
      </c>
      <c r="G160">
        <v>12</v>
      </c>
      <c r="H160">
        <v>202212</v>
      </c>
      <c r="I160" s="8">
        <v>27.42</v>
      </c>
      <c r="J160" s="8">
        <v>-0.28999999999999998</v>
      </c>
      <c r="K160" s="8">
        <v>0.77</v>
      </c>
      <c r="L160" s="8">
        <v>1.72</v>
      </c>
      <c r="M160" s="36" t="str">
        <f>INDEX(YahooDetails[], MATCH(ZACKS_Screener[Ticker], YahooDetails[Ticker],0), 4)</f>
        <v>Energy</v>
      </c>
      <c r="N160" s="6" t="str">
        <f>INDEX(YahooDetails[], MATCH(ZACKS_Screener[Ticker], YahooDetails[Ticker],0), 2)</f>
        <v>Oil &amp; Gas Midstream</v>
      </c>
      <c r="O1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1.2337662337662336</v>
      </c>
      <c r="Q160" s="17">
        <f>IFERROR(ZACKS_Screener[[#This Row],[Price]]/ZACKS_Screener[[#This Row],[EPS1]], "")</f>
        <v>35.61038961038961</v>
      </c>
      <c r="R160" s="17">
        <f>IFERROR(ZACKS_Screener[[#This Row],[Price]]/ZACKS_Screener[[#This Row],[EPS2]], "")</f>
        <v>15.94186046511628</v>
      </c>
      <c r="S160" s="17">
        <f>IFERROR(ZACKS_Screener[[#This Row],[PE1]]/(ZACKS_Screener[[#This Row],[EG1]]*100), "")</f>
        <v>0.35610389610389609</v>
      </c>
      <c r="T160" s="17">
        <f>IFERROR(ZACKS_Screener[[#This Row],[PE2]]/(ZACKS_Screener[[#This Row],[EG2]]*100), "")</f>
        <v>0.12921297429620565</v>
      </c>
      <c r="U160"/>
    </row>
    <row r="161" spans="1:21" hidden="1" x14ac:dyDescent="0.25">
      <c r="A161" s="20" t="s">
        <v>827</v>
      </c>
      <c r="B161" s="35">
        <v>30596.52</v>
      </c>
      <c r="C161" s="6" t="s">
        <v>826</v>
      </c>
      <c r="D161" s="6" t="s">
        <v>13</v>
      </c>
      <c r="E161" s="6" t="s">
        <v>30</v>
      </c>
      <c r="F161" s="6" t="s">
        <v>256</v>
      </c>
      <c r="G161">
        <v>12</v>
      </c>
      <c r="H161">
        <v>202212</v>
      </c>
      <c r="I161" s="8">
        <v>17.2</v>
      </c>
      <c r="J161" s="8">
        <v>-0.05</v>
      </c>
      <c r="K161" s="8">
        <v>0.25</v>
      </c>
      <c r="L161" s="8">
        <v>0.47</v>
      </c>
      <c r="M161" s="36" t="str">
        <f>INDEX(YahooDetails[], MATCH(ZACKS_Screener[Ticker], YahooDetails[Ticker],0), 4)</f>
        <v>Consumer Cyclical</v>
      </c>
      <c r="N161" s="6" t="str">
        <f>INDEX(YahooDetails[], MATCH(ZACKS_Screener[Ticker], YahooDetails[Ticker],0), 2)</f>
        <v>Internet Retail</v>
      </c>
      <c r="O1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0.87999999999999989</v>
      </c>
      <c r="Q161" s="17">
        <f>IFERROR(ZACKS_Screener[[#This Row],[Price]]/ZACKS_Screener[[#This Row],[EPS1]], "")</f>
        <v>68.8</v>
      </c>
      <c r="R161" s="17">
        <f>IFERROR(ZACKS_Screener[[#This Row],[Price]]/ZACKS_Screener[[#This Row],[EPS2]], "")</f>
        <v>36.595744680851062</v>
      </c>
      <c r="S161" s="17">
        <f>IFERROR(ZACKS_Screener[[#This Row],[PE1]]/(ZACKS_Screener[[#This Row],[EG1]]*100), "")</f>
        <v>0.68799999999999994</v>
      </c>
      <c r="T161" s="17">
        <f>IFERROR(ZACKS_Screener[[#This Row],[PE2]]/(ZACKS_Screener[[#This Row],[EG2]]*100), "")</f>
        <v>0.41586073500967125</v>
      </c>
      <c r="U161"/>
    </row>
    <row r="162" spans="1:21" hidden="1" x14ac:dyDescent="0.25">
      <c r="A162" s="20" t="s">
        <v>3547</v>
      </c>
      <c r="B162" s="35">
        <v>2529.46</v>
      </c>
      <c r="C162" s="6" t="s">
        <v>3546</v>
      </c>
      <c r="D162" s="6" t="s">
        <v>13</v>
      </c>
      <c r="E162" s="6" t="s">
        <v>130</v>
      </c>
      <c r="F162" s="6" t="s">
        <v>341</v>
      </c>
      <c r="G162">
        <v>6</v>
      </c>
      <c r="H162">
        <v>202206</v>
      </c>
      <c r="I162" s="8">
        <v>52.1</v>
      </c>
      <c r="J162" s="8">
        <v>-1.06</v>
      </c>
      <c r="K162" s="8">
        <v>1.04</v>
      </c>
      <c r="L162" s="8">
        <v>3.22</v>
      </c>
      <c r="M162" s="36" t="str">
        <f>INDEX(YahooDetails[], MATCH(ZACKS_Screener[Ticker], YahooDetails[Ticker],0), 4)</f>
        <v>Industrials</v>
      </c>
      <c r="N162" s="6" t="str">
        <f>INDEX(YahooDetails[], MATCH(ZACKS_Screener[Ticker], YahooDetails[Ticker],0), 2)</f>
        <v>Metal Fabrication</v>
      </c>
      <c r="O1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2.0961538461538463</v>
      </c>
      <c r="Q162" s="17">
        <f>IFERROR(ZACKS_Screener[[#This Row],[Price]]/ZACKS_Screener[[#This Row],[EPS1]], "")</f>
        <v>50.096153846153847</v>
      </c>
      <c r="R162" s="17">
        <f>IFERROR(ZACKS_Screener[[#This Row],[Price]]/ZACKS_Screener[[#This Row],[EPS2]], "")</f>
        <v>16.180124223602483</v>
      </c>
      <c r="S162" s="17">
        <f>IFERROR(ZACKS_Screener[[#This Row],[PE1]]/(ZACKS_Screener[[#This Row],[EG1]]*100), "")</f>
        <v>0.50096153846153846</v>
      </c>
      <c r="T162" s="17">
        <f>IFERROR(ZACKS_Screener[[#This Row],[PE2]]/(ZACKS_Screener[[#This Row],[EG2]]*100), "")</f>
        <v>7.7189583452048544E-2</v>
      </c>
      <c r="U162"/>
    </row>
    <row r="163" spans="1:21" hidden="1" x14ac:dyDescent="0.25">
      <c r="A163" s="20" t="s">
        <v>900</v>
      </c>
      <c r="B163" s="35">
        <v>5969.3</v>
      </c>
      <c r="C163" s="6" t="s">
        <v>899</v>
      </c>
      <c r="D163" s="6" t="s">
        <v>13</v>
      </c>
      <c r="E163" s="6" t="s">
        <v>223</v>
      </c>
      <c r="F163" s="6" t="s">
        <v>465</v>
      </c>
      <c r="G163">
        <v>12</v>
      </c>
      <c r="H163">
        <v>202212</v>
      </c>
      <c r="I163" s="8">
        <v>29.54</v>
      </c>
      <c r="J163" s="8">
        <v>-3.73</v>
      </c>
      <c r="K163" s="8">
        <v>1.77</v>
      </c>
      <c r="L163" s="8">
        <v>1.87</v>
      </c>
      <c r="M163" s="36" t="str">
        <f>INDEX(YahooDetails[], MATCH(ZACKS_Screener[Ticker], YahooDetails[Ticker],0), 4)</f>
        <v>Utilities</v>
      </c>
      <c r="N163" s="6" t="str">
        <f>INDEX(YahooDetails[], MATCH(ZACKS_Screener[Ticker], YahooDetails[Ticker],0), 2)</f>
        <v>Utilities—Renewable</v>
      </c>
      <c r="O1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5.6497175141242986E-2</v>
      </c>
      <c r="Q163" s="17">
        <f>IFERROR(ZACKS_Screener[[#This Row],[Price]]/ZACKS_Screener[[#This Row],[EPS1]], "")</f>
        <v>16.689265536723163</v>
      </c>
      <c r="R163" s="17">
        <f>IFERROR(ZACKS_Screener[[#This Row],[Price]]/ZACKS_Screener[[#This Row],[EPS2]], "")</f>
        <v>15.796791443850266</v>
      </c>
      <c r="S163" s="17">
        <f>IFERROR(ZACKS_Screener[[#This Row],[PE1]]/(ZACKS_Screener[[#This Row],[EG1]]*100), "")</f>
        <v>0.16689265536723163</v>
      </c>
      <c r="T163" s="17">
        <f>IFERROR(ZACKS_Screener[[#This Row],[PE2]]/(ZACKS_Screener[[#This Row],[EG2]]*100), "")</f>
        <v>2.7960320855614946</v>
      </c>
      <c r="U163"/>
    </row>
    <row r="164" spans="1:21" hidden="1" x14ac:dyDescent="0.25">
      <c r="A164" s="20" t="s">
        <v>901</v>
      </c>
      <c r="B164" s="35">
        <v>5692.46</v>
      </c>
      <c r="C164" s="6" t="s">
        <v>899</v>
      </c>
      <c r="D164" s="6" t="s">
        <v>13</v>
      </c>
      <c r="E164" s="6" t="s">
        <v>223</v>
      </c>
      <c r="F164" s="6" t="s">
        <v>465</v>
      </c>
      <c r="G164">
        <v>12</v>
      </c>
      <c r="H164">
        <v>202212</v>
      </c>
      <c r="I164" s="8">
        <v>28.17</v>
      </c>
      <c r="J164" s="8">
        <v>-3.73</v>
      </c>
      <c r="K164" s="8">
        <v>1.83</v>
      </c>
      <c r="L164" s="8">
        <v>2.35</v>
      </c>
      <c r="M164" s="36" t="e">
        <f>INDEX(YahooDetails[], MATCH(ZACKS_Screener[Ticker], YahooDetails[Ticker],0), 4)</f>
        <v>#N/A</v>
      </c>
      <c r="N164" s="6" t="e">
        <f>INDEX(YahooDetails[], MATCH(ZACKS_Screener[Ticker], YahooDetails[Ticker],0), 2)</f>
        <v>#N/A</v>
      </c>
      <c r="O1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0.28415300546448086</v>
      </c>
      <c r="Q164" s="17">
        <f>IFERROR(ZACKS_Screener[[#This Row],[Price]]/ZACKS_Screener[[#This Row],[EPS1]], "")</f>
        <v>15.39344262295082</v>
      </c>
      <c r="R164" s="17">
        <f>IFERROR(ZACKS_Screener[[#This Row],[Price]]/ZACKS_Screener[[#This Row],[EPS2]], "")</f>
        <v>11.987234042553192</v>
      </c>
      <c r="S164" s="17">
        <f>IFERROR(ZACKS_Screener[[#This Row],[PE1]]/(ZACKS_Screener[[#This Row],[EG1]]*100), "")</f>
        <v>0.1539344262295082</v>
      </c>
      <c r="T164" s="17">
        <f>IFERROR(ZACKS_Screener[[#This Row],[PE2]]/(ZACKS_Screener[[#This Row],[EG2]]*100), "")</f>
        <v>0.42185842880523733</v>
      </c>
      <c r="U164"/>
    </row>
    <row r="165" spans="1:21" hidden="1" x14ac:dyDescent="0.25">
      <c r="A165" s="20" t="s">
        <v>915</v>
      </c>
      <c r="B165" s="35">
        <v>6559.2</v>
      </c>
      <c r="C165" s="6" t="s">
        <v>914</v>
      </c>
      <c r="D165" s="6" t="s">
        <v>22</v>
      </c>
      <c r="E165" s="6" t="s">
        <v>14</v>
      </c>
      <c r="F165" s="6" t="s">
        <v>163</v>
      </c>
      <c r="G165">
        <v>12</v>
      </c>
      <c r="H165">
        <v>202212</v>
      </c>
      <c r="I165" s="8">
        <v>157.05000000000001</v>
      </c>
      <c r="J165" s="8">
        <v>-0.44</v>
      </c>
      <c r="K165" s="8">
        <v>0.28000000000000003</v>
      </c>
      <c r="L165" s="8">
        <v>1.25</v>
      </c>
      <c r="M165" s="36" t="str">
        <f>INDEX(YahooDetails[], MATCH(ZACKS_Screener[Ticker], YahooDetails[Ticker],0), 4)</f>
        <v>Technology</v>
      </c>
      <c r="N165" s="6" t="str">
        <f>INDEX(YahooDetails[], MATCH(ZACKS_Screener[Ticker], YahooDetails[Ticker],0), 2)</f>
        <v>Software—Infrastructure</v>
      </c>
      <c r="O1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3.464285714285714</v>
      </c>
      <c r="Q165" s="17">
        <f>IFERROR(ZACKS_Screener[[#This Row],[Price]]/ZACKS_Screener[[#This Row],[EPS1]], "")</f>
        <v>560.89285714285711</v>
      </c>
      <c r="R165" s="17">
        <f>IFERROR(ZACKS_Screener[[#This Row],[Price]]/ZACKS_Screener[[#This Row],[EPS2]], "")</f>
        <v>125.64000000000001</v>
      </c>
      <c r="S165" s="17">
        <f>IFERROR(ZACKS_Screener[[#This Row],[PE1]]/(ZACKS_Screener[[#This Row],[EG1]]*100), "")</f>
        <v>5.6089285714285708</v>
      </c>
      <c r="T165" s="17">
        <f>IFERROR(ZACKS_Screener[[#This Row],[PE2]]/(ZACKS_Screener[[#This Row],[EG2]]*100), "")</f>
        <v>0.36267216494845367</v>
      </c>
      <c r="U165"/>
    </row>
    <row r="166" spans="1:21" hidden="1" x14ac:dyDescent="0.25">
      <c r="A166" s="20" t="s">
        <v>919</v>
      </c>
      <c r="B166" s="35">
        <v>10585.89</v>
      </c>
      <c r="C166" s="6" t="s">
        <v>918</v>
      </c>
      <c r="D166" s="6" t="s">
        <v>22</v>
      </c>
      <c r="E166" s="6" t="s">
        <v>330</v>
      </c>
      <c r="F166" s="6" t="s">
        <v>664</v>
      </c>
      <c r="G166">
        <v>12</v>
      </c>
      <c r="H166">
        <v>202212</v>
      </c>
      <c r="I166" s="8">
        <v>49.19</v>
      </c>
      <c r="J166" s="8">
        <v>-3.61</v>
      </c>
      <c r="K166" s="8">
        <v>0.31</v>
      </c>
      <c r="L166" s="8">
        <v>2.1</v>
      </c>
      <c r="M166" s="36" t="str">
        <f>INDEX(YahooDetails[], MATCH(ZACKS_Screener[Ticker], YahooDetails[Ticker],0), 4)</f>
        <v>Consumer Cyclical</v>
      </c>
      <c r="N166" s="6" t="str">
        <f>INDEX(YahooDetails[], MATCH(ZACKS_Screener[Ticker], YahooDetails[Ticker],0), 2)</f>
        <v>Resorts &amp; Casinos</v>
      </c>
      <c r="O1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5.774193548387097</v>
      </c>
      <c r="Q166" s="17">
        <f>IFERROR(ZACKS_Screener[[#This Row],[Price]]/ZACKS_Screener[[#This Row],[EPS1]], "")</f>
        <v>158.67741935483869</v>
      </c>
      <c r="R166" s="17">
        <f>IFERROR(ZACKS_Screener[[#This Row],[Price]]/ZACKS_Screener[[#This Row],[EPS2]], "")</f>
        <v>23.423809523809521</v>
      </c>
      <c r="S166" s="17">
        <f>IFERROR(ZACKS_Screener[[#This Row],[PE1]]/(ZACKS_Screener[[#This Row],[EG1]]*100), "")</f>
        <v>1.586774193548387</v>
      </c>
      <c r="T166" s="17">
        <f>IFERROR(ZACKS_Screener[[#This Row],[PE2]]/(ZACKS_Screener[[#This Row],[EG2]]*100), "")</f>
        <v>4.0566374035647765E-2</v>
      </c>
      <c r="U166"/>
    </row>
    <row r="167" spans="1:21" hidden="1" x14ac:dyDescent="0.25">
      <c r="A167" s="20" t="s">
        <v>1061</v>
      </c>
      <c r="B167" s="35">
        <v>6601.2</v>
      </c>
      <c r="C167" s="6" t="s">
        <v>1060</v>
      </c>
      <c r="D167" s="6" t="s">
        <v>13</v>
      </c>
      <c r="E167" s="6" t="s">
        <v>330</v>
      </c>
      <c r="F167" s="6" t="s">
        <v>474</v>
      </c>
      <c r="G167">
        <v>5</v>
      </c>
      <c r="H167">
        <v>202305</v>
      </c>
      <c r="I167" s="8">
        <v>38.9</v>
      </c>
      <c r="J167" s="8">
        <v>-0.62</v>
      </c>
      <c r="K167" s="8">
        <v>1.89</v>
      </c>
      <c r="L167" s="8">
        <v>2.63</v>
      </c>
      <c r="M167" s="36" t="str">
        <f>INDEX(YahooDetails[], MATCH(ZACKS_Screener[Ticker], YahooDetails[Ticker],0), 4)</f>
        <v>Consumer Defensive</v>
      </c>
      <c r="N167" s="6" t="str">
        <f>INDEX(YahooDetails[], MATCH(ZACKS_Screener[Ticker], YahooDetails[Ticker],0), 2)</f>
        <v>Education &amp; Training Services</v>
      </c>
      <c r="O1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0.39153439153439157</v>
      </c>
      <c r="Q167" s="17">
        <f>IFERROR(ZACKS_Screener[[#This Row],[Price]]/ZACKS_Screener[[#This Row],[EPS1]], "")</f>
        <v>20.582010582010582</v>
      </c>
      <c r="R167" s="17">
        <f>IFERROR(ZACKS_Screener[[#This Row],[Price]]/ZACKS_Screener[[#This Row],[EPS2]], "")</f>
        <v>14.790874524714829</v>
      </c>
      <c r="S167" s="17">
        <f>IFERROR(ZACKS_Screener[[#This Row],[PE1]]/(ZACKS_Screener[[#This Row],[EG1]]*100), "")</f>
        <v>0.20582010582010582</v>
      </c>
      <c r="T167" s="17">
        <f>IFERROR(ZACKS_Screener[[#This Row],[PE2]]/(ZACKS_Screener[[#This Row],[EG2]]*100), "")</f>
        <v>0.37776693042852733</v>
      </c>
      <c r="U167"/>
    </row>
    <row r="168" spans="1:21" hidden="1" x14ac:dyDescent="0.25">
      <c r="A168" s="20" t="s">
        <v>1138</v>
      </c>
      <c r="B168" s="35">
        <v>4132.3999999999996</v>
      </c>
      <c r="C168" s="6" t="s">
        <v>1137</v>
      </c>
      <c r="D168" s="6" t="s">
        <v>22</v>
      </c>
      <c r="E168" s="6" t="s">
        <v>37</v>
      </c>
      <c r="F168" s="6" t="s">
        <v>89</v>
      </c>
      <c r="G168">
        <v>12</v>
      </c>
      <c r="H168">
        <v>202212</v>
      </c>
      <c r="I168" s="8">
        <v>257.82</v>
      </c>
      <c r="J168" s="8">
        <v>-3.87</v>
      </c>
      <c r="M168" s="36" t="str">
        <f>INDEX(YahooDetails[], MATCH(ZACKS_Screener[Ticker], YahooDetails[Ticker],0), 4)</f>
        <v>Financial Services</v>
      </c>
      <c r="N168" s="6" t="str">
        <f>INDEX(YahooDetails[], MATCH(ZACKS_Screener[Ticker], YahooDetails[Ticker],0), 2)</f>
        <v>Insurance—Diversified</v>
      </c>
      <c r="O1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68" s="17" t="str">
        <f>IFERROR(ZACKS_Screener[[#This Row],[Price]]/ZACKS_Screener[[#This Row],[EPS1]], "")</f>
        <v/>
      </c>
      <c r="R168" s="17" t="str">
        <f>IFERROR(ZACKS_Screener[[#This Row],[Price]]/ZACKS_Screener[[#This Row],[EPS2]], "")</f>
        <v/>
      </c>
      <c r="S168" s="17" t="str">
        <f>IFERROR(ZACKS_Screener[[#This Row],[PE1]]/(ZACKS_Screener[[#This Row],[EG1]]*100), "")</f>
        <v/>
      </c>
      <c r="T168" s="17" t="str">
        <f>IFERROR(ZACKS_Screener[[#This Row],[PE2]]/(ZACKS_Screener[[#This Row],[EG2]]*100), "")</f>
        <v/>
      </c>
      <c r="U168"/>
    </row>
    <row r="169" spans="1:21" hidden="1" x14ac:dyDescent="0.25">
      <c r="A169" s="20" t="s">
        <v>1303</v>
      </c>
      <c r="B169" s="35">
        <v>4931.96</v>
      </c>
      <c r="C169" s="6" t="s">
        <v>1302</v>
      </c>
      <c r="D169" s="6" t="s">
        <v>22</v>
      </c>
      <c r="E169" s="6" t="s">
        <v>14</v>
      </c>
      <c r="F169" s="6" t="s">
        <v>201</v>
      </c>
      <c r="G169">
        <v>12</v>
      </c>
      <c r="H169">
        <v>202212</v>
      </c>
      <c r="I169" s="8">
        <v>16.940000000000001</v>
      </c>
      <c r="J169" s="8">
        <v>-7.0000000000000007E-2</v>
      </c>
      <c r="K169" s="8">
        <v>0.1</v>
      </c>
      <c r="L169" s="8">
        <v>0.14000000000000001</v>
      </c>
      <c r="M169" s="36" t="str">
        <f>INDEX(YahooDetails[], MATCH(ZACKS_Screener[Ticker], YahooDetails[Ticker],0), 4)</f>
        <v>Technology</v>
      </c>
      <c r="N169" s="6" t="str">
        <f>INDEX(YahooDetails[], MATCH(ZACKS_Screener[Ticker], YahooDetails[Ticker],0), 2)</f>
        <v>Software—Application</v>
      </c>
      <c r="O1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0.40000000000000008</v>
      </c>
      <c r="Q169" s="17">
        <f>IFERROR(ZACKS_Screener[[#This Row],[Price]]/ZACKS_Screener[[#This Row],[EPS1]], "")</f>
        <v>169.4</v>
      </c>
      <c r="R169" s="17">
        <f>IFERROR(ZACKS_Screener[[#This Row],[Price]]/ZACKS_Screener[[#This Row],[EPS2]], "")</f>
        <v>121</v>
      </c>
      <c r="S169" s="17">
        <f>IFERROR(ZACKS_Screener[[#This Row],[PE1]]/(ZACKS_Screener[[#This Row],[EG1]]*100), "")</f>
        <v>1.694</v>
      </c>
      <c r="T169" s="17">
        <f>IFERROR(ZACKS_Screener[[#This Row],[PE2]]/(ZACKS_Screener[[#This Row],[EG2]]*100), "")</f>
        <v>3.0249999999999995</v>
      </c>
      <c r="U169"/>
    </row>
    <row r="170" spans="1:21" hidden="1" x14ac:dyDescent="0.25">
      <c r="A170" s="20" t="s">
        <v>1309</v>
      </c>
      <c r="B170" s="35">
        <v>19880.259999999998</v>
      </c>
      <c r="C170" s="6" t="s">
        <v>1308</v>
      </c>
      <c r="D170" s="6" t="s">
        <v>22</v>
      </c>
      <c r="E170" s="6" t="s">
        <v>223</v>
      </c>
      <c r="F170" s="6" t="s">
        <v>311</v>
      </c>
      <c r="G170">
        <v>12</v>
      </c>
      <c r="H170">
        <v>202212</v>
      </c>
      <c r="I170" s="8">
        <v>186.1</v>
      </c>
      <c r="J170" s="8">
        <v>-0.41</v>
      </c>
      <c r="K170" s="8">
        <v>7.33</v>
      </c>
      <c r="L170" s="8">
        <v>12.97</v>
      </c>
      <c r="M170" s="36" t="str">
        <f>INDEX(YahooDetails[], MATCH(ZACKS_Screener[Ticker], YahooDetails[Ticker],0), 4)</f>
        <v>Technology</v>
      </c>
      <c r="N170" s="6" t="str">
        <f>INDEX(YahooDetails[], MATCH(ZACKS_Screener[Ticker], YahooDetails[Ticker],0), 2)</f>
        <v>Solar</v>
      </c>
      <c r="O1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0.76944065484311053</v>
      </c>
      <c r="Q170" s="17">
        <f>IFERROR(ZACKS_Screener[[#This Row],[Price]]/ZACKS_Screener[[#This Row],[EPS1]], "")</f>
        <v>25.388813096862208</v>
      </c>
      <c r="R170" s="17">
        <f>IFERROR(ZACKS_Screener[[#This Row],[Price]]/ZACKS_Screener[[#This Row],[EPS2]], "")</f>
        <v>14.348496530454895</v>
      </c>
      <c r="S170" s="17">
        <f>IFERROR(ZACKS_Screener[[#This Row],[PE1]]/(ZACKS_Screener[[#This Row],[EG1]]*100), "")</f>
        <v>0.25388813096862206</v>
      </c>
      <c r="T170" s="17">
        <f>IFERROR(ZACKS_Screener[[#This Row],[PE2]]/(ZACKS_Screener[[#This Row],[EG2]]*100), "")</f>
        <v>0.18647957370254323</v>
      </c>
      <c r="U170"/>
    </row>
    <row r="171" spans="1:21" hidden="1" x14ac:dyDescent="0.25">
      <c r="A171" s="20" t="s">
        <v>3693</v>
      </c>
      <c r="B171" s="35">
        <v>2946.99</v>
      </c>
      <c r="C171" s="6" t="s">
        <v>3692</v>
      </c>
      <c r="D171" s="6" t="s">
        <v>22</v>
      </c>
      <c r="E171" s="6" t="s">
        <v>179</v>
      </c>
      <c r="F171" s="6" t="s">
        <v>180</v>
      </c>
      <c r="G171">
        <v>12</v>
      </c>
      <c r="H171">
        <v>202212</v>
      </c>
      <c r="I171" s="8">
        <v>29.55</v>
      </c>
      <c r="J171" s="8">
        <v>-0.1</v>
      </c>
      <c r="K171" s="8">
        <v>1.17</v>
      </c>
      <c r="L171" s="8">
        <v>1.85</v>
      </c>
      <c r="M171" s="36" t="str">
        <f>INDEX(YahooDetails[], MATCH(ZACKS_Screener[Ticker], YahooDetails[Ticker],0), 4)</f>
        <v>Industrials</v>
      </c>
      <c r="N171" s="6" t="str">
        <f>INDEX(YahooDetails[], MATCH(ZACKS_Screener[Ticker], YahooDetails[Ticker],0), 2)</f>
        <v>Rental &amp; Leasing Services</v>
      </c>
      <c r="O1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0.58119658119658135</v>
      </c>
      <c r="Q171" s="17">
        <f>IFERROR(ZACKS_Screener[[#This Row],[Price]]/ZACKS_Screener[[#This Row],[EPS1]], "")</f>
        <v>25.256410256410259</v>
      </c>
      <c r="R171" s="17">
        <f>IFERROR(ZACKS_Screener[[#This Row],[Price]]/ZACKS_Screener[[#This Row],[EPS2]], "")</f>
        <v>15.972972972972972</v>
      </c>
      <c r="S171" s="17">
        <f>IFERROR(ZACKS_Screener[[#This Row],[PE1]]/(ZACKS_Screener[[#This Row],[EG1]]*100), "")</f>
        <v>0.25256410256410261</v>
      </c>
      <c r="T171" s="17">
        <f>IFERROR(ZACKS_Screener[[#This Row],[PE2]]/(ZACKS_Screener[[#This Row],[EG2]]*100), "")</f>
        <v>0.27482909379968196</v>
      </c>
      <c r="U171"/>
    </row>
    <row r="172" spans="1:21" hidden="1" x14ac:dyDescent="0.25">
      <c r="A172" s="20" t="s">
        <v>1315</v>
      </c>
      <c r="B172" s="35">
        <v>6716.17</v>
      </c>
      <c r="C172" s="6" t="s">
        <v>1314</v>
      </c>
      <c r="D172" s="6" t="s">
        <v>13</v>
      </c>
      <c r="E172" s="6" t="s">
        <v>223</v>
      </c>
      <c r="F172" s="6" t="s">
        <v>512</v>
      </c>
      <c r="G172">
        <v>12</v>
      </c>
      <c r="H172">
        <v>202212</v>
      </c>
      <c r="I172" s="8">
        <v>15.21</v>
      </c>
      <c r="J172" s="8">
        <v>-0.03</v>
      </c>
      <c r="K172" s="8">
        <v>0.45</v>
      </c>
      <c r="L172" s="8">
        <v>1</v>
      </c>
      <c r="M172" s="36" t="str">
        <f>INDEX(YahooDetails[], MATCH(ZACKS_Screener[Ticker], YahooDetails[Ticker],0), 4)</f>
        <v>Energy</v>
      </c>
      <c r="N172" s="6" t="str">
        <f>INDEX(YahooDetails[], MATCH(ZACKS_Screener[Ticker], YahooDetails[Ticker],0), 2)</f>
        <v>Oil &amp; Gas Equipment &amp; Services</v>
      </c>
      <c r="O1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1.2222222222222223</v>
      </c>
      <c r="Q172" s="17">
        <f>IFERROR(ZACKS_Screener[[#This Row],[Price]]/ZACKS_Screener[[#This Row],[EPS1]], "")</f>
        <v>33.800000000000004</v>
      </c>
      <c r="R172" s="17">
        <f>IFERROR(ZACKS_Screener[[#This Row],[Price]]/ZACKS_Screener[[#This Row],[EPS2]], "")</f>
        <v>15.21</v>
      </c>
      <c r="S172" s="17">
        <f>IFERROR(ZACKS_Screener[[#This Row],[PE1]]/(ZACKS_Screener[[#This Row],[EG1]]*100), "")</f>
        <v>0.33800000000000002</v>
      </c>
      <c r="T172" s="17">
        <f>IFERROR(ZACKS_Screener[[#This Row],[PE2]]/(ZACKS_Screener[[#This Row],[EG2]]*100), "")</f>
        <v>0.12444545454545454</v>
      </c>
      <c r="U172"/>
    </row>
    <row r="173" spans="1:21" hidden="1" x14ac:dyDescent="0.25">
      <c r="A173" s="20" t="s">
        <v>3720</v>
      </c>
      <c r="B173" s="35">
        <v>2029.18</v>
      </c>
      <c r="C173" s="6" t="s">
        <v>3719</v>
      </c>
      <c r="D173" s="6" t="s">
        <v>13</v>
      </c>
      <c r="E173" s="6" t="s">
        <v>14</v>
      </c>
      <c r="F173" s="6" t="s">
        <v>201</v>
      </c>
      <c r="G173">
        <v>12</v>
      </c>
      <c r="H173">
        <v>202212</v>
      </c>
      <c r="I173" s="8">
        <v>5.1100000000000003</v>
      </c>
      <c r="J173" s="8">
        <v>-0.02</v>
      </c>
      <c r="K173" s="8">
        <v>0.13</v>
      </c>
      <c r="L173" s="8">
        <v>0.22</v>
      </c>
      <c r="M173" s="36" t="str">
        <f>INDEX(YahooDetails[], MATCH(ZACKS_Screener[Ticker], YahooDetails[Ticker],0), 4)</f>
        <v>Communication Services</v>
      </c>
      <c r="N173" s="6" t="str">
        <f>INDEX(YahooDetails[], MATCH(ZACKS_Screener[Ticker], YahooDetails[Ticker],0), 2)</f>
        <v>Internet Content &amp; Information</v>
      </c>
      <c r="O1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0.69230769230769229</v>
      </c>
      <c r="Q173" s="17">
        <f>IFERROR(ZACKS_Screener[[#This Row],[Price]]/ZACKS_Screener[[#This Row],[EPS1]], "")</f>
        <v>39.307692307692307</v>
      </c>
      <c r="R173" s="17">
        <f>IFERROR(ZACKS_Screener[[#This Row],[Price]]/ZACKS_Screener[[#This Row],[EPS2]], "")</f>
        <v>23.22727272727273</v>
      </c>
      <c r="S173" s="17">
        <f>IFERROR(ZACKS_Screener[[#This Row],[PE1]]/(ZACKS_Screener[[#This Row],[EG1]]*100), "")</f>
        <v>0.39307692307692305</v>
      </c>
      <c r="T173" s="17">
        <f>IFERROR(ZACKS_Screener[[#This Row],[PE2]]/(ZACKS_Screener[[#This Row],[EG2]]*100), "")</f>
        <v>0.33550505050505058</v>
      </c>
      <c r="U173"/>
    </row>
    <row r="174" spans="1:21" hidden="1" x14ac:dyDescent="0.25">
      <c r="A174" s="20" t="s">
        <v>1414</v>
      </c>
      <c r="B174" s="35">
        <v>3294.11</v>
      </c>
      <c r="C174" s="6" t="s">
        <v>1413</v>
      </c>
      <c r="D174" s="6" t="s">
        <v>13</v>
      </c>
      <c r="E174" s="6" t="s">
        <v>30</v>
      </c>
      <c r="F174" s="6" t="s">
        <v>830</v>
      </c>
      <c r="G174">
        <v>1</v>
      </c>
      <c r="H174">
        <v>202301</v>
      </c>
      <c r="I174" s="8">
        <v>8.9499999999999993</v>
      </c>
      <c r="J174" s="8">
        <v>-0.4</v>
      </c>
      <c r="K174" s="8">
        <v>0.64</v>
      </c>
      <c r="L174" s="8">
        <v>0.8</v>
      </c>
      <c r="M174" s="36" t="str">
        <f>INDEX(YahooDetails[], MATCH(ZACKS_Screener[Ticker], YahooDetails[Ticker],0), 4)</f>
        <v>Consumer Cyclical</v>
      </c>
      <c r="N174" s="6" t="str">
        <f>INDEX(YahooDetails[], MATCH(ZACKS_Screener[Ticker], YahooDetails[Ticker],0), 2)</f>
        <v>Apparel Retail</v>
      </c>
      <c r="O1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0.25000000000000006</v>
      </c>
      <c r="Q174" s="17">
        <f>IFERROR(ZACKS_Screener[[#This Row],[Price]]/ZACKS_Screener[[#This Row],[EPS1]], "")</f>
        <v>13.984374999999998</v>
      </c>
      <c r="R174" s="17">
        <f>IFERROR(ZACKS_Screener[[#This Row],[Price]]/ZACKS_Screener[[#This Row],[EPS2]], "")</f>
        <v>11.187499999999998</v>
      </c>
      <c r="S174" s="17">
        <f>IFERROR(ZACKS_Screener[[#This Row],[PE1]]/(ZACKS_Screener[[#This Row],[EG1]]*100), "")</f>
        <v>0.13984374999999999</v>
      </c>
      <c r="T174" s="17">
        <f>IFERROR(ZACKS_Screener[[#This Row],[PE2]]/(ZACKS_Screener[[#This Row],[EG2]]*100), "")</f>
        <v>0.44749999999999979</v>
      </c>
      <c r="U174"/>
    </row>
    <row r="175" spans="1:21" hidden="1" x14ac:dyDescent="0.25">
      <c r="A175" s="20" t="s">
        <v>1444</v>
      </c>
      <c r="B175" s="35">
        <v>11566.72</v>
      </c>
      <c r="C175" s="6" t="s">
        <v>1443</v>
      </c>
      <c r="D175" s="6" t="s">
        <v>13</v>
      </c>
      <c r="E175" s="6" t="s">
        <v>330</v>
      </c>
      <c r="F175" s="6" t="s">
        <v>707</v>
      </c>
      <c r="G175">
        <v>12</v>
      </c>
      <c r="H175">
        <v>202212</v>
      </c>
      <c r="I175" s="8">
        <v>109.42</v>
      </c>
      <c r="J175" s="8">
        <v>-0.81</v>
      </c>
      <c r="K175" s="8">
        <v>2.64</v>
      </c>
      <c r="L175" s="8">
        <v>3.43</v>
      </c>
      <c r="M175" s="36" t="str">
        <f>INDEX(YahooDetails[], MATCH(ZACKS_Screener[Ticker], YahooDetails[Ticker],0), 4)</f>
        <v>Consumer Cyclical</v>
      </c>
      <c r="N175" s="6" t="str">
        <f>INDEX(YahooDetails[], MATCH(ZACKS_Screener[Ticker], YahooDetails[Ticker],0), 2)</f>
        <v>Lodging</v>
      </c>
      <c r="O1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0.29924242424242425</v>
      </c>
      <c r="Q175" s="17">
        <f>IFERROR(ZACKS_Screener[[#This Row],[Price]]/ZACKS_Screener[[#This Row],[EPS1]], "")</f>
        <v>41.446969696969695</v>
      </c>
      <c r="R175" s="17">
        <f>IFERROR(ZACKS_Screener[[#This Row],[Price]]/ZACKS_Screener[[#This Row],[EPS2]], "")</f>
        <v>31.900874635568513</v>
      </c>
      <c r="S175" s="17">
        <f>IFERROR(ZACKS_Screener[[#This Row],[PE1]]/(ZACKS_Screener[[#This Row],[EG1]]*100), "")</f>
        <v>0.41446969696969693</v>
      </c>
      <c r="T175" s="17">
        <f>IFERROR(ZACKS_Screener[[#This Row],[PE2]]/(ZACKS_Screener[[#This Row],[EG2]]*100), "")</f>
        <v>1.0660545447835554</v>
      </c>
      <c r="U175"/>
    </row>
    <row r="176" spans="1:21" hidden="1" x14ac:dyDescent="0.25">
      <c r="A176" s="20" t="s">
        <v>3771</v>
      </c>
      <c r="B176" s="35">
        <v>3169.67</v>
      </c>
      <c r="C176" s="6" t="s">
        <v>3770</v>
      </c>
      <c r="D176" s="6" t="s">
        <v>13</v>
      </c>
      <c r="E176" s="6" t="s">
        <v>30</v>
      </c>
      <c r="F176" s="6" t="s">
        <v>31</v>
      </c>
      <c r="G176">
        <v>12</v>
      </c>
      <c r="H176">
        <v>202212</v>
      </c>
      <c r="I176" s="8">
        <v>9.4499999999999993</v>
      </c>
      <c r="J176" s="8">
        <v>-0.2</v>
      </c>
      <c r="K176" s="8">
        <v>0.01</v>
      </c>
      <c r="L176" s="8">
        <v>0.11</v>
      </c>
      <c r="M176" s="36" t="str">
        <f>INDEX(YahooDetails[], MATCH(ZACKS_Screener[Ticker], YahooDetails[Ticker],0), 4)</f>
        <v>Financial Services</v>
      </c>
      <c r="N176" s="6" t="str">
        <f>INDEX(YahooDetails[], MATCH(ZACKS_Screener[Ticker], YahooDetails[Ticker],0), 2)</f>
        <v>Insurance—Property &amp; Casualty</v>
      </c>
      <c r="O1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v>
      </c>
      <c r="Q176" s="17">
        <f>IFERROR(ZACKS_Screener[[#This Row],[Price]]/ZACKS_Screener[[#This Row],[EPS1]], "")</f>
        <v>944.99999999999989</v>
      </c>
      <c r="R176" s="17">
        <f>IFERROR(ZACKS_Screener[[#This Row],[Price]]/ZACKS_Screener[[#This Row],[EPS2]], "")</f>
        <v>85.909090909090907</v>
      </c>
      <c r="S176" s="17">
        <f>IFERROR(ZACKS_Screener[[#This Row],[PE1]]/(ZACKS_Screener[[#This Row],[EG1]]*100), "")</f>
        <v>9.4499999999999993</v>
      </c>
      <c r="T176" s="17">
        <f>IFERROR(ZACKS_Screener[[#This Row],[PE2]]/(ZACKS_Screener[[#This Row],[EG2]]*100), "")</f>
        <v>8.5909090909090907E-2</v>
      </c>
      <c r="U176"/>
    </row>
    <row r="177" spans="1:21" hidden="1" x14ac:dyDescent="0.25">
      <c r="A177" s="20" t="s">
        <v>1528</v>
      </c>
      <c r="B177" s="35">
        <v>13242.03</v>
      </c>
      <c r="C177" s="6" t="s">
        <v>7012</v>
      </c>
      <c r="D177" s="6" t="s">
        <v>22</v>
      </c>
      <c r="E177" s="6" t="s">
        <v>330</v>
      </c>
      <c r="F177" s="6" t="s">
        <v>707</v>
      </c>
      <c r="G177">
        <v>12</v>
      </c>
      <c r="H177">
        <v>202212</v>
      </c>
      <c r="I177" s="8">
        <v>40.67</v>
      </c>
      <c r="J177" s="8">
        <v>-0.85</v>
      </c>
      <c r="K177" s="8">
        <v>1.46</v>
      </c>
      <c r="L177" s="8">
        <v>1.8</v>
      </c>
      <c r="M177" s="36" t="str">
        <f>INDEX(YahooDetails[], MATCH(ZACKS_Screener[Ticker], YahooDetails[Ticker],0), 4)</f>
        <v>Consumer Cyclical</v>
      </c>
      <c r="N177" s="6" t="str">
        <f>INDEX(YahooDetails[], MATCH(ZACKS_Screener[Ticker], YahooDetails[Ticker],0), 2)</f>
        <v>Lodging</v>
      </c>
      <c r="O1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0.23287671232876719</v>
      </c>
      <c r="Q177" s="17">
        <f>IFERROR(ZACKS_Screener[[#This Row],[Price]]/ZACKS_Screener[[#This Row],[EPS1]], "")</f>
        <v>27.856164383561644</v>
      </c>
      <c r="R177" s="17">
        <f>IFERROR(ZACKS_Screener[[#This Row],[Price]]/ZACKS_Screener[[#This Row],[EPS2]], "")</f>
        <v>22.594444444444445</v>
      </c>
      <c r="S177" s="17">
        <f>IFERROR(ZACKS_Screener[[#This Row],[PE1]]/(ZACKS_Screener[[#This Row],[EG1]]*100), "")</f>
        <v>0.27856164383561643</v>
      </c>
      <c r="T177" s="17">
        <f>IFERROR(ZACKS_Screener[[#This Row],[PE2]]/(ZACKS_Screener[[#This Row],[EG2]]*100), "")</f>
        <v>0.97023202614379067</v>
      </c>
      <c r="U177"/>
    </row>
    <row r="178" spans="1:21" hidden="1" x14ac:dyDescent="0.25">
      <c r="A178" s="20" t="s">
        <v>1550</v>
      </c>
      <c r="B178" s="35">
        <v>4858.37</v>
      </c>
      <c r="C178" s="6" t="s">
        <v>1549</v>
      </c>
      <c r="D178" s="6" t="s">
        <v>22</v>
      </c>
      <c r="E178" s="6" t="s">
        <v>865</v>
      </c>
      <c r="F178" s="6" t="s">
        <v>866</v>
      </c>
      <c r="G178">
        <v>12</v>
      </c>
      <c r="H178">
        <v>202212</v>
      </c>
      <c r="I178" s="8">
        <v>60.68</v>
      </c>
      <c r="J178" s="8">
        <v>-13.58</v>
      </c>
      <c r="K178" s="8">
        <v>1.5</v>
      </c>
      <c r="L178" s="8">
        <v>-0.93</v>
      </c>
      <c r="M178" s="36" t="str">
        <f>INDEX(YahooDetails[], MATCH(ZACKS_Screener[Ticker], YahooDetails[Ticker],0), 4)</f>
        <v>Communication Services</v>
      </c>
      <c r="N178" s="6" t="str">
        <f>INDEX(YahooDetails[], MATCH(ZACKS_Screener[Ticker], YahooDetails[Ticker],0), 2)</f>
        <v>Internet Content &amp; Information</v>
      </c>
      <c r="O1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78" s="17">
        <f>IFERROR(ZACKS_Screener[[#This Row],[Price]]/ZACKS_Screener[[#This Row],[EPS1]], "")</f>
        <v>40.453333333333333</v>
      </c>
      <c r="R178" s="17">
        <f>IFERROR(ZACKS_Screener[[#This Row],[Price]]/ZACKS_Screener[[#This Row],[EPS2]], "")</f>
        <v>-65.247311827956992</v>
      </c>
      <c r="S178" s="17">
        <f>IFERROR(ZACKS_Screener[[#This Row],[PE1]]/(ZACKS_Screener[[#This Row],[EG1]]*100), "")</f>
        <v>0.40453333333333336</v>
      </c>
      <c r="T178" s="17">
        <f>IFERROR(ZACKS_Screener[[#This Row],[PE2]]/(ZACKS_Screener[[#This Row],[EG2]]*100), "")</f>
        <v>0.65247311827956989</v>
      </c>
      <c r="U178"/>
    </row>
    <row r="179" spans="1:21" hidden="1" x14ac:dyDescent="0.25">
      <c r="A179" s="20" t="s">
        <v>1578</v>
      </c>
      <c r="B179" s="35">
        <v>10485.209999999999</v>
      </c>
      <c r="C179" s="6" t="s">
        <v>1577</v>
      </c>
      <c r="D179" s="6" t="s">
        <v>22</v>
      </c>
      <c r="E179" s="6" t="s">
        <v>865</v>
      </c>
      <c r="F179" s="6" t="s">
        <v>866</v>
      </c>
      <c r="G179">
        <v>12</v>
      </c>
      <c r="H179">
        <v>202212</v>
      </c>
      <c r="I179" s="8">
        <v>28.4</v>
      </c>
      <c r="J179" s="8">
        <v>-0.56999999999999995</v>
      </c>
      <c r="K179" s="8">
        <v>0.1</v>
      </c>
      <c r="L179" s="8">
        <v>1.1399999999999999</v>
      </c>
      <c r="M179" s="36" t="str">
        <f>INDEX(YahooDetails[], MATCH(ZACKS_Screener[Ticker], YahooDetails[Ticker],0), 4)</f>
        <v>Energy</v>
      </c>
      <c r="N179" s="6" t="str">
        <f>INDEX(YahooDetails[], MATCH(ZACKS_Screener[Ticker], YahooDetails[Ticker],0), 2)</f>
        <v>Oil &amp; Gas Refining &amp; Marketing</v>
      </c>
      <c r="O1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10.399999999999997</v>
      </c>
      <c r="Q179" s="17">
        <f>IFERROR(ZACKS_Screener[[#This Row],[Price]]/ZACKS_Screener[[#This Row],[EPS1]], "")</f>
        <v>283.99999999999994</v>
      </c>
      <c r="R179" s="17">
        <f>IFERROR(ZACKS_Screener[[#This Row],[Price]]/ZACKS_Screener[[#This Row],[EPS2]], "")</f>
        <v>24.912280701754387</v>
      </c>
      <c r="S179" s="17">
        <f>IFERROR(ZACKS_Screener[[#This Row],[PE1]]/(ZACKS_Screener[[#This Row],[EG1]]*100), "")</f>
        <v>2.8399999999999994</v>
      </c>
      <c r="T179" s="17">
        <f>IFERROR(ZACKS_Screener[[#This Row],[PE2]]/(ZACKS_Screener[[#This Row],[EG2]]*100), "")</f>
        <v>2.3954116059379225E-2</v>
      </c>
      <c r="U179"/>
    </row>
    <row r="180" spans="1:21" hidden="1" x14ac:dyDescent="0.25">
      <c r="A180" s="20" t="s">
        <v>3822</v>
      </c>
      <c r="B180" s="35">
        <v>2804.72</v>
      </c>
      <c r="C180" s="6" t="s">
        <v>3821</v>
      </c>
      <c r="D180" s="6" t="s">
        <v>13</v>
      </c>
      <c r="E180" s="6" t="s">
        <v>14</v>
      </c>
      <c r="F180" s="6" t="s">
        <v>3823</v>
      </c>
      <c r="G180">
        <v>12</v>
      </c>
      <c r="H180">
        <v>202212</v>
      </c>
      <c r="I180" s="8">
        <v>8.4499999999999993</v>
      </c>
      <c r="J180" s="8">
        <v>-1.39</v>
      </c>
      <c r="K180" s="8">
        <v>0.64</v>
      </c>
      <c r="L180" s="8">
        <v>1.03</v>
      </c>
      <c r="M180" s="36" t="str">
        <f>INDEX(YahooDetails[], MATCH(ZACKS_Screener[Ticker], YahooDetails[Ticker],0), 4)</f>
        <v>Communication Services</v>
      </c>
      <c r="N180" s="6" t="str">
        <f>INDEX(YahooDetails[], MATCH(ZACKS_Screener[Ticker], YahooDetails[Ticker],0), 2)</f>
        <v>Telecom Services</v>
      </c>
      <c r="O1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0.609375</v>
      </c>
      <c r="Q180" s="17">
        <f>IFERROR(ZACKS_Screener[[#This Row],[Price]]/ZACKS_Screener[[#This Row],[EPS1]], "")</f>
        <v>13.203124999999998</v>
      </c>
      <c r="R180" s="17">
        <f>IFERROR(ZACKS_Screener[[#This Row],[Price]]/ZACKS_Screener[[#This Row],[EPS2]], "")</f>
        <v>8.2038834951456305</v>
      </c>
      <c r="S180" s="17">
        <f>IFERROR(ZACKS_Screener[[#This Row],[PE1]]/(ZACKS_Screener[[#This Row],[EG1]]*100), "")</f>
        <v>0.13203124999999999</v>
      </c>
      <c r="T180" s="17">
        <f>IFERROR(ZACKS_Screener[[#This Row],[PE2]]/(ZACKS_Screener[[#This Row],[EG2]]*100), "")</f>
        <v>0.13462783171521034</v>
      </c>
      <c r="U180"/>
    </row>
    <row r="181" spans="1:21" hidden="1" x14ac:dyDescent="0.25">
      <c r="A181" s="20" t="s">
        <v>3840</v>
      </c>
      <c r="B181" s="35">
        <v>3169.97</v>
      </c>
      <c r="C181" s="6" t="s">
        <v>3839</v>
      </c>
      <c r="D181" s="6" t="s">
        <v>22</v>
      </c>
      <c r="E181" s="6" t="s">
        <v>14</v>
      </c>
      <c r="F181" s="6" t="s">
        <v>201</v>
      </c>
      <c r="G181">
        <v>6</v>
      </c>
      <c r="H181">
        <v>202206</v>
      </c>
      <c r="I181" s="8">
        <v>48.47</v>
      </c>
      <c r="J181" s="8">
        <v>-0.12</v>
      </c>
      <c r="K181" s="8">
        <v>0.09</v>
      </c>
      <c r="L181" s="8">
        <v>0.17</v>
      </c>
      <c r="M181" s="36" t="str">
        <f>INDEX(YahooDetails[], MATCH(ZACKS_Screener[Ticker], YahooDetails[Ticker],0), 4)</f>
        <v>Technology</v>
      </c>
      <c r="N181" s="6" t="str">
        <f>INDEX(YahooDetails[], MATCH(ZACKS_Screener[Ticker], YahooDetails[Ticker],0), 2)</f>
        <v>Software—Application</v>
      </c>
      <c r="O1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0.88888888888888906</v>
      </c>
      <c r="Q181" s="17">
        <f>IFERROR(ZACKS_Screener[[#This Row],[Price]]/ZACKS_Screener[[#This Row],[EPS1]], "")</f>
        <v>538.55555555555554</v>
      </c>
      <c r="R181" s="17">
        <f>IFERROR(ZACKS_Screener[[#This Row],[Price]]/ZACKS_Screener[[#This Row],[EPS2]], "")</f>
        <v>285.11764705882348</v>
      </c>
      <c r="S181" s="17">
        <f>IFERROR(ZACKS_Screener[[#This Row],[PE1]]/(ZACKS_Screener[[#This Row],[EG1]]*100), "")</f>
        <v>5.3855555555555554</v>
      </c>
      <c r="T181" s="17">
        <f>IFERROR(ZACKS_Screener[[#This Row],[PE2]]/(ZACKS_Screener[[#This Row],[EG2]]*100), "")</f>
        <v>3.2075735294117638</v>
      </c>
      <c r="U181"/>
    </row>
    <row r="182" spans="1:21" hidden="1" x14ac:dyDescent="0.25">
      <c r="A182" s="20" t="s">
        <v>1638</v>
      </c>
      <c r="B182" s="35">
        <v>5034.42</v>
      </c>
      <c r="C182" s="6" t="s">
        <v>1637</v>
      </c>
      <c r="D182" s="6" t="s">
        <v>22</v>
      </c>
      <c r="E182" s="6" t="s">
        <v>330</v>
      </c>
      <c r="F182" s="6" t="s">
        <v>1639</v>
      </c>
      <c r="G182">
        <v>12</v>
      </c>
      <c r="H182">
        <v>202212</v>
      </c>
      <c r="I182" s="8">
        <v>5.32</v>
      </c>
      <c r="J182" s="8">
        <v>-0.02</v>
      </c>
      <c r="K182" s="8">
        <v>0.28000000000000003</v>
      </c>
      <c r="L182" s="8">
        <v>0.51</v>
      </c>
      <c r="M182" s="36" t="str">
        <f>INDEX(YahooDetails[], MATCH(ZACKS_Screener[Ticker], YahooDetails[Ticker],0), 4)</f>
        <v>Communication Services</v>
      </c>
      <c r="N182" s="6" t="str">
        <f>INDEX(YahooDetails[], MATCH(ZACKS_Screener[Ticker], YahooDetails[Ticker],0), 2)</f>
        <v>Entertainment</v>
      </c>
      <c r="O1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0.82142857142857129</v>
      </c>
      <c r="Q182" s="17">
        <f>IFERROR(ZACKS_Screener[[#This Row],[Price]]/ZACKS_Screener[[#This Row],[EPS1]], "")</f>
        <v>19</v>
      </c>
      <c r="R182" s="17">
        <f>IFERROR(ZACKS_Screener[[#This Row],[Price]]/ZACKS_Screener[[#This Row],[EPS2]], "")</f>
        <v>10.431372549019608</v>
      </c>
      <c r="S182" s="17">
        <f>IFERROR(ZACKS_Screener[[#This Row],[PE1]]/(ZACKS_Screener[[#This Row],[EG1]]*100), "")</f>
        <v>0.19</v>
      </c>
      <c r="T182" s="17">
        <f>IFERROR(ZACKS_Screener[[#This Row],[PE2]]/(ZACKS_Screener[[#This Row],[EG2]]*100), "")</f>
        <v>0.1269906223358909</v>
      </c>
      <c r="U182"/>
    </row>
    <row r="183" spans="1:21" hidden="1" x14ac:dyDescent="0.25">
      <c r="A183" s="20" t="s">
        <v>3855</v>
      </c>
      <c r="B183" s="35">
        <v>2659.28</v>
      </c>
      <c r="C183" s="6" t="s">
        <v>3854</v>
      </c>
      <c r="D183" s="6" t="s">
        <v>22</v>
      </c>
      <c r="E183" s="6" t="s">
        <v>23</v>
      </c>
      <c r="F183" s="6" t="s">
        <v>24</v>
      </c>
      <c r="G183">
        <v>12</v>
      </c>
      <c r="H183">
        <v>202212</v>
      </c>
      <c r="I183" s="8">
        <v>8.11</v>
      </c>
      <c r="J183" s="8">
        <v>-0.8</v>
      </c>
      <c r="K183" s="8">
        <v>0.67</v>
      </c>
      <c r="L183" s="8">
        <v>1.2</v>
      </c>
      <c r="M183" s="36" t="str">
        <f>INDEX(YahooDetails[], MATCH(ZACKS_Screener[Ticker], YahooDetails[Ticker],0), 4)</f>
        <v>Industrials</v>
      </c>
      <c r="N183" s="6" t="str">
        <f>INDEX(YahooDetails[], MATCH(ZACKS_Screener[Ticker], YahooDetails[Ticker],0), 2)</f>
        <v>Airlines</v>
      </c>
      <c r="O1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0.79104477611940283</v>
      </c>
      <c r="Q183" s="17">
        <f>IFERROR(ZACKS_Screener[[#This Row],[Price]]/ZACKS_Screener[[#This Row],[EPS1]], "")</f>
        <v>12.104477611940297</v>
      </c>
      <c r="R183" s="17">
        <f>IFERROR(ZACKS_Screener[[#This Row],[Price]]/ZACKS_Screener[[#This Row],[EPS2]], "")</f>
        <v>6.7583333333333329</v>
      </c>
      <c r="S183" s="17">
        <f>IFERROR(ZACKS_Screener[[#This Row],[PE1]]/(ZACKS_Screener[[#This Row],[EG1]]*100), "")</f>
        <v>0.12104477611940297</v>
      </c>
      <c r="T183" s="17">
        <f>IFERROR(ZACKS_Screener[[#This Row],[PE2]]/(ZACKS_Screener[[#This Row],[EG2]]*100), "")</f>
        <v>8.5435534591194975E-2</v>
      </c>
      <c r="U183"/>
    </row>
    <row r="184" spans="1:21" hidden="1" x14ac:dyDescent="0.25">
      <c r="A184" s="20" t="s">
        <v>1729</v>
      </c>
      <c r="B184" s="35">
        <v>9269.9599999999991</v>
      </c>
      <c r="C184" s="6" t="s">
        <v>1728</v>
      </c>
      <c r="D184" s="6" t="s">
        <v>13</v>
      </c>
      <c r="E184" s="6" t="s">
        <v>118</v>
      </c>
      <c r="F184" s="6" t="s">
        <v>119</v>
      </c>
      <c r="G184">
        <v>12</v>
      </c>
      <c r="H184">
        <v>202212</v>
      </c>
      <c r="I184" s="8">
        <v>7.22</v>
      </c>
      <c r="J184" s="8">
        <v>-14.75</v>
      </c>
      <c r="M184" s="36" t="str">
        <f>INDEX(YahooDetails[], MATCH(ZACKS_Screener[Ticker], YahooDetails[Ticker],0), 4)</f>
        <v>Utilities</v>
      </c>
      <c r="N184" s="6" t="str">
        <f>INDEX(YahooDetails[], MATCH(ZACKS_Screener[Ticker], YahooDetails[Ticker],0), 2)</f>
        <v>Utilities—Regulated Electric</v>
      </c>
      <c r="O1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4" s="17" t="str">
        <f>IFERROR(ZACKS_Screener[[#This Row],[Price]]/ZACKS_Screener[[#This Row],[EPS1]], "")</f>
        <v/>
      </c>
      <c r="R184" s="17" t="str">
        <f>IFERROR(ZACKS_Screener[[#This Row],[Price]]/ZACKS_Screener[[#This Row],[EPS2]], "")</f>
        <v/>
      </c>
      <c r="S184" s="17" t="str">
        <f>IFERROR(ZACKS_Screener[[#This Row],[PE1]]/(ZACKS_Screener[[#This Row],[EG1]]*100), "")</f>
        <v/>
      </c>
      <c r="T184" s="17" t="str">
        <f>IFERROR(ZACKS_Screener[[#This Row],[PE2]]/(ZACKS_Screener[[#This Row],[EG2]]*100), "")</f>
        <v/>
      </c>
      <c r="U184"/>
    </row>
    <row r="185" spans="1:21" hidden="1" x14ac:dyDescent="0.25">
      <c r="A185" s="20" t="s">
        <v>3893</v>
      </c>
      <c r="B185" s="35">
        <v>3038.95</v>
      </c>
      <c r="C185" s="6" t="s">
        <v>3892</v>
      </c>
      <c r="D185" s="6" t="s">
        <v>13</v>
      </c>
      <c r="E185" s="6" t="s">
        <v>37</v>
      </c>
      <c r="F185" s="6" t="s">
        <v>89</v>
      </c>
      <c r="G185">
        <v>12</v>
      </c>
      <c r="H185">
        <v>202212</v>
      </c>
      <c r="I185" s="8">
        <v>47.49</v>
      </c>
      <c r="J185" s="8">
        <v>-2.46</v>
      </c>
      <c r="K185" s="8">
        <v>0</v>
      </c>
      <c r="L185" s="8">
        <v>4.25</v>
      </c>
      <c r="M185" s="36" t="str">
        <f>INDEX(YahooDetails[], MATCH(ZACKS_Screener[Ticker], YahooDetails[Ticker],0), 4)</f>
        <v>Financial Services</v>
      </c>
      <c r="N185" s="6" t="str">
        <f>INDEX(YahooDetails[], MATCH(ZACKS_Screener[Ticker], YahooDetails[Ticker],0), 2)</f>
        <v>Insurance—Property &amp; Casualty</v>
      </c>
      <c r="O1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5" s="17" t="str">
        <f>IFERROR(ZACKS_Screener[[#This Row],[Price]]/ZACKS_Screener[[#This Row],[EPS1]], "")</f>
        <v/>
      </c>
      <c r="R185" s="17">
        <f>IFERROR(ZACKS_Screener[[#This Row],[Price]]/ZACKS_Screener[[#This Row],[EPS2]], "")</f>
        <v>11.174117647058823</v>
      </c>
      <c r="S185" s="17" t="str">
        <f>IFERROR(ZACKS_Screener[[#This Row],[PE1]]/(ZACKS_Screener[[#This Row],[EG1]]*100), "")</f>
        <v/>
      </c>
      <c r="T185" s="17" t="str">
        <f>IFERROR(ZACKS_Screener[[#This Row],[PE2]]/(ZACKS_Screener[[#This Row],[EG2]]*100), "")</f>
        <v/>
      </c>
      <c r="U185"/>
    </row>
    <row r="186" spans="1:21" hidden="1" x14ac:dyDescent="0.25">
      <c r="A186" s="20" t="s">
        <v>1758</v>
      </c>
      <c r="B186" s="35">
        <v>4844.07</v>
      </c>
      <c r="C186" s="6" t="s">
        <v>1757</v>
      </c>
      <c r="D186" s="6" t="s">
        <v>13</v>
      </c>
      <c r="E186" s="6" t="s">
        <v>223</v>
      </c>
      <c r="F186" s="6" t="s">
        <v>512</v>
      </c>
      <c r="G186">
        <v>12</v>
      </c>
      <c r="H186">
        <v>202212</v>
      </c>
      <c r="I186" s="8">
        <v>33.840000000000003</v>
      </c>
      <c r="J186" s="8">
        <v>-0.23</v>
      </c>
      <c r="K186" s="8">
        <v>1.47</v>
      </c>
      <c r="L186" s="8">
        <v>2.1800000000000002</v>
      </c>
      <c r="M186" s="36" t="str">
        <f>INDEX(YahooDetails[], MATCH(ZACKS_Screener[Ticker], YahooDetails[Ticker],0), 4)</f>
        <v>Energy</v>
      </c>
      <c r="N186" s="6" t="str">
        <f>INDEX(YahooDetails[], MATCH(ZACKS_Screener[Ticker], YahooDetails[Ticker],0), 2)</f>
        <v>Oil &amp; Gas Midstream</v>
      </c>
      <c r="O1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0.48299319727891171</v>
      </c>
      <c r="Q186" s="17">
        <f>IFERROR(ZACKS_Screener[[#This Row],[Price]]/ZACKS_Screener[[#This Row],[EPS1]], "")</f>
        <v>23.020408163265309</v>
      </c>
      <c r="R186" s="17">
        <f>IFERROR(ZACKS_Screener[[#This Row],[Price]]/ZACKS_Screener[[#This Row],[EPS2]], "")</f>
        <v>15.522935779816514</v>
      </c>
      <c r="S186" s="17">
        <f>IFERROR(ZACKS_Screener[[#This Row],[PE1]]/(ZACKS_Screener[[#This Row],[EG1]]*100), "")</f>
        <v>0.23020408163265307</v>
      </c>
      <c r="T186" s="17">
        <f>IFERROR(ZACKS_Screener[[#This Row],[PE2]]/(ZACKS_Screener[[#This Row],[EG2]]*100), "")</f>
        <v>0.3213903605116939</v>
      </c>
      <c r="U186"/>
    </row>
    <row r="187" spans="1:21" hidden="1" x14ac:dyDescent="0.25">
      <c r="A187" s="20" t="s">
        <v>3907</v>
      </c>
      <c r="B187" s="35">
        <v>2498.2399999999998</v>
      </c>
      <c r="C187" s="6" t="s">
        <v>3906</v>
      </c>
      <c r="D187" s="6" t="s">
        <v>13</v>
      </c>
      <c r="E187" s="6" t="s">
        <v>30</v>
      </c>
      <c r="F187" s="6" t="s">
        <v>941</v>
      </c>
      <c r="G187">
        <v>1</v>
      </c>
      <c r="H187">
        <v>202301</v>
      </c>
      <c r="I187" s="8">
        <v>22.59</v>
      </c>
      <c r="J187" s="8">
        <v>-0.15</v>
      </c>
      <c r="K187" s="8">
        <v>2.4</v>
      </c>
      <c r="L187" s="8">
        <v>2.9</v>
      </c>
      <c r="M187" s="36" t="str">
        <f>INDEX(YahooDetails[], MATCH(ZACKS_Screener[Ticker], YahooDetails[Ticker],0), 4)</f>
        <v>Consumer Cyclical</v>
      </c>
      <c r="N187" s="6" t="str">
        <f>INDEX(YahooDetails[], MATCH(ZACKS_Screener[Ticker], YahooDetails[Ticker],0), 2)</f>
        <v>Department Stores</v>
      </c>
      <c r="O1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0.20833333333333334</v>
      </c>
      <c r="Q187" s="17">
        <f>IFERROR(ZACKS_Screener[[#This Row],[Price]]/ZACKS_Screener[[#This Row],[EPS1]], "")</f>
        <v>9.4124999999999996</v>
      </c>
      <c r="R187" s="17">
        <f>IFERROR(ZACKS_Screener[[#This Row],[Price]]/ZACKS_Screener[[#This Row],[EPS2]], "")</f>
        <v>7.7896551724137932</v>
      </c>
      <c r="S187" s="17">
        <f>IFERROR(ZACKS_Screener[[#This Row],[PE1]]/(ZACKS_Screener[[#This Row],[EG1]]*100), "")</f>
        <v>9.4125E-2</v>
      </c>
      <c r="T187" s="17">
        <f>IFERROR(ZACKS_Screener[[#This Row],[PE2]]/(ZACKS_Screener[[#This Row],[EG2]]*100), "")</f>
        <v>0.37390344827586203</v>
      </c>
      <c r="U187"/>
    </row>
    <row r="188" spans="1:21" hidden="1" x14ac:dyDescent="0.25">
      <c r="A188" s="20" t="s">
        <v>1780</v>
      </c>
      <c r="B188" s="35">
        <v>3318.54</v>
      </c>
      <c r="C188" s="6" t="s">
        <v>1779</v>
      </c>
      <c r="D188" s="6" t="s">
        <v>13</v>
      </c>
      <c r="E188" s="6" t="s">
        <v>130</v>
      </c>
      <c r="F188" s="6" t="s">
        <v>189</v>
      </c>
      <c r="G188">
        <v>12</v>
      </c>
      <c r="H188">
        <v>202212</v>
      </c>
      <c r="I188" s="8">
        <v>20.79</v>
      </c>
      <c r="J188" s="8">
        <v>-0.85</v>
      </c>
      <c r="K188" s="8">
        <v>0.44</v>
      </c>
      <c r="L188" s="8">
        <v>1.46</v>
      </c>
      <c r="M188" s="36" t="str">
        <f>INDEX(YahooDetails[], MATCH(ZACKS_Screener[Ticker], YahooDetails[Ticker],0), 4)</f>
        <v>Basic Materials</v>
      </c>
      <c r="N188" s="6" t="str">
        <f>INDEX(YahooDetails[], MATCH(ZACKS_Screener[Ticker], YahooDetails[Ticker],0), 2)</f>
        <v>Other Industrial Metals &amp; Mining</v>
      </c>
      <c r="O1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2.3181818181818183</v>
      </c>
      <c r="Q188" s="17">
        <f>IFERROR(ZACKS_Screener[[#This Row],[Price]]/ZACKS_Screener[[#This Row],[EPS1]], "")</f>
        <v>47.25</v>
      </c>
      <c r="R188" s="17">
        <f>IFERROR(ZACKS_Screener[[#This Row],[Price]]/ZACKS_Screener[[#This Row],[EPS2]], "")</f>
        <v>14.239726027397261</v>
      </c>
      <c r="S188" s="17">
        <f>IFERROR(ZACKS_Screener[[#This Row],[PE1]]/(ZACKS_Screener[[#This Row],[EG1]]*100), "")</f>
        <v>0.47249999999999998</v>
      </c>
      <c r="T188" s="17">
        <f>IFERROR(ZACKS_Screener[[#This Row],[PE2]]/(ZACKS_Screener[[#This Row],[EG2]]*100), "")</f>
        <v>6.1426269137792096E-2</v>
      </c>
      <c r="U188"/>
    </row>
    <row r="189" spans="1:21" hidden="1" x14ac:dyDescent="0.25">
      <c r="A189" s="20" t="s">
        <v>1837</v>
      </c>
      <c r="B189" s="35">
        <v>4111.8</v>
      </c>
      <c r="C189" s="6" t="s">
        <v>1836</v>
      </c>
      <c r="D189" s="6" t="s">
        <v>13</v>
      </c>
      <c r="E189" s="6" t="s">
        <v>37</v>
      </c>
      <c r="F189" s="6" t="s">
        <v>127</v>
      </c>
      <c r="G189">
        <v>12</v>
      </c>
      <c r="H189">
        <v>202212</v>
      </c>
      <c r="I189" s="8">
        <v>24.25</v>
      </c>
      <c r="J189" s="8">
        <v>-5.22</v>
      </c>
      <c r="K189" s="8">
        <v>7.05</v>
      </c>
      <c r="L189" s="8">
        <v>8.1199999999999992</v>
      </c>
      <c r="M189" s="36" t="str">
        <f>INDEX(YahooDetails[], MATCH(ZACKS_Screener[Ticker], YahooDetails[Ticker],0), 4)</f>
        <v>Financial Services</v>
      </c>
      <c r="N189" s="6" t="str">
        <f>INDEX(YahooDetails[], MATCH(ZACKS_Screener[Ticker], YahooDetails[Ticker],0), 2)</f>
        <v>Insurance—Life</v>
      </c>
      <c r="O1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0.15177304964538998</v>
      </c>
      <c r="Q189" s="17">
        <f>IFERROR(ZACKS_Screener[[#This Row],[Price]]/ZACKS_Screener[[#This Row],[EPS1]], "")</f>
        <v>3.4397163120567376</v>
      </c>
      <c r="R189" s="17">
        <f>IFERROR(ZACKS_Screener[[#This Row],[Price]]/ZACKS_Screener[[#This Row],[EPS2]], "")</f>
        <v>2.9864532019704435</v>
      </c>
      <c r="S189" s="17">
        <f>IFERROR(ZACKS_Screener[[#This Row],[PE1]]/(ZACKS_Screener[[#This Row],[EG1]]*100), "")</f>
        <v>3.4397163120567377E-2</v>
      </c>
      <c r="T189" s="17">
        <f>IFERROR(ZACKS_Screener[[#This Row],[PE2]]/(ZACKS_Screener[[#This Row],[EG2]]*100), "")</f>
        <v>0.19677098199898727</v>
      </c>
      <c r="U189"/>
    </row>
    <row r="190" spans="1:21" hidden="1" x14ac:dyDescent="0.25">
      <c r="A190" s="20" t="s">
        <v>1845</v>
      </c>
      <c r="B190" s="35">
        <v>6085.8</v>
      </c>
      <c r="C190" s="6" t="s">
        <v>1844</v>
      </c>
      <c r="D190" s="6" t="s">
        <v>22</v>
      </c>
      <c r="E190" s="6" t="s">
        <v>330</v>
      </c>
      <c r="F190" s="6" t="s">
        <v>606</v>
      </c>
      <c r="G190">
        <v>12</v>
      </c>
      <c r="H190">
        <v>202212</v>
      </c>
      <c r="I190" s="8">
        <v>66.790000000000006</v>
      </c>
      <c r="J190" s="8">
        <v>-0.54</v>
      </c>
      <c r="K190" s="8">
        <v>1.37</v>
      </c>
      <c r="L190" s="8">
        <v>2.6</v>
      </c>
      <c r="M190" s="36" t="str">
        <f>INDEX(YahooDetails[], MATCH(ZACKS_Screener[Ticker], YahooDetails[Ticker],0), 4)</f>
        <v>Consumer Cyclical</v>
      </c>
      <c r="N190" s="6" t="str">
        <f>INDEX(YahooDetails[], MATCH(ZACKS_Screener[Ticker], YahooDetails[Ticker],0), 2)</f>
        <v>Gambling</v>
      </c>
      <c r="O1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0.89781021897810209</v>
      </c>
      <c r="Q190" s="17">
        <f>IFERROR(ZACKS_Screener[[#This Row],[Price]]/ZACKS_Screener[[#This Row],[EPS1]], "")</f>
        <v>48.751824817518248</v>
      </c>
      <c r="R190" s="17">
        <f>IFERROR(ZACKS_Screener[[#This Row],[Price]]/ZACKS_Screener[[#This Row],[EPS2]], "")</f>
        <v>25.688461538461539</v>
      </c>
      <c r="S190" s="17">
        <f>IFERROR(ZACKS_Screener[[#This Row],[PE1]]/(ZACKS_Screener[[#This Row],[EG1]]*100), "")</f>
        <v>0.48751824817518247</v>
      </c>
      <c r="T190" s="17">
        <f>IFERROR(ZACKS_Screener[[#This Row],[PE2]]/(ZACKS_Screener[[#This Row],[EG2]]*100), "")</f>
        <v>0.28612351469668545</v>
      </c>
      <c r="U190"/>
    </row>
    <row r="191" spans="1:21" hidden="1" x14ac:dyDescent="0.25">
      <c r="A191" s="20" t="s">
        <v>1872</v>
      </c>
      <c r="B191" s="35">
        <v>3742.78</v>
      </c>
      <c r="C191" s="6" t="s">
        <v>1871</v>
      </c>
      <c r="D191" s="6" t="s">
        <v>13</v>
      </c>
      <c r="E191" s="6" t="s">
        <v>41</v>
      </c>
      <c r="F191" s="6" t="s">
        <v>153</v>
      </c>
      <c r="G191">
        <v>12</v>
      </c>
      <c r="H191">
        <v>202212</v>
      </c>
      <c r="I191" s="8">
        <v>19.190000000000001</v>
      </c>
      <c r="J191" s="8">
        <v>-0.18</v>
      </c>
      <c r="K191" s="8">
        <v>0.41</v>
      </c>
      <c r="L191" s="8">
        <v>0.61</v>
      </c>
      <c r="M191" s="36" t="str">
        <f>INDEX(YahooDetails[], MATCH(ZACKS_Screener[Ticker], YahooDetails[Ticker],0), 4)</f>
        <v>Consumer Cyclical</v>
      </c>
      <c r="N191" s="6" t="str">
        <f>INDEX(YahooDetails[], MATCH(ZACKS_Screener[Ticker], YahooDetails[Ticker],0), 2)</f>
        <v>Leisure</v>
      </c>
      <c r="O1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0.48780487804878053</v>
      </c>
      <c r="Q191" s="17">
        <f>IFERROR(ZACKS_Screener[[#This Row],[Price]]/ZACKS_Screener[[#This Row],[EPS1]], "")</f>
        <v>46.804878048780495</v>
      </c>
      <c r="R191" s="17">
        <f>IFERROR(ZACKS_Screener[[#This Row],[Price]]/ZACKS_Screener[[#This Row],[EPS2]], "")</f>
        <v>31.459016393442624</v>
      </c>
      <c r="S191" s="17">
        <f>IFERROR(ZACKS_Screener[[#This Row],[PE1]]/(ZACKS_Screener[[#This Row],[EG1]]*100), "")</f>
        <v>0.46804878048780496</v>
      </c>
      <c r="T191" s="17">
        <f>IFERROR(ZACKS_Screener[[#This Row],[PE2]]/(ZACKS_Screener[[#This Row],[EG2]]*100), "")</f>
        <v>0.64490983606557373</v>
      </c>
      <c r="U191"/>
    </row>
    <row r="192" spans="1:21" hidden="1" x14ac:dyDescent="0.25">
      <c r="A192" s="20" t="s">
        <v>1880</v>
      </c>
      <c r="B192" s="35">
        <v>44855.09</v>
      </c>
      <c r="C192" s="6" t="s">
        <v>1879</v>
      </c>
      <c r="D192" s="6" t="s">
        <v>13</v>
      </c>
      <c r="E192" s="6" t="s">
        <v>330</v>
      </c>
      <c r="F192" s="6" t="s">
        <v>606</v>
      </c>
      <c r="G192">
        <v>12</v>
      </c>
      <c r="H192">
        <v>202212</v>
      </c>
      <c r="I192" s="8">
        <v>58.69</v>
      </c>
      <c r="J192" s="8">
        <v>-1.2</v>
      </c>
      <c r="K192" s="8">
        <v>1.68</v>
      </c>
      <c r="L192" s="8">
        <v>3.02</v>
      </c>
      <c r="M192" s="36" t="str">
        <f>INDEX(YahooDetails[], MATCH(ZACKS_Screener[Ticker], YahooDetails[Ticker],0), 4)</f>
        <v>Consumer Cyclical</v>
      </c>
      <c r="N192" s="6" t="str">
        <f>INDEX(YahooDetails[], MATCH(ZACKS_Screener[Ticker], YahooDetails[Ticker],0), 2)</f>
        <v>Resorts &amp; Casinos</v>
      </c>
      <c r="O1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0.79761904761904767</v>
      </c>
      <c r="Q192" s="17">
        <f>IFERROR(ZACKS_Screener[[#This Row],[Price]]/ZACKS_Screener[[#This Row],[EPS1]], "")</f>
        <v>34.93452380952381</v>
      </c>
      <c r="R192" s="17">
        <f>IFERROR(ZACKS_Screener[[#This Row],[Price]]/ZACKS_Screener[[#This Row],[EPS2]], "")</f>
        <v>19.433774834437084</v>
      </c>
      <c r="S192" s="17">
        <f>IFERROR(ZACKS_Screener[[#This Row],[PE1]]/(ZACKS_Screener[[#This Row],[EG1]]*100), "")</f>
        <v>0.3493452380952381</v>
      </c>
      <c r="T192" s="17">
        <f>IFERROR(ZACKS_Screener[[#This Row],[PE2]]/(ZACKS_Screener[[#This Row],[EG2]]*100), "")</f>
        <v>0.24364732628249475</v>
      </c>
      <c r="U192"/>
    </row>
    <row r="193" spans="1:21" hidden="1" x14ac:dyDescent="0.25">
      <c r="A193" s="20" t="s">
        <v>7026</v>
      </c>
      <c r="B193" s="35">
        <v>2145.4699999999998</v>
      </c>
      <c r="C193" s="6" t="s">
        <v>7025</v>
      </c>
      <c r="D193" s="6" t="s">
        <v>13</v>
      </c>
      <c r="E193" s="6" t="s">
        <v>107</v>
      </c>
      <c r="F193" s="6" t="s">
        <v>1202</v>
      </c>
      <c r="G193">
        <v>12</v>
      </c>
      <c r="H193">
        <v>202212</v>
      </c>
      <c r="I193" s="8">
        <v>10.6</v>
      </c>
      <c r="J193" s="8">
        <v>-0.46</v>
      </c>
      <c r="M193" s="36" t="e">
        <f>INDEX(YahooDetails[], MATCH(ZACKS_Screener[Ticker], YahooDetails[Ticker],0), 4)</f>
        <v>#N/A</v>
      </c>
      <c r="N193" s="6" t="e">
        <f>INDEX(YahooDetails[], MATCH(ZACKS_Screener[Ticker], YahooDetails[Ticker],0), 2)</f>
        <v>#N/A</v>
      </c>
      <c r="O1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 s="17" t="str">
        <f>IFERROR(ZACKS_Screener[[#This Row],[Price]]/ZACKS_Screener[[#This Row],[EPS1]], "")</f>
        <v/>
      </c>
      <c r="R193" s="17" t="str">
        <f>IFERROR(ZACKS_Screener[[#This Row],[Price]]/ZACKS_Screener[[#This Row],[EPS2]], "")</f>
        <v/>
      </c>
      <c r="S193" s="17" t="str">
        <f>IFERROR(ZACKS_Screener[[#This Row],[PE1]]/(ZACKS_Screener[[#This Row],[EG1]]*100), "")</f>
        <v/>
      </c>
      <c r="T193" s="17" t="str">
        <f>IFERROR(ZACKS_Screener[[#This Row],[PE2]]/(ZACKS_Screener[[#This Row],[EG2]]*100), "")</f>
        <v/>
      </c>
      <c r="U193"/>
    </row>
    <row r="194" spans="1:21" hidden="1" x14ac:dyDescent="0.25">
      <c r="A194" s="20" t="s">
        <v>1886</v>
      </c>
      <c r="B194" s="35">
        <v>3686.32</v>
      </c>
      <c r="C194" s="6" t="s">
        <v>1885</v>
      </c>
      <c r="D194" s="6" t="s">
        <v>22</v>
      </c>
      <c r="E194" s="6" t="s">
        <v>14</v>
      </c>
      <c r="F194" s="6" t="s">
        <v>183</v>
      </c>
      <c r="G194">
        <v>12</v>
      </c>
      <c r="H194">
        <v>202212</v>
      </c>
      <c r="I194" s="8">
        <v>9.75</v>
      </c>
      <c r="J194" s="8">
        <v>-1.5</v>
      </c>
      <c r="K194" s="8">
        <v>0.18</v>
      </c>
      <c r="L194" s="8">
        <v>0.53</v>
      </c>
      <c r="M194" s="36" t="str">
        <f>INDEX(YahooDetails[], MATCH(ZACKS_Screener[Ticker], YahooDetails[Ticker],0), 4)</f>
        <v>Technology</v>
      </c>
      <c r="N194" s="6" t="str">
        <f>INDEX(YahooDetails[], MATCH(ZACKS_Screener[Ticker], YahooDetails[Ticker],0), 2)</f>
        <v>Software—Application</v>
      </c>
      <c r="O1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1.9444444444444446</v>
      </c>
      <c r="Q194" s="17">
        <f>IFERROR(ZACKS_Screener[[#This Row],[Price]]/ZACKS_Screener[[#This Row],[EPS1]], "")</f>
        <v>54.166666666666671</v>
      </c>
      <c r="R194" s="17">
        <f>IFERROR(ZACKS_Screener[[#This Row],[Price]]/ZACKS_Screener[[#This Row],[EPS2]], "")</f>
        <v>18.39622641509434</v>
      </c>
      <c r="S194" s="17">
        <f>IFERROR(ZACKS_Screener[[#This Row],[PE1]]/(ZACKS_Screener[[#This Row],[EG1]]*100), "")</f>
        <v>0.54166666666666674</v>
      </c>
      <c r="T194" s="17">
        <f>IFERROR(ZACKS_Screener[[#This Row],[PE2]]/(ZACKS_Screener[[#This Row],[EG2]]*100), "")</f>
        <v>9.460916442048517E-2</v>
      </c>
      <c r="U194"/>
    </row>
    <row r="195" spans="1:21" hidden="1" x14ac:dyDescent="0.25">
      <c r="A195" s="20" t="s">
        <v>1969</v>
      </c>
      <c r="B195" s="35">
        <v>5741.65</v>
      </c>
      <c r="C195" s="6" t="s">
        <v>1968</v>
      </c>
      <c r="D195" s="6" t="s">
        <v>22</v>
      </c>
      <c r="E195" s="6" t="s">
        <v>330</v>
      </c>
      <c r="F195" s="6" t="s">
        <v>606</v>
      </c>
      <c r="G195">
        <v>12</v>
      </c>
      <c r="H195">
        <v>202212</v>
      </c>
      <c r="I195" s="8">
        <v>12.9</v>
      </c>
      <c r="J195" s="8">
        <v>-1.91</v>
      </c>
      <c r="K195" s="8">
        <v>0.03</v>
      </c>
      <c r="L195" s="8">
        <v>0.45</v>
      </c>
      <c r="M195" s="36" t="str">
        <f>INDEX(YahooDetails[], MATCH(ZACKS_Screener[Ticker], YahooDetails[Ticker],0), 4)</f>
        <v>Consumer Cyclical</v>
      </c>
      <c r="N195" s="6" t="str">
        <f>INDEX(YahooDetails[], MATCH(ZACKS_Screener[Ticker], YahooDetails[Ticker],0), 2)</f>
        <v>Resorts &amp; Casinos</v>
      </c>
      <c r="O1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14.000000000000002</v>
      </c>
      <c r="Q195" s="17">
        <f>IFERROR(ZACKS_Screener[[#This Row],[Price]]/ZACKS_Screener[[#This Row],[EPS1]], "")</f>
        <v>430</v>
      </c>
      <c r="R195" s="17">
        <f>IFERROR(ZACKS_Screener[[#This Row],[Price]]/ZACKS_Screener[[#This Row],[EPS2]], "")</f>
        <v>28.666666666666668</v>
      </c>
      <c r="S195" s="17">
        <f>IFERROR(ZACKS_Screener[[#This Row],[PE1]]/(ZACKS_Screener[[#This Row],[EG1]]*100), "")</f>
        <v>4.3</v>
      </c>
      <c r="T195" s="17">
        <f>IFERROR(ZACKS_Screener[[#This Row],[PE2]]/(ZACKS_Screener[[#This Row],[EG2]]*100), "")</f>
        <v>2.0476190476190474E-2</v>
      </c>
      <c r="U195"/>
    </row>
    <row r="196" spans="1:21" hidden="1" x14ac:dyDescent="0.25">
      <c r="A196" s="20" t="s">
        <v>1985</v>
      </c>
      <c r="B196" s="35">
        <v>7717.54</v>
      </c>
      <c r="C196" s="6" t="s">
        <v>1984</v>
      </c>
      <c r="D196" s="6" t="s">
        <v>22</v>
      </c>
      <c r="E196" s="6" t="s">
        <v>14</v>
      </c>
      <c r="F196" s="6" t="s">
        <v>201</v>
      </c>
      <c r="G196">
        <v>12</v>
      </c>
      <c r="H196">
        <v>202212</v>
      </c>
      <c r="I196" s="8">
        <v>174.8</v>
      </c>
      <c r="J196" s="8">
        <v>-0.73</v>
      </c>
      <c r="K196" s="8">
        <v>0.57999999999999996</v>
      </c>
      <c r="L196" s="8">
        <v>0.63</v>
      </c>
      <c r="M196" s="36" t="str">
        <f>INDEX(YahooDetails[], MATCH(ZACKS_Screener[Ticker], YahooDetails[Ticker],0), 4)</f>
        <v>Technology</v>
      </c>
      <c r="N196" s="6" t="str">
        <f>INDEX(YahooDetails[], MATCH(ZACKS_Screener[Ticker], YahooDetails[Ticker],0), 2)</f>
        <v>Software—Application</v>
      </c>
      <c r="O1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8.6206896551724227E-2</v>
      </c>
      <c r="Q196" s="17">
        <f>IFERROR(ZACKS_Screener[[#This Row],[Price]]/ZACKS_Screener[[#This Row],[EPS1]], "")</f>
        <v>301.37931034482762</v>
      </c>
      <c r="R196" s="17">
        <f>IFERROR(ZACKS_Screener[[#This Row],[Price]]/ZACKS_Screener[[#This Row],[EPS2]], "")</f>
        <v>277.46031746031747</v>
      </c>
      <c r="S196" s="17">
        <f>IFERROR(ZACKS_Screener[[#This Row],[PE1]]/(ZACKS_Screener[[#This Row],[EG1]]*100), "")</f>
        <v>3.0137931034482763</v>
      </c>
      <c r="T196" s="17">
        <f>IFERROR(ZACKS_Screener[[#This Row],[PE2]]/(ZACKS_Screener[[#This Row],[EG2]]*100), "")</f>
        <v>32.185396825396793</v>
      </c>
      <c r="U196"/>
    </row>
    <row r="197" spans="1:21" hidden="1" x14ac:dyDescent="0.25">
      <c r="A197" s="20" t="s">
        <v>2037</v>
      </c>
      <c r="B197" s="35">
        <v>4061.24</v>
      </c>
      <c r="C197" s="6" t="s">
        <v>2036</v>
      </c>
      <c r="D197" s="6" t="s">
        <v>22</v>
      </c>
      <c r="E197" s="6" t="s">
        <v>14</v>
      </c>
      <c r="F197" s="6" t="s">
        <v>95</v>
      </c>
      <c r="G197">
        <v>12</v>
      </c>
      <c r="H197">
        <v>202212</v>
      </c>
      <c r="I197" s="8">
        <v>313.39999999999998</v>
      </c>
      <c r="J197" s="8">
        <v>-124.61</v>
      </c>
      <c r="K197" s="8">
        <v>31.09</v>
      </c>
      <c r="L197" s="8">
        <v>2.63</v>
      </c>
      <c r="M197" s="36" t="str">
        <f>INDEX(YahooDetails[], MATCH(ZACKS_Screener[Ticker], YahooDetails[Ticker],0), 4)</f>
        <v>Technology</v>
      </c>
      <c r="N197" s="6" t="str">
        <f>INDEX(YahooDetails[], MATCH(ZACKS_Screener[Ticker], YahooDetails[Ticker],0), 2)</f>
        <v>Software—Application</v>
      </c>
      <c r="O1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-0.9154068832422001</v>
      </c>
      <c r="Q197" s="17">
        <f>IFERROR(ZACKS_Screener[[#This Row],[Price]]/ZACKS_Screener[[#This Row],[EPS1]], "")</f>
        <v>10.080411707944677</v>
      </c>
      <c r="R197" s="17">
        <f>IFERROR(ZACKS_Screener[[#This Row],[Price]]/ZACKS_Screener[[#This Row],[EPS2]], "")</f>
        <v>119.16349809885931</v>
      </c>
      <c r="S197" s="17">
        <f>IFERROR(ZACKS_Screener[[#This Row],[PE1]]/(ZACKS_Screener[[#This Row],[EG1]]*100), "")</f>
        <v>0.10080411707944677</v>
      </c>
      <c r="T197" s="17">
        <f>IFERROR(ZACKS_Screener[[#This Row],[PE2]]/(ZACKS_Screener[[#This Row],[EG2]]*100), "")</f>
        <v>-1.3017544469056697</v>
      </c>
      <c r="U197"/>
    </row>
    <row r="198" spans="1:21" hidden="1" x14ac:dyDescent="0.25">
      <c r="A198" s="20" t="s">
        <v>2075</v>
      </c>
      <c r="B198" s="35">
        <v>8182.15</v>
      </c>
      <c r="C198" s="6" t="s">
        <v>2074</v>
      </c>
      <c r="D198" s="6" t="s">
        <v>13</v>
      </c>
      <c r="E198" s="6" t="s">
        <v>330</v>
      </c>
      <c r="F198" s="6" t="s">
        <v>664</v>
      </c>
      <c r="G198">
        <v>12</v>
      </c>
      <c r="H198">
        <v>202212</v>
      </c>
      <c r="I198" s="8">
        <v>19.29</v>
      </c>
      <c r="J198" s="8">
        <v>-4.6399999999999997</v>
      </c>
      <c r="K198" s="8">
        <v>0.77</v>
      </c>
      <c r="L198" s="8">
        <v>1.49</v>
      </c>
      <c r="M198" s="36" t="str">
        <f>INDEX(YahooDetails[], MATCH(ZACKS_Screener[Ticker], YahooDetails[Ticker],0), 4)</f>
        <v>Consumer Cyclical</v>
      </c>
      <c r="N198" s="6" t="str">
        <f>INDEX(YahooDetails[], MATCH(ZACKS_Screener[Ticker], YahooDetails[Ticker],0), 2)</f>
        <v>Travel Services</v>
      </c>
      <c r="O1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0.93506493506493504</v>
      </c>
      <c r="Q198" s="17">
        <f>IFERROR(ZACKS_Screener[[#This Row],[Price]]/ZACKS_Screener[[#This Row],[EPS1]], "")</f>
        <v>25.051948051948049</v>
      </c>
      <c r="R198" s="17">
        <f>IFERROR(ZACKS_Screener[[#This Row],[Price]]/ZACKS_Screener[[#This Row],[EPS2]], "")</f>
        <v>12.946308724832214</v>
      </c>
      <c r="S198" s="17">
        <f>IFERROR(ZACKS_Screener[[#This Row],[PE1]]/(ZACKS_Screener[[#This Row],[EG1]]*100), "")</f>
        <v>0.25051948051948048</v>
      </c>
      <c r="T198" s="17">
        <f>IFERROR(ZACKS_Screener[[#This Row],[PE2]]/(ZACKS_Screener[[#This Row],[EG2]]*100), "")</f>
        <v>0.13845357941834452</v>
      </c>
      <c r="U198"/>
    </row>
    <row r="199" spans="1:21" hidden="1" x14ac:dyDescent="0.25">
      <c r="A199" s="20" t="s">
        <v>2077</v>
      </c>
      <c r="B199" s="35">
        <v>3365.36</v>
      </c>
      <c r="C199" s="6" t="s">
        <v>2076</v>
      </c>
      <c r="D199" s="6" t="s">
        <v>22</v>
      </c>
      <c r="E199" s="6" t="s">
        <v>14</v>
      </c>
      <c r="F199" s="6" t="s">
        <v>201</v>
      </c>
      <c r="G199">
        <v>1</v>
      </c>
      <c r="H199">
        <v>202301</v>
      </c>
      <c r="I199" s="8">
        <v>29.98</v>
      </c>
      <c r="J199" s="8">
        <v>-7.0000000000000007E-2</v>
      </c>
      <c r="K199" s="8">
        <v>0.38</v>
      </c>
      <c r="L199" s="8">
        <v>0.52</v>
      </c>
      <c r="M199" s="36" t="str">
        <f>INDEX(YahooDetails[], MATCH(ZACKS_Screener[Ticker], YahooDetails[Ticker],0), 4)</f>
        <v>Technology</v>
      </c>
      <c r="N199" s="6" t="str">
        <f>INDEX(YahooDetails[], MATCH(ZACKS_Screener[Ticker], YahooDetails[Ticker],0), 2)</f>
        <v>Software—Application</v>
      </c>
      <c r="O1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0.36842105263157898</v>
      </c>
      <c r="Q199" s="17">
        <f>IFERROR(ZACKS_Screener[[#This Row],[Price]]/ZACKS_Screener[[#This Row],[EPS1]], "")</f>
        <v>78.89473684210526</v>
      </c>
      <c r="R199" s="17">
        <f>IFERROR(ZACKS_Screener[[#This Row],[Price]]/ZACKS_Screener[[#This Row],[EPS2]], "")</f>
        <v>57.653846153846153</v>
      </c>
      <c r="S199" s="17">
        <f>IFERROR(ZACKS_Screener[[#This Row],[PE1]]/(ZACKS_Screener[[#This Row],[EG1]]*100), "")</f>
        <v>0.78894736842105262</v>
      </c>
      <c r="T199" s="17">
        <f>IFERROR(ZACKS_Screener[[#This Row],[PE2]]/(ZACKS_Screener[[#This Row],[EG2]]*100), "")</f>
        <v>1.5648901098901098</v>
      </c>
      <c r="U199"/>
    </row>
    <row r="200" spans="1:21" hidden="1" x14ac:dyDescent="0.25">
      <c r="A200" s="20" t="s">
        <v>2148</v>
      </c>
      <c r="B200" s="35">
        <v>4585.1499999999996</v>
      </c>
      <c r="C200" s="6" t="s">
        <v>2147</v>
      </c>
      <c r="D200" s="6" t="s">
        <v>13</v>
      </c>
      <c r="E200" s="6" t="s">
        <v>51</v>
      </c>
      <c r="F200" s="6" t="s">
        <v>817</v>
      </c>
      <c r="G200">
        <v>12</v>
      </c>
      <c r="H200">
        <v>202212</v>
      </c>
      <c r="I200" s="8">
        <v>6.63</v>
      </c>
      <c r="J200" s="8">
        <v>-0.53</v>
      </c>
      <c r="K200" s="8">
        <v>0.47</v>
      </c>
      <c r="L200" s="8">
        <v>0.28999999999999998</v>
      </c>
      <c r="M200" s="36" t="str">
        <f>INDEX(YahooDetails[], MATCH(ZACKS_Screener[Ticker], YahooDetails[Ticker],0), 4)</f>
        <v>Consumer Defensive</v>
      </c>
      <c r="N200" s="6" t="str">
        <f>INDEX(YahooDetails[], MATCH(ZACKS_Screener[Ticker], YahooDetails[Ticker],0), 2)</f>
        <v>Household &amp; Personal Products</v>
      </c>
      <c r="O2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-0.38297872340425532</v>
      </c>
      <c r="Q200" s="17">
        <f>IFERROR(ZACKS_Screener[[#This Row],[Price]]/ZACKS_Screener[[#This Row],[EPS1]], "")</f>
        <v>14.106382978723405</v>
      </c>
      <c r="R200" s="17">
        <f>IFERROR(ZACKS_Screener[[#This Row],[Price]]/ZACKS_Screener[[#This Row],[EPS2]], "")</f>
        <v>22.862068965517242</v>
      </c>
      <c r="S200" s="17">
        <f>IFERROR(ZACKS_Screener[[#This Row],[PE1]]/(ZACKS_Screener[[#This Row],[EG1]]*100), "")</f>
        <v>0.14106382978723406</v>
      </c>
      <c r="T200" s="17">
        <f>IFERROR(ZACKS_Screener[[#This Row],[PE2]]/(ZACKS_Screener[[#This Row],[EG2]]*100), "")</f>
        <v>-0.59695402298850575</v>
      </c>
      <c r="U200"/>
    </row>
    <row r="201" spans="1:21" hidden="1" x14ac:dyDescent="0.25">
      <c r="A201" s="20" t="s">
        <v>2154</v>
      </c>
      <c r="B201" s="35">
        <v>6893.6</v>
      </c>
      <c r="C201" s="6" t="s">
        <v>2153</v>
      </c>
      <c r="D201" s="6" t="s">
        <v>22</v>
      </c>
      <c r="E201" s="6" t="s">
        <v>14</v>
      </c>
      <c r="F201" s="6" t="s">
        <v>163</v>
      </c>
      <c r="G201">
        <v>7</v>
      </c>
      <c r="H201">
        <v>202207</v>
      </c>
      <c r="I201" s="8">
        <v>29.24</v>
      </c>
      <c r="J201" s="8">
        <v>-0.46</v>
      </c>
      <c r="K201" s="8">
        <v>0.49</v>
      </c>
      <c r="L201" s="8">
        <v>0.69</v>
      </c>
      <c r="M201" s="36" t="str">
        <f>INDEX(YahooDetails[], MATCH(ZACKS_Screener[Ticker], YahooDetails[Ticker],0), 4)</f>
        <v>Technology</v>
      </c>
      <c r="N201" s="6" t="str">
        <f>INDEX(YahooDetails[], MATCH(ZACKS_Screener[Ticker], YahooDetails[Ticker],0), 2)</f>
        <v>Software—Infrastructure</v>
      </c>
      <c r="O2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0.40816326530612235</v>
      </c>
      <c r="Q201" s="17">
        <f>IFERROR(ZACKS_Screener[[#This Row],[Price]]/ZACKS_Screener[[#This Row],[EPS1]], "")</f>
        <v>59.673469387755098</v>
      </c>
      <c r="R201" s="17">
        <f>IFERROR(ZACKS_Screener[[#This Row],[Price]]/ZACKS_Screener[[#This Row],[EPS2]], "")</f>
        <v>42.376811594202898</v>
      </c>
      <c r="S201" s="17">
        <f>IFERROR(ZACKS_Screener[[#This Row],[PE1]]/(ZACKS_Screener[[#This Row],[EG1]]*100), "")</f>
        <v>0.59673469387755096</v>
      </c>
      <c r="T201" s="17">
        <f>IFERROR(ZACKS_Screener[[#This Row],[PE2]]/(ZACKS_Screener[[#This Row],[EG2]]*100), "")</f>
        <v>1.0382318840579712</v>
      </c>
      <c r="U201"/>
    </row>
    <row r="202" spans="1:21" hidden="1" x14ac:dyDescent="0.25">
      <c r="A202" s="20" t="s">
        <v>4056</v>
      </c>
      <c r="B202" s="35">
        <v>3096.53</v>
      </c>
      <c r="C202" s="6" t="s">
        <v>4055</v>
      </c>
      <c r="D202" s="6" t="s">
        <v>22</v>
      </c>
      <c r="E202" s="6" t="s">
        <v>85</v>
      </c>
      <c r="F202" s="6" t="s">
        <v>286</v>
      </c>
      <c r="G202">
        <v>12</v>
      </c>
      <c r="H202">
        <v>202212</v>
      </c>
      <c r="I202" s="8">
        <v>10.82</v>
      </c>
      <c r="J202" s="8">
        <v>-0.17</v>
      </c>
      <c r="M202" s="36" t="str">
        <f>INDEX(YahooDetails[], MATCH(ZACKS_Screener[Ticker], YahooDetails[Ticker],0), 4)</f>
        <v>Consumer Cyclical</v>
      </c>
      <c r="N202" s="6" t="str">
        <f>INDEX(YahooDetails[], MATCH(ZACKS_Screener[Ticker], YahooDetails[Ticker],0), 2)</f>
        <v>Auto Manufacturers</v>
      </c>
      <c r="O2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02" s="17" t="str">
        <f>IFERROR(ZACKS_Screener[[#This Row],[Price]]/ZACKS_Screener[[#This Row],[EPS1]], "")</f>
        <v/>
      </c>
      <c r="R202" s="17" t="str">
        <f>IFERROR(ZACKS_Screener[[#This Row],[Price]]/ZACKS_Screener[[#This Row],[EPS2]], "")</f>
        <v/>
      </c>
      <c r="S202" s="17" t="str">
        <f>IFERROR(ZACKS_Screener[[#This Row],[PE1]]/(ZACKS_Screener[[#This Row],[EG1]]*100), "")</f>
        <v/>
      </c>
      <c r="T202" s="17" t="str">
        <f>IFERROR(ZACKS_Screener[[#This Row],[PE2]]/(ZACKS_Screener[[#This Row],[EG2]]*100), "")</f>
        <v/>
      </c>
      <c r="U202"/>
    </row>
    <row r="203" spans="1:21" hidden="1" x14ac:dyDescent="0.25">
      <c r="A203" s="20" t="s">
        <v>2219</v>
      </c>
      <c r="B203" s="35">
        <v>11909.11</v>
      </c>
      <c r="C203" s="6" t="s">
        <v>2218</v>
      </c>
      <c r="D203" s="6" t="s">
        <v>22</v>
      </c>
      <c r="E203" s="6" t="s">
        <v>14</v>
      </c>
      <c r="F203" s="6" t="s">
        <v>1379</v>
      </c>
      <c r="G203">
        <v>1</v>
      </c>
      <c r="H203">
        <v>202301</v>
      </c>
      <c r="I203" s="8">
        <v>73.349999999999994</v>
      </c>
      <c r="J203" s="8">
        <v>-0.04</v>
      </c>
      <c r="K203" s="8">
        <v>0.91</v>
      </c>
      <c r="L203" s="8">
        <v>1.29</v>
      </c>
      <c r="M203" s="36" t="str">
        <f>INDEX(YahooDetails[], MATCH(ZACKS_Screener[Ticker], YahooDetails[Ticker],0), 4)</f>
        <v>Technology</v>
      </c>
      <c r="N203" s="6" t="str">
        <f>INDEX(YahooDetails[], MATCH(ZACKS_Screener[Ticker], YahooDetails[Ticker],0), 2)</f>
        <v>Software—Infrastructure</v>
      </c>
      <c r="O2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0.4175824175824176</v>
      </c>
      <c r="Q203" s="17">
        <f>IFERROR(ZACKS_Screener[[#This Row],[Price]]/ZACKS_Screener[[#This Row],[EPS1]], "")</f>
        <v>80.604395604395592</v>
      </c>
      <c r="R203" s="17">
        <f>IFERROR(ZACKS_Screener[[#This Row],[Price]]/ZACKS_Screener[[#This Row],[EPS2]], "")</f>
        <v>56.860465116279066</v>
      </c>
      <c r="S203" s="17">
        <f>IFERROR(ZACKS_Screener[[#This Row],[PE1]]/(ZACKS_Screener[[#This Row],[EG1]]*100), "")</f>
        <v>0.80604395604395596</v>
      </c>
      <c r="T203" s="17">
        <f>IFERROR(ZACKS_Screener[[#This Row],[PE2]]/(ZACKS_Screener[[#This Row],[EG2]]*100), "")</f>
        <v>1.361658506731946</v>
      </c>
      <c r="U203"/>
    </row>
    <row r="204" spans="1:21" hidden="1" x14ac:dyDescent="0.25">
      <c r="A204" s="20" t="s">
        <v>2239</v>
      </c>
      <c r="B204" s="35">
        <v>18514.98</v>
      </c>
      <c r="C204" s="6" t="s">
        <v>2238</v>
      </c>
      <c r="D204" s="6" t="s">
        <v>13</v>
      </c>
      <c r="E204" s="6" t="s">
        <v>330</v>
      </c>
      <c r="F204" s="6" t="s">
        <v>331</v>
      </c>
      <c r="G204">
        <v>12</v>
      </c>
      <c r="H204">
        <v>202212</v>
      </c>
      <c r="I204" s="8">
        <v>29.51</v>
      </c>
      <c r="J204" s="8">
        <v>0.28999999999999998</v>
      </c>
      <c r="K204" s="8">
        <v>0.57999999999999996</v>
      </c>
      <c r="L204" s="8">
        <v>0.8</v>
      </c>
      <c r="M204" s="36" t="str">
        <f>INDEX(YahooDetails[], MATCH(ZACKS_Screener[Ticker], YahooDetails[Ticker],0), 4)</f>
        <v>Consumer Cyclical</v>
      </c>
      <c r="N204" s="6" t="str">
        <f>INDEX(YahooDetails[], MATCH(ZACKS_Screener[Ticker], YahooDetails[Ticker],0), 2)</f>
        <v>Footwear &amp; Accessories</v>
      </c>
      <c r="O2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0.37931034482758635</v>
      </c>
      <c r="Q204" s="17">
        <f>IFERROR(ZACKS_Screener[[#This Row],[Price]]/ZACKS_Screener[[#This Row],[EPS1]], "")</f>
        <v>50.879310344827594</v>
      </c>
      <c r="R204" s="17">
        <f>IFERROR(ZACKS_Screener[[#This Row],[Price]]/ZACKS_Screener[[#This Row],[EPS2]], "")</f>
        <v>36.887500000000003</v>
      </c>
      <c r="S204" s="17">
        <f>IFERROR(ZACKS_Screener[[#This Row],[PE1]]/(ZACKS_Screener[[#This Row],[EG1]]*100), "")</f>
        <v>0.508793103448276</v>
      </c>
      <c r="T204" s="17">
        <f>IFERROR(ZACKS_Screener[[#This Row],[PE2]]/(ZACKS_Screener[[#This Row],[EG2]]*100), "")</f>
        <v>0.97248863636363614</v>
      </c>
      <c r="U204"/>
    </row>
    <row r="205" spans="1:21" hidden="1" x14ac:dyDescent="0.25">
      <c r="A205" s="20" t="s">
        <v>4085</v>
      </c>
      <c r="B205" s="35">
        <v>2510.4</v>
      </c>
      <c r="C205" s="6" t="s">
        <v>4084</v>
      </c>
      <c r="D205" s="6" t="s">
        <v>22</v>
      </c>
      <c r="E205" s="6" t="s">
        <v>330</v>
      </c>
      <c r="F205" s="6" t="s">
        <v>2496</v>
      </c>
      <c r="G205">
        <v>12</v>
      </c>
      <c r="H205">
        <v>202212</v>
      </c>
      <c r="I205" s="8">
        <v>11.6</v>
      </c>
      <c r="J205" s="8">
        <v>-4.13</v>
      </c>
      <c r="M205" s="36" t="str">
        <f>INDEX(YahooDetails[], MATCH(ZACKS_Screener[Ticker], YahooDetails[Ticker],0), 4)</f>
        <v>Consumer Cyclical</v>
      </c>
      <c r="N205" s="6" t="str">
        <f>INDEX(YahooDetails[], MATCH(ZACKS_Screener[Ticker], YahooDetails[Ticker],0), 2)</f>
        <v>Internet Retail</v>
      </c>
      <c r="O2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05" s="17" t="str">
        <f>IFERROR(ZACKS_Screener[[#This Row],[Price]]/ZACKS_Screener[[#This Row],[EPS1]], "")</f>
        <v/>
      </c>
      <c r="R205" s="17" t="str">
        <f>IFERROR(ZACKS_Screener[[#This Row],[Price]]/ZACKS_Screener[[#This Row],[EPS2]], "")</f>
        <v/>
      </c>
      <c r="S205" s="17" t="str">
        <f>IFERROR(ZACKS_Screener[[#This Row],[PE1]]/(ZACKS_Screener[[#This Row],[EG1]]*100), "")</f>
        <v/>
      </c>
      <c r="T205" s="17" t="str">
        <f>IFERROR(ZACKS_Screener[[#This Row],[PE2]]/(ZACKS_Screener[[#This Row],[EG2]]*100), "")</f>
        <v/>
      </c>
      <c r="U205"/>
    </row>
    <row r="206" spans="1:21" hidden="1" x14ac:dyDescent="0.25">
      <c r="A206" s="20" t="s">
        <v>4120</v>
      </c>
      <c r="B206" s="35">
        <v>2950.55</v>
      </c>
      <c r="C206" s="6" t="s">
        <v>4119</v>
      </c>
      <c r="D206" s="6" t="s">
        <v>22</v>
      </c>
      <c r="E206" s="6" t="s">
        <v>41</v>
      </c>
      <c r="F206" s="6" t="s">
        <v>1351</v>
      </c>
      <c r="G206">
        <v>12</v>
      </c>
      <c r="H206">
        <v>202212</v>
      </c>
      <c r="I206" s="8">
        <v>25.51</v>
      </c>
      <c r="J206" s="8">
        <v>-0.08</v>
      </c>
      <c r="K206" s="8">
        <v>0.23</v>
      </c>
      <c r="L206" s="8">
        <v>0.32</v>
      </c>
      <c r="M206" s="36" t="str">
        <f>INDEX(YahooDetails[], MATCH(ZACKS_Screener[Ticker], YahooDetails[Ticker],0), 4)</f>
        <v>Healthcare</v>
      </c>
      <c r="N206" s="6" t="str">
        <f>INDEX(YahooDetails[], MATCH(ZACKS_Screener[Ticker], YahooDetails[Ticker],0), 2)</f>
        <v>Health Information Services</v>
      </c>
      <c r="O2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0.39130434782608692</v>
      </c>
      <c r="Q206" s="17">
        <f>IFERROR(ZACKS_Screener[[#This Row],[Price]]/ZACKS_Screener[[#This Row],[EPS1]], "")</f>
        <v>110.91304347826087</v>
      </c>
      <c r="R206" s="17">
        <f>IFERROR(ZACKS_Screener[[#This Row],[Price]]/ZACKS_Screener[[#This Row],[EPS2]], "")</f>
        <v>79.71875</v>
      </c>
      <c r="S206" s="17">
        <f>IFERROR(ZACKS_Screener[[#This Row],[PE1]]/(ZACKS_Screener[[#This Row],[EG1]]*100), "")</f>
        <v>1.1091304347826088</v>
      </c>
      <c r="T206" s="17">
        <f>IFERROR(ZACKS_Screener[[#This Row],[PE2]]/(ZACKS_Screener[[#This Row],[EG2]]*100), "")</f>
        <v>2.0372569444444451</v>
      </c>
      <c r="U206"/>
    </row>
    <row r="207" spans="1:21" hidden="1" x14ac:dyDescent="0.25">
      <c r="A207" s="20" t="s">
        <v>2473</v>
      </c>
      <c r="B207" s="35">
        <v>24704.16</v>
      </c>
      <c r="C207" s="6" t="s">
        <v>2472</v>
      </c>
      <c r="D207" s="6" t="s">
        <v>13</v>
      </c>
      <c r="E207" s="6" t="s">
        <v>330</v>
      </c>
      <c r="F207" s="6" t="s">
        <v>664</v>
      </c>
      <c r="G207">
        <v>12</v>
      </c>
      <c r="H207">
        <v>202212</v>
      </c>
      <c r="I207" s="8">
        <v>96.6</v>
      </c>
      <c r="J207" s="8">
        <v>-7.5</v>
      </c>
      <c r="K207" s="8">
        <v>4.6900000000000004</v>
      </c>
      <c r="L207" s="8">
        <v>6.81</v>
      </c>
      <c r="M207" s="36" t="str">
        <f>INDEX(YahooDetails[], MATCH(ZACKS_Screener[Ticker], YahooDetails[Ticker],0), 4)</f>
        <v>Consumer Cyclical</v>
      </c>
      <c r="N207" s="6" t="str">
        <f>INDEX(YahooDetails[], MATCH(ZACKS_Screener[Ticker], YahooDetails[Ticker],0), 2)</f>
        <v>Travel Services</v>
      </c>
      <c r="O2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0.45202558635394435</v>
      </c>
      <c r="Q207" s="17">
        <f>IFERROR(ZACKS_Screener[[#This Row],[Price]]/ZACKS_Screener[[#This Row],[EPS1]], "")</f>
        <v>20.597014925373131</v>
      </c>
      <c r="R207" s="17">
        <f>IFERROR(ZACKS_Screener[[#This Row],[Price]]/ZACKS_Screener[[#This Row],[EPS2]], "")</f>
        <v>14.185022026431717</v>
      </c>
      <c r="S207" s="17">
        <f>IFERROR(ZACKS_Screener[[#This Row],[PE1]]/(ZACKS_Screener[[#This Row],[EG1]]*100), "")</f>
        <v>0.20597014925373131</v>
      </c>
      <c r="T207" s="17">
        <f>IFERROR(ZACKS_Screener[[#This Row],[PE2]]/(ZACKS_Screener[[#This Row],[EG2]]*100), "")</f>
        <v>0.31381015709417354</v>
      </c>
      <c r="U207"/>
    </row>
    <row r="208" spans="1:21" hidden="1" x14ac:dyDescent="0.25">
      <c r="A208" s="20" t="s">
        <v>2475</v>
      </c>
      <c r="B208" s="35">
        <v>7360.37</v>
      </c>
      <c r="C208" s="6" t="s">
        <v>2474</v>
      </c>
      <c r="D208" s="6" t="s">
        <v>22</v>
      </c>
      <c r="E208" s="6" t="s">
        <v>85</v>
      </c>
      <c r="F208" s="6" t="s">
        <v>286</v>
      </c>
      <c r="G208">
        <v>12</v>
      </c>
      <c r="H208">
        <v>202212</v>
      </c>
      <c r="I208" s="8">
        <v>17.600000000000001</v>
      </c>
      <c r="J208" s="8">
        <v>-0.16</v>
      </c>
      <c r="K208" s="8">
        <v>0.08</v>
      </c>
      <c r="L208" s="8">
        <v>0.28999999999999998</v>
      </c>
      <c r="M208" s="36" t="str">
        <f>INDEX(YahooDetails[], MATCH(ZACKS_Screener[Ticker], YahooDetails[Ticker],0), 4)</f>
        <v>Healthcare</v>
      </c>
      <c r="N208" s="6" t="str">
        <f>INDEX(YahooDetails[], MATCH(ZACKS_Screener[Ticker], YahooDetails[Ticker],0), 2)</f>
        <v>Health Information Services</v>
      </c>
      <c r="O2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2.6249999999999996</v>
      </c>
      <c r="Q208" s="17">
        <f>IFERROR(ZACKS_Screener[[#This Row],[Price]]/ZACKS_Screener[[#This Row],[EPS1]], "")</f>
        <v>220</v>
      </c>
      <c r="R208" s="17">
        <f>IFERROR(ZACKS_Screener[[#This Row],[Price]]/ZACKS_Screener[[#This Row],[EPS2]], "")</f>
        <v>60.689655172413801</v>
      </c>
      <c r="S208" s="17">
        <f>IFERROR(ZACKS_Screener[[#This Row],[PE1]]/(ZACKS_Screener[[#This Row],[EG1]]*100), "")</f>
        <v>2.2000000000000002</v>
      </c>
      <c r="T208" s="17">
        <f>IFERROR(ZACKS_Screener[[#This Row],[PE2]]/(ZACKS_Screener[[#This Row],[EG2]]*100), "")</f>
        <v>0.23119868637110025</v>
      </c>
      <c r="U208"/>
    </row>
    <row r="209" spans="1:21" hidden="1" x14ac:dyDescent="0.25">
      <c r="A209" s="20" t="s">
        <v>4189</v>
      </c>
      <c r="B209" s="35">
        <v>3418.69</v>
      </c>
      <c r="C209" s="6" t="s">
        <v>4188</v>
      </c>
      <c r="D209" s="6" t="s">
        <v>22</v>
      </c>
      <c r="E209" s="6" t="s">
        <v>41</v>
      </c>
      <c r="F209" s="6" t="s">
        <v>1351</v>
      </c>
      <c r="G209">
        <v>12</v>
      </c>
      <c r="H209">
        <v>202212</v>
      </c>
      <c r="I209" s="8">
        <v>47.99</v>
      </c>
      <c r="J209" s="8">
        <v>-2.1</v>
      </c>
      <c r="K209" s="8">
        <v>0.45</v>
      </c>
      <c r="L209" s="8">
        <v>-1.43</v>
      </c>
      <c r="M209" s="36" t="str">
        <f>INDEX(YahooDetails[], MATCH(ZACKS_Screener[Ticker], YahooDetails[Ticker],0), 4)</f>
        <v>Healthcare</v>
      </c>
      <c r="N209" s="6" t="str">
        <f>INDEX(YahooDetails[], MATCH(ZACKS_Screener[Ticker], YahooDetails[Ticker],0), 2)</f>
        <v>Health Information Services</v>
      </c>
      <c r="O2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09" s="17">
        <f>IFERROR(ZACKS_Screener[[#This Row],[Price]]/ZACKS_Screener[[#This Row],[EPS1]], "")</f>
        <v>106.64444444444445</v>
      </c>
      <c r="R209" s="17">
        <f>IFERROR(ZACKS_Screener[[#This Row],[Price]]/ZACKS_Screener[[#This Row],[EPS2]], "")</f>
        <v>-33.55944055944056</v>
      </c>
      <c r="S209" s="17">
        <f>IFERROR(ZACKS_Screener[[#This Row],[PE1]]/(ZACKS_Screener[[#This Row],[EG1]]*100), "")</f>
        <v>1.0664444444444445</v>
      </c>
      <c r="T209" s="17">
        <f>IFERROR(ZACKS_Screener[[#This Row],[PE2]]/(ZACKS_Screener[[#This Row],[EG2]]*100), "")</f>
        <v>0.33559440559440562</v>
      </c>
      <c r="U209"/>
    </row>
    <row r="210" spans="1:21" hidden="1" x14ac:dyDescent="0.25">
      <c r="A210" s="20" t="s">
        <v>2612</v>
      </c>
      <c r="B210" s="35">
        <v>34568.89</v>
      </c>
      <c r="C210" s="6" t="s">
        <v>2611</v>
      </c>
      <c r="D210" s="6" t="s">
        <v>13</v>
      </c>
      <c r="E210" s="6" t="s">
        <v>14</v>
      </c>
      <c r="F210" s="6" t="s">
        <v>201</v>
      </c>
      <c r="G210">
        <v>12</v>
      </c>
      <c r="H210">
        <v>202212</v>
      </c>
      <c r="I210" s="8">
        <v>61.21</v>
      </c>
      <c r="J210" s="8">
        <v>-1.29</v>
      </c>
      <c r="K210" s="8">
        <v>3.73</v>
      </c>
      <c r="L210" s="8">
        <v>4.09</v>
      </c>
      <c r="M210" s="36" t="str">
        <f>INDEX(YahooDetails[], MATCH(ZACKS_Screener[Ticker], YahooDetails[Ticker],0), 4)</f>
        <v>Consumer Cyclical</v>
      </c>
      <c r="N210" s="6" t="str">
        <f>INDEX(YahooDetails[], MATCH(ZACKS_Screener[Ticker], YahooDetails[Ticker],0), 2)</f>
        <v>Internet Retail</v>
      </c>
      <c r="O2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9.6514745308310959E-2</v>
      </c>
      <c r="Q210" s="17">
        <f>IFERROR(ZACKS_Screener[[#This Row],[Price]]/ZACKS_Screener[[#This Row],[EPS1]], "")</f>
        <v>16.410187667560322</v>
      </c>
      <c r="R210" s="17">
        <f>IFERROR(ZACKS_Screener[[#This Row],[Price]]/ZACKS_Screener[[#This Row],[EPS2]], "")</f>
        <v>14.965770171149146</v>
      </c>
      <c r="S210" s="17">
        <f>IFERROR(ZACKS_Screener[[#This Row],[PE1]]/(ZACKS_Screener[[#This Row],[EG1]]*100), "")</f>
        <v>0.16410187667560322</v>
      </c>
      <c r="T210" s="17">
        <f>IFERROR(ZACKS_Screener[[#This Row],[PE2]]/(ZACKS_Screener[[#This Row],[EG2]]*100), "")</f>
        <v>1.5506200760662869</v>
      </c>
      <c r="U210"/>
    </row>
    <row r="211" spans="1:21" hidden="1" x14ac:dyDescent="0.25">
      <c r="A211" s="20" t="s">
        <v>2632</v>
      </c>
      <c r="B211" s="35">
        <v>4217.24</v>
      </c>
      <c r="C211" s="6" t="s">
        <v>2631</v>
      </c>
      <c r="D211" s="6" t="s">
        <v>22</v>
      </c>
      <c r="E211" s="6" t="s">
        <v>14</v>
      </c>
      <c r="F211" s="6" t="s">
        <v>630</v>
      </c>
      <c r="G211">
        <v>12</v>
      </c>
      <c r="H211">
        <v>202212</v>
      </c>
      <c r="I211" s="8">
        <v>39.19</v>
      </c>
      <c r="J211" s="8">
        <v>-0.97</v>
      </c>
      <c r="K211" s="8">
        <v>3.97</v>
      </c>
      <c r="L211" s="8">
        <v>10.62</v>
      </c>
      <c r="M211" s="36" t="str">
        <f>INDEX(YahooDetails[], MATCH(ZACKS_Screener[Ticker], YahooDetails[Ticker],0), 4)</f>
        <v>Basic Materials</v>
      </c>
      <c r="N211" s="6" t="str">
        <f>INDEX(YahooDetails[], MATCH(ZACKS_Screener[Ticker], YahooDetails[Ticker],0), 2)</f>
        <v>Other Industrial Metals &amp; Mining</v>
      </c>
      <c r="O2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1.675062972292191</v>
      </c>
      <c r="Q211" s="17">
        <f>IFERROR(ZACKS_Screener[[#This Row],[Price]]/ZACKS_Screener[[#This Row],[EPS1]], "")</f>
        <v>9.8715365239294695</v>
      </c>
      <c r="R211" s="17">
        <f>IFERROR(ZACKS_Screener[[#This Row],[Price]]/ZACKS_Screener[[#This Row],[EPS2]], "")</f>
        <v>3.6902071563088512</v>
      </c>
      <c r="S211" s="17">
        <f>IFERROR(ZACKS_Screener[[#This Row],[PE1]]/(ZACKS_Screener[[#This Row],[EG1]]*100), "")</f>
        <v>9.8715365239294695E-2</v>
      </c>
      <c r="T211" s="17">
        <f>IFERROR(ZACKS_Screener[[#This Row],[PE2]]/(ZACKS_Screener[[#This Row],[EG2]]*100), "")</f>
        <v>2.2030259263979161E-2</v>
      </c>
      <c r="U211"/>
    </row>
    <row r="212" spans="1:21" hidden="1" x14ac:dyDescent="0.25">
      <c r="A212" s="20" t="s">
        <v>4206</v>
      </c>
      <c r="B212" s="35">
        <v>3119.48</v>
      </c>
      <c r="C212" s="6" t="s">
        <v>4205</v>
      </c>
      <c r="D212" s="6" t="s">
        <v>13</v>
      </c>
      <c r="E212" s="6" t="s">
        <v>30</v>
      </c>
      <c r="F212" s="6" t="s">
        <v>763</v>
      </c>
      <c r="G212">
        <v>12</v>
      </c>
      <c r="H212">
        <v>202212</v>
      </c>
      <c r="I212" s="8">
        <v>73.989999999999995</v>
      </c>
      <c r="J212" s="8">
        <v>-0.31</v>
      </c>
      <c r="K212" s="8">
        <v>0.15</v>
      </c>
      <c r="L212" s="8">
        <v>0.26</v>
      </c>
      <c r="M212" s="36" t="str">
        <f>INDEX(YahooDetails[], MATCH(ZACKS_Screener[Ticker], YahooDetails[Ticker],0), 4)</f>
        <v>Consumer Cyclical</v>
      </c>
      <c r="N212" s="6" t="str">
        <f>INDEX(YahooDetails[], MATCH(ZACKS_Screener[Ticker], YahooDetails[Ticker],0), 2)</f>
        <v>Restaurants</v>
      </c>
      <c r="O2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0.7333333333333335</v>
      </c>
      <c r="Q212" s="17">
        <f>IFERROR(ZACKS_Screener[[#This Row],[Price]]/ZACKS_Screener[[#This Row],[EPS1]], "")</f>
        <v>493.26666666666665</v>
      </c>
      <c r="R212" s="17">
        <f>IFERROR(ZACKS_Screener[[#This Row],[Price]]/ZACKS_Screener[[#This Row],[EPS2]], "")</f>
        <v>284.57692307692304</v>
      </c>
      <c r="S212" s="17">
        <f>IFERROR(ZACKS_Screener[[#This Row],[PE1]]/(ZACKS_Screener[[#This Row],[EG1]]*100), "")</f>
        <v>4.9326666666666661</v>
      </c>
      <c r="T212" s="17">
        <f>IFERROR(ZACKS_Screener[[#This Row],[PE2]]/(ZACKS_Screener[[#This Row],[EG2]]*100), "")</f>
        <v>3.8805944055944037</v>
      </c>
      <c r="U212"/>
    </row>
    <row r="213" spans="1:21" hidden="1" x14ac:dyDescent="0.25">
      <c r="A213" s="20" t="s">
        <v>2679</v>
      </c>
      <c r="B213" s="35">
        <v>5348.34</v>
      </c>
      <c r="C213" s="6" t="s">
        <v>2678</v>
      </c>
      <c r="D213" s="6" t="s">
        <v>13</v>
      </c>
      <c r="E213" s="6" t="s">
        <v>14</v>
      </c>
      <c r="F213" s="6" t="s">
        <v>201</v>
      </c>
      <c r="G213">
        <v>1</v>
      </c>
      <c r="H213">
        <v>202301</v>
      </c>
      <c r="I213" s="8">
        <v>40.03</v>
      </c>
      <c r="J213" s="8">
        <v>-0.22</v>
      </c>
      <c r="K213" s="8">
        <v>0.41</v>
      </c>
      <c r="L213" s="8">
        <v>0.57999999999999996</v>
      </c>
      <c r="M213" s="36" t="str">
        <f>INDEX(YahooDetails[], MATCH(ZACKS_Screener[Ticker], YahooDetails[Ticker],0), 4)</f>
        <v>Technology</v>
      </c>
      <c r="N213" s="6" t="str">
        <f>INDEX(YahooDetails[], MATCH(ZACKS_Screener[Ticker], YahooDetails[Ticker],0), 2)</f>
        <v>Software—Application</v>
      </c>
      <c r="O2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0.41463414634146339</v>
      </c>
      <c r="Q213" s="17">
        <f>IFERROR(ZACKS_Screener[[#This Row],[Price]]/ZACKS_Screener[[#This Row],[EPS1]], "")</f>
        <v>97.634146341463421</v>
      </c>
      <c r="R213" s="17">
        <f>IFERROR(ZACKS_Screener[[#This Row],[Price]]/ZACKS_Screener[[#This Row],[EPS2]], "")</f>
        <v>69.017241379310349</v>
      </c>
      <c r="S213" s="17">
        <f>IFERROR(ZACKS_Screener[[#This Row],[PE1]]/(ZACKS_Screener[[#This Row],[EG1]]*100), "")</f>
        <v>0.97634146341463424</v>
      </c>
      <c r="T213" s="17">
        <f>IFERROR(ZACKS_Screener[[#This Row],[PE2]]/(ZACKS_Screener[[#This Row],[EG2]]*100), "")</f>
        <v>1.6645334685598379</v>
      </c>
      <c r="U213"/>
    </row>
    <row r="214" spans="1:21" hidden="1" x14ac:dyDescent="0.25">
      <c r="A214" s="20" t="s">
        <v>4253</v>
      </c>
      <c r="B214" s="35">
        <v>2681.8</v>
      </c>
      <c r="C214" s="6" t="s">
        <v>4252</v>
      </c>
      <c r="D214" s="6" t="s">
        <v>22</v>
      </c>
      <c r="E214" s="6" t="s">
        <v>14</v>
      </c>
      <c r="F214" s="6" t="s">
        <v>183</v>
      </c>
      <c r="G214">
        <v>12</v>
      </c>
      <c r="H214">
        <v>202212</v>
      </c>
      <c r="I214" s="8">
        <v>48.41</v>
      </c>
      <c r="J214" s="8">
        <v>-0.05</v>
      </c>
      <c r="K214" s="8">
        <v>0.08</v>
      </c>
      <c r="L214" s="8">
        <v>0.22</v>
      </c>
      <c r="M214" s="36" t="str">
        <f>INDEX(YahooDetails[], MATCH(ZACKS_Screener[Ticker], YahooDetails[Ticker],0), 4)</f>
        <v>Technology</v>
      </c>
      <c r="N214" s="6" t="str">
        <f>INDEX(YahooDetails[], MATCH(ZACKS_Screener[Ticker], YahooDetails[Ticker],0), 2)</f>
        <v>Software—Application</v>
      </c>
      <c r="O2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1.7500000000000002</v>
      </c>
      <c r="Q214" s="17">
        <f>IFERROR(ZACKS_Screener[[#This Row],[Price]]/ZACKS_Screener[[#This Row],[EPS1]], "")</f>
        <v>605.125</v>
      </c>
      <c r="R214" s="17">
        <f>IFERROR(ZACKS_Screener[[#This Row],[Price]]/ZACKS_Screener[[#This Row],[EPS2]], "")</f>
        <v>220.04545454545453</v>
      </c>
      <c r="S214" s="17">
        <f>IFERROR(ZACKS_Screener[[#This Row],[PE1]]/(ZACKS_Screener[[#This Row],[EG1]]*100), "")</f>
        <v>6.0512499999999996</v>
      </c>
      <c r="T214" s="17">
        <f>IFERROR(ZACKS_Screener[[#This Row],[PE2]]/(ZACKS_Screener[[#This Row],[EG2]]*100), "")</f>
        <v>1.2574025974025971</v>
      </c>
      <c r="U214"/>
    </row>
    <row r="215" spans="1:21" hidden="1" x14ac:dyDescent="0.25">
      <c r="A215" s="20" t="s">
        <v>2735</v>
      </c>
      <c r="B215" s="35">
        <v>4222.8</v>
      </c>
      <c r="C215" s="6" t="s">
        <v>2734</v>
      </c>
      <c r="D215" s="6" t="s">
        <v>13</v>
      </c>
      <c r="E215" s="6" t="s">
        <v>14</v>
      </c>
      <c r="F215" s="6" t="s">
        <v>1379</v>
      </c>
      <c r="G215">
        <v>12</v>
      </c>
      <c r="H215">
        <v>202212</v>
      </c>
      <c r="I215" s="8">
        <v>31.25</v>
      </c>
      <c r="J215" s="8">
        <v>-0.19</v>
      </c>
      <c r="K215" s="8">
        <v>0.33</v>
      </c>
      <c r="L215" s="8">
        <v>0.4</v>
      </c>
      <c r="M215" s="36" t="str">
        <f>INDEX(YahooDetails[], MATCH(ZACKS_Screener[Ticker], YahooDetails[Ticker],0), 4)</f>
        <v>Technology</v>
      </c>
      <c r="N215" s="6" t="str">
        <f>INDEX(YahooDetails[], MATCH(ZACKS_Screener[Ticker], YahooDetails[Ticker],0), 2)</f>
        <v>Software—Infrastructure</v>
      </c>
      <c r="O2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0.21212121212121213</v>
      </c>
      <c r="Q215" s="17">
        <f>IFERROR(ZACKS_Screener[[#This Row],[Price]]/ZACKS_Screener[[#This Row],[EPS1]], "")</f>
        <v>94.696969696969688</v>
      </c>
      <c r="R215" s="17">
        <f>IFERROR(ZACKS_Screener[[#This Row],[Price]]/ZACKS_Screener[[#This Row],[EPS2]], "")</f>
        <v>78.125</v>
      </c>
      <c r="S215" s="17">
        <f>IFERROR(ZACKS_Screener[[#This Row],[PE1]]/(ZACKS_Screener[[#This Row],[EG1]]*100), "")</f>
        <v>0.94696969696969691</v>
      </c>
      <c r="T215" s="17">
        <f>IFERROR(ZACKS_Screener[[#This Row],[PE2]]/(ZACKS_Screener[[#This Row],[EG2]]*100), "")</f>
        <v>3.6830357142857144</v>
      </c>
      <c r="U215"/>
    </row>
    <row r="216" spans="1:21" hidden="1" x14ac:dyDescent="0.25">
      <c r="A216" s="20" t="s">
        <v>2773</v>
      </c>
      <c r="B216" s="35">
        <v>4062.45</v>
      </c>
      <c r="C216" s="6" t="s">
        <v>2772</v>
      </c>
      <c r="D216" s="6" t="s">
        <v>13</v>
      </c>
      <c r="E216" s="6" t="s">
        <v>223</v>
      </c>
      <c r="F216" s="6" t="s">
        <v>2774</v>
      </c>
      <c r="G216">
        <v>12</v>
      </c>
      <c r="H216">
        <v>202212</v>
      </c>
      <c r="I216" s="8">
        <v>26.29</v>
      </c>
      <c r="J216" s="8">
        <v>-7.0000000000000007E-2</v>
      </c>
      <c r="K216" s="8">
        <v>1.05</v>
      </c>
      <c r="L216" s="8">
        <v>1.25</v>
      </c>
      <c r="M216" s="36" t="str">
        <f>INDEX(YahooDetails[], MATCH(ZACKS_Screener[Ticker], YahooDetails[Ticker],0), 4)</f>
        <v>Energy</v>
      </c>
      <c r="N216" s="6" t="str">
        <f>INDEX(YahooDetails[], MATCH(ZACKS_Screener[Ticker], YahooDetails[Ticker],0), 2)</f>
        <v>Oil &amp; Gas E&amp;P</v>
      </c>
      <c r="O2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0.19047619047619044</v>
      </c>
      <c r="Q216" s="17">
        <f>IFERROR(ZACKS_Screener[[#This Row],[Price]]/ZACKS_Screener[[#This Row],[EPS1]], "")</f>
        <v>25.038095238095238</v>
      </c>
      <c r="R216" s="17">
        <f>IFERROR(ZACKS_Screener[[#This Row],[Price]]/ZACKS_Screener[[#This Row],[EPS2]], "")</f>
        <v>21.032</v>
      </c>
      <c r="S216" s="17">
        <f>IFERROR(ZACKS_Screener[[#This Row],[PE1]]/(ZACKS_Screener[[#This Row],[EG1]]*100), "")</f>
        <v>0.25038095238095237</v>
      </c>
      <c r="T216" s="17">
        <f>IFERROR(ZACKS_Screener[[#This Row],[PE2]]/(ZACKS_Screener[[#This Row],[EG2]]*100), "")</f>
        <v>1.1041800000000002</v>
      </c>
      <c r="U216"/>
    </row>
    <row r="217" spans="1:21" hidden="1" x14ac:dyDescent="0.25">
      <c r="A217" s="20" t="s">
        <v>4278</v>
      </c>
      <c r="B217" s="35">
        <v>2551.5100000000002</v>
      </c>
      <c r="C217" s="6" t="s">
        <v>4277</v>
      </c>
      <c r="D217" s="6" t="s">
        <v>13</v>
      </c>
      <c r="E217" s="6" t="s">
        <v>118</v>
      </c>
      <c r="F217" s="6" t="s">
        <v>119</v>
      </c>
      <c r="G217">
        <v>12</v>
      </c>
      <c r="H217">
        <v>202212</v>
      </c>
      <c r="I217" s="8">
        <v>9.67</v>
      </c>
      <c r="J217" s="8">
        <v>-0.08</v>
      </c>
      <c r="K217" s="8">
        <v>1</v>
      </c>
      <c r="L217" s="8">
        <v>0.51</v>
      </c>
      <c r="M217" s="36" t="str">
        <f>INDEX(YahooDetails[], MATCH(ZACKS_Screener[Ticker], YahooDetails[Ticker],0), 4)</f>
        <v>Utilities</v>
      </c>
      <c r="N217" s="6" t="str">
        <f>INDEX(YahooDetails[], MATCH(ZACKS_Screener[Ticker], YahooDetails[Ticker],0), 2)</f>
        <v>Utilities—Independent Power Producers</v>
      </c>
      <c r="O2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v>
      </c>
      <c r="Q217" s="17">
        <f>IFERROR(ZACKS_Screener[[#This Row],[Price]]/ZACKS_Screener[[#This Row],[EPS1]], "")</f>
        <v>9.67</v>
      </c>
      <c r="R217" s="17">
        <f>IFERROR(ZACKS_Screener[[#This Row],[Price]]/ZACKS_Screener[[#This Row],[EPS2]], "")</f>
        <v>18.96078431372549</v>
      </c>
      <c r="S217" s="17">
        <f>IFERROR(ZACKS_Screener[[#This Row],[PE1]]/(ZACKS_Screener[[#This Row],[EG1]]*100), "")</f>
        <v>9.6699999999999994E-2</v>
      </c>
      <c r="T217" s="17">
        <f>IFERROR(ZACKS_Screener[[#This Row],[PE2]]/(ZACKS_Screener[[#This Row],[EG2]]*100), "")</f>
        <v>-0.38695478191276511</v>
      </c>
      <c r="U217"/>
    </row>
    <row r="218" spans="1:21" hidden="1" x14ac:dyDescent="0.25">
      <c r="A218" s="20" t="s">
        <v>4325</v>
      </c>
      <c r="B218" s="35">
        <v>2937.48</v>
      </c>
      <c r="C218" s="6" t="s">
        <v>4324</v>
      </c>
      <c r="D218" s="6" t="s">
        <v>13</v>
      </c>
      <c r="E218" s="6" t="s">
        <v>330</v>
      </c>
      <c r="F218" s="6" t="s">
        <v>1290</v>
      </c>
      <c r="G218">
        <v>12</v>
      </c>
      <c r="H218">
        <v>202212</v>
      </c>
      <c r="I218" s="8">
        <v>5.2</v>
      </c>
      <c r="J218" s="8">
        <v>-1.1200000000000001</v>
      </c>
      <c r="K218" s="8">
        <v>0.12</v>
      </c>
      <c r="L218" s="8">
        <v>0.49</v>
      </c>
      <c r="M218" s="36" t="str">
        <f>INDEX(YahooDetails[], MATCH(ZACKS_Screener[Ticker], YahooDetails[Ticker],0), 4)</f>
        <v>Communication Services</v>
      </c>
      <c r="N218" s="6" t="str">
        <f>INDEX(YahooDetails[], MATCH(ZACKS_Screener[Ticker], YahooDetails[Ticker],0), 2)</f>
        <v>Telecom Services</v>
      </c>
      <c r="O2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3.0833333333333335</v>
      </c>
      <c r="Q218" s="17">
        <f>IFERROR(ZACKS_Screener[[#This Row],[Price]]/ZACKS_Screener[[#This Row],[EPS1]], "")</f>
        <v>43.333333333333336</v>
      </c>
      <c r="R218" s="17">
        <f>IFERROR(ZACKS_Screener[[#This Row],[Price]]/ZACKS_Screener[[#This Row],[EPS2]], "")</f>
        <v>10.612244897959185</v>
      </c>
      <c r="S218" s="17">
        <f>IFERROR(ZACKS_Screener[[#This Row],[PE1]]/(ZACKS_Screener[[#This Row],[EG1]]*100), "")</f>
        <v>0.43333333333333335</v>
      </c>
      <c r="T218" s="17">
        <f>IFERROR(ZACKS_Screener[[#This Row],[PE2]]/(ZACKS_Screener[[#This Row],[EG2]]*100), "")</f>
        <v>3.4418091560948702E-2</v>
      </c>
      <c r="U218"/>
    </row>
    <row r="219" spans="1:21" hidden="1" x14ac:dyDescent="0.25">
      <c r="A219" s="20" t="s">
        <v>2960</v>
      </c>
      <c r="B219" s="35">
        <v>12349.16</v>
      </c>
      <c r="C219" s="6" t="s">
        <v>2959</v>
      </c>
      <c r="D219" s="6" t="s">
        <v>13</v>
      </c>
      <c r="E219" s="6" t="s">
        <v>14</v>
      </c>
      <c r="F219" s="6" t="s">
        <v>201</v>
      </c>
      <c r="G219">
        <v>12</v>
      </c>
      <c r="H219">
        <v>202212</v>
      </c>
      <c r="I219" s="8">
        <v>67.14</v>
      </c>
      <c r="J219" s="8">
        <v>-0.15</v>
      </c>
      <c r="K219" s="8">
        <v>1.38</v>
      </c>
      <c r="L219" s="8">
        <v>1.66</v>
      </c>
      <c r="M219" s="36" t="str">
        <f>INDEX(YahooDetails[], MATCH(ZACKS_Screener[Ticker], YahooDetails[Ticker],0), 4)</f>
        <v>Communication Services</v>
      </c>
      <c r="N219" s="6" t="str">
        <f>INDEX(YahooDetails[], MATCH(ZACKS_Screener[Ticker], YahooDetails[Ticker],0), 2)</f>
        <v>Internet Content &amp; Information</v>
      </c>
      <c r="O2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0.20289855072463772</v>
      </c>
      <c r="Q219" s="17">
        <f>IFERROR(ZACKS_Screener[[#This Row],[Price]]/ZACKS_Screener[[#This Row],[EPS1]], "")</f>
        <v>48.652173913043484</v>
      </c>
      <c r="R219" s="17">
        <f>IFERROR(ZACKS_Screener[[#This Row],[Price]]/ZACKS_Screener[[#This Row],[EPS2]], "")</f>
        <v>40.445783132530124</v>
      </c>
      <c r="S219" s="17">
        <f>IFERROR(ZACKS_Screener[[#This Row],[PE1]]/(ZACKS_Screener[[#This Row],[EG1]]*100), "")</f>
        <v>0.48652173913043484</v>
      </c>
      <c r="T219" s="17">
        <f>IFERROR(ZACKS_Screener[[#This Row],[PE2]]/(ZACKS_Screener[[#This Row],[EG2]]*100), "")</f>
        <v>1.9933993115318414</v>
      </c>
      <c r="U219"/>
    </row>
    <row r="220" spans="1:21" hidden="1" x14ac:dyDescent="0.25">
      <c r="A220" s="20" t="s">
        <v>2974</v>
      </c>
      <c r="B220" s="35">
        <v>15150.09</v>
      </c>
      <c r="C220" s="6" t="s">
        <v>2973</v>
      </c>
      <c r="D220" s="6" t="s">
        <v>13</v>
      </c>
      <c r="E220" s="6" t="s">
        <v>14</v>
      </c>
      <c r="F220" s="6" t="s">
        <v>201</v>
      </c>
      <c r="G220">
        <v>12</v>
      </c>
      <c r="H220">
        <v>202212</v>
      </c>
      <c r="I220" s="8">
        <v>40.01</v>
      </c>
      <c r="J220" s="8">
        <v>-0.41</v>
      </c>
      <c r="K220" s="8">
        <v>0.37</v>
      </c>
      <c r="L220" s="8">
        <v>0.79</v>
      </c>
      <c r="M220" s="36" t="str">
        <f>INDEX(YahooDetails[], MATCH(ZACKS_Screener[Ticker], YahooDetails[Ticker],0), 4)</f>
        <v>Technology</v>
      </c>
      <c r="N220" s="6" t="str">
        <f>INDEX(YahooDetails[], MATCH(ZACKS_Screener[Ticker], YahooDetails[Ticker],0), 2)</f>
        <v>Software—Application</v>
      </c>
      <c r="O2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1.1351351351351353</v>
      </c>
      <c r="Q220" s="17">
        <f>IFERROR(ZACKS_Screener[[#This Row],[Price]]/ZACKS_Screener[[#This Row],[EPS1]], "")</f>
        <v>108.13513513513513</v>
      </c>
      <c r="R220" s="17">
        <f>IFERROR(ZACKS_Screener[[#This Row],[Price]]/ZACKS_Screener[[#This Row],[EPS2]], "")</f>
        <v>50.645569620253163</v>
      </c>
      <c r="S220" s="17">
        <f>IFERROR(ZACKS_Screener[[#This Row],[PE1]]/(ZACKS_Screener[[#This Row],[EG1]]*100), "")</f>
        <v>1.0813513513513513</v>
      </c>
      <c r="T220" s="17">
        <f>IFERROR(ZACKS_Screener[[#This Row],[PE2]]/(ZACKS_Screener[[#This Row],[EG2]]*100), "")</f>
        <v>0.44616335141651592</v>
      </c>
      <c r="U220"/>
    </row>
    <row r="221" spans="1:21" hidden="1" x14ac:dyDescent="0.25">
      <c r="A221" s="20" t="s">
        <v>2980</v>
      </c>
      <c r="B221" s="35">
        <v>85344.79</v>
      </c>
      <c r="C221" s="6" t="s">
        <v>2979</v>
      </c>
      <c r="D221" s="6" t="s">
        <v>13</v>
      </c>
      <c r="E221" s="6" t="s">
        <v>14</v>
      </c>
      <c r="F221" s="6" t="s">
        <v>183</v>
      </c>
      <c r="G221">
        <v>12</v>
      </c>
      <c r="H221">
        <v>202212</v>
      </c>
      <c r="I221" s="8">
        <v>42.17</v>
      </c>
      <c r="J221" s="8">
        <v>-4.6500000000000004</v>
      </c>
      <c r="K221" s="8">
        <v>0.05</v>
      </c>
      <c r="L221" s="8">
        <v>0.84</v>
      </c>
      <c r="M221" s="36" t="str">
        <f>INDEX(YahooDetails[], MATCH(ZACKS_Screener[Ticker], YahooDetails[Ticker],0), 4)</f>
        <v>Technology</v>
      </c>
      <c r="N221" s="6" t="str">
        <f>INDEX(YahooDetails[], MATCH(ZACKS_Screener[Ticker], YahooDetails[Ticker],0), 2)</f>
        <v>Software—Application</v>
      </c>
      <c r="O2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15.799999999999997</v>
      </c>
      <c r="Q221" s="17">
        <f>IFERROR(ZACKS_Screener[[#This Row],[Price]]/ZACKS_Screener[[#This Row],[EPS1]], "")</f>
        <v>843.4</v>
      </c>
      <c r="R221" s="17">
        <f>IFERROR(ZACKS_Screener[[#This Row],[Price]]/ZACKS_Screener[[#This Row],[EPS2]], "")</f>
        <v>50.202380952380956</v>
      </c>
      <c r="S221" s="17">
        <f>IFERROR(ZACKS_Screener[[#This Row],[PE1]]/(ZACKS_Screener[[#This Row],[EG1]]*100), "")</f>
        <v>8.4339999999999993</v>
      </c>
      <c r="T221" s="17">
        <f>IFERROR(ZACKS_Screener[[#This Row],[PE2]]/(ZACKS_Screener[[#This Row],[EG2]]*100), "")</f>
        <v>3.177365883062086E-2</v>
      </c>
      <c r="U221"/>
    </row>
    <row r="222" spans="1:21" hidden="1" x14ac:dyDescent="0.25">
      <c r="A222" s="20" t="s">
        <v>7046</v>
      </c>
      <c r="B222" s="35">
        <v>2091.1999999999998</v>
      </c>
      <c r="C222" s="6" t="s">
        <v>7045</v>
      </c>
      <c r="D222" s="6" t="s">
        <v>22</v>
      </c>
      <c r="E222" s="6" t="s">
        <v>23</v>
      </c>
      <c r="F222" s="6" t="s">
        <v>24</v>
      </c>
      <c r="G222">
        <v>12</v>
      </c>
      <c r="H222">
        <v>202212</v>
      </c>
      <c r="I222" s="8">
        <v>9.57</v>
      </c>
      <c r="J222" s="8">
        <v>-0.08</v>
      </c>
      <c r="K222" s="8">
        <v>0.98</v>
      </c>
      <c r="L222" s="8">
        <v>1.68</v>
      </c>
      <c r="M222" s="36" t="e">
        <f>INDEX(YahooDetails[], MATCH(ZACKS_Screener[Ticker], YahooDetails[Ticker],0), 4)</f>
        <v>#N/A</v>
      </c>
      <c r="N222" s="6" t="e">
        <f>INDEX(YahooDetails[], MATCH(ZACKS_Screener[Ticker], YahooDetails[Ticker],0), 2)</f>
        <v>#N/A</v>
      </c>
      <c r="O2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0.7142857142857143</v>
      </c>
      <c r="Q222" s="17">
        <f>IFERROR(ZACKS_Screener[[#This Row],[Price]]/ZACKS_Screener[[#This Row],[EPS1]], "")</f>
        <v>9.7653061224489797</v>
      </c>
      <c r="R222" s="17">
        <f>IFERROR(ZACKS_Screener[[#This Row],[Price]]/ZACKS_Screener[[#This Row],[EPS2]], "")</f>
        <v>5.6964285714285721</v>
      </c>
      <c r="S222" s="17">
        <f>IFERROR(ZACKS_Screener[[#This Row],[PE1]]/(ZACKS_Screener[[#This Row],[EG1]]*100), "")</f>
        <v>9.7653061224489801E-2</v>
      </c>
      <c r="T222" s="17">
        <f>IFERROR(ZACKS_Screener[[#This Row],[PE2]]/(ZACKS_Screener[[#This Row],[EG2]]*100), "")</f>
        <v>7.9750000000000001E-2</v>
      </c>
      <c r="U222"/>
    </row>
    <row r="223" spans="1:21" hidden="1" x14ac:dyDescent="0.25">
      <c r="A223" s="20" t="s">
        <v>3078</v>
      </c>
      <c r="B223" s="35">
        <v>3041.12</v>
      </c>
      <c r="C223" s="6" t="s">
        <v>3077</v>
      </c>
      <c r="D223" s="6" t="s">
        <v>22</v>
      </c>
      <c r="E223" s="6" t="s">
        <v>14</v>
      </c>
      <c r="F223" s="6" t="s">
        <v>1131</v>
      </c>
      <c r="G223">
        <v>3</v>
      </c>
      <c r="H223">
        <v>202303</v>
      </c>
      <c r="I223" s="8">
        <v>39.54</v>
      </c>
      <c r="J223" s="8">
        <v>-2.87</v>
      </c>
      <c r="K223" s="8">
        <v>1.1100000000000001</v>
      </c>
      <c r="L223" s="8">
        <v>1.44</v>
      </c>
      <c r="M223" s="36" t="str">
        <f>INDEX(YahooDetails[], MATCH(ZACKS_Screener[Ticker], YahooDetails[Ticker],0), 4)</f>
        <v>Technology</v>
      </c>
      <c r="N223" s="6" t="str">
        <f>INDEX(YahooDetails[], MATCH(ZACKS_Screener[Ticker], YahooDetails[Ticker],0), 2)</f>
        <v>Communication Equipment</v>
      </c>
      <c r="O2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0.29729729729729715</v>
      </c>
      <c r="Q223" s="17">
        <f>IFERROR(ZACKS_Screener[[#This Row],[Price]]/ZACKS_Screener[[#This Row],[EPS1]], "")</f>
        <v>35.621621621621621</v>
      </c>
      <c r="R223" s="17">
        <f>IFERROR(ZACKS_Screener[[#This Row],[Price]]/ZACKS_Screener[[#This Row],[EPS2]], "")</f>
        <v>27.458333333333332</v>
      </c>
      <c r="S223" s="17">
        <f>IFERROR(ZACKS_Screener[[#This Row],[PE1]]/(ZACKS_Screener[[#This Row],[EG1]]*100), "")</f>
        <v>0.35621621621621619</v>
      </c>
      <c r="T223" s="17">
        <f>IFERROR(ZACKS_Screener[[#This Row],[PE2]]/(ZACKS_Screener[[#This Row],[EG2]]*100), "")</f>
        <v>0.92359848484848528</v>
      </c>
      <c r="U223"/>
    </row>
    <row r="224" spans="1:21" hidden="1" x14ac:dyDescent="0.25">
      <c r="A224" s="20" t="s">
        <v>3083</v>
      </c>
      <c r="B224" s="35">
        <v>9314.49</v>
      </c>
      <c r="C224" s="6" t="s">
        <v>3082</v>
      </c>
      <c r="D224" s="6" t="s">
        <v>13</v>
      </c>
      <c r="E224" s="6" t="s">
        <v>118</v>
      </c>
      <c r="F224" s="6" t="s">
        <v>119</v>
      </c>
      <c r="G224">
        <v>12</v>
      </c>
      <c r="H224">
        <v>202212</v>
      </c>
      <c r="I224" s="8">
        <v>24.97</v>
      </c>
      <c r="J224" s="8">
        <v>-2.94</v>
      </c>
      <c r="K224" s="8">
        <v>2.77</v>
      </c>
      <c r="L224" s="8">
        <v>3.07</v>
      </c>
      <c r="M224" s="36" t="str">
        <f>INDEX(YahooDetails[], MATCH(ZACKS_Screener[Ticker], YahooDetails[Ticker],0), 4)</f>
        <v>Utilities</v>
      </c>
      <c r="N224" s="6" t="str">
        <f>INDEX(YahooDetails[], MATCH(ZACKS_Screener[Ticker], YahooDetails[Ticker],0), 2)</f>
        <v>Utilities—Independent Power Producers</v>
      </c>
      <c r="O2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0.10830324909747285</v>
      </c>
      <c r="Q224" s="17">
        <f>IFERROR(ZACKS_Screener[[#This Row],[Price]]/ZACKS_Screener[[#This Row],[EPS1]], "")</f>
        <v>9.0144404332129966</v>
      </c>
      <c r="R224" s="17">
        <f>IFERROR(ZACKS_Screener[[#This Row],[Price]]/ZACKS_Screener[[#This Row],[EPS2]], "")</f>
        <v>8.133550488599349</v>
      </c>
      <c r="S224" s="17">
        <f>IFERROR(ZACKS_Screener[[#This Row],[PE1]]/(ZACKS_Screener[[#This Row],[EG1]]*100), "")</f>
        <v>9.014440433212996E-2</v>
      </c>
      <c r="T224" s="17">
        <f>IFERROR(ZACKS_Screener[[#This Row],[PE2]]/(ZACKS_Screener[[#This Row],[EG2]]*100), "")</f>
        <v>0.75099782844734042</v>
      </c>
      <c r="U224"/>
    </row>
    <row r="225" spans="1:21" hidden="1" x14ac:dyDescent="0.25">
      <c r="A225" s="20" t="s">
        <v>3147</v>
      </c>
      <c r="B225" s="35">
        <v>4521.0200000000004</v>
      </c>
      <c r="C225" s="6" t="s">
        <v>3146</v>
      </c>
      <c r="D225" s="6" t="s">
        <v>22</v>
      </c>
      <c r="E225" s="6" t="s">
        <v>14</v>
      </c>
      <c r="F225" s="6" t="s">
        <v>163</v>
      </c>
      <c r="G225">
        <v>12</v>
      </c>
      <c r="H225">
        <v>202212</v>
      </c>
      <c r="I225" s="8">
        <v>79.63</v>
      </c>
      <c r="J225" s="8">
        <v>-0.17</v>
      </c>
      <c r="K225" s="8">
        <v>2.1800000000000002</v>
      </c>
      <c r="L225" s="8">
        <v>2.9</v>
      </c>
      <c r="M225" s="36" t="str">
        <f>INDEX(YahooDetails[], MATCH(ZACKS_Screener[Ticker], YahooDetails[Ticker],0), 4)</f>
        <v>Technology</v>
      </c>
      <c r="N225" s="6" t="str">
        <f>INDEX(YahooDetails[], MATCH(ZACKS_Screener[Ticker], YahooDetails[Ticker],0), 2)</f>
        <v>Software—Infrastructure</v>
      </c>
      <c r="O2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0.33027522935779802</v>
      </c>
      <c r="Q225" s="17">
        <f>IFERROR(ZACKS_Screener[[#This Row],[Price]]/ZACKS_Screener[[#This Row],[EPS1]], "")</f>
        <v>36.527522935779814</v>
      </c>
      <c r="R225" s="17">
        <f>IFERROR(ZACKS_Screener[[#This Row],[Price]]/ZACKS_Screener[[#This Row],[EPS2]], "")</f>
        <v>27.45862068965517</v>
      </c>
      <c r="S225" s="17">
        <f>IFERROR(ZACKS_Screener[[#This Row],[PE1]]/(ZACKS_Screener[[#This Row],[EG1]]*100), "")</f>
        <v>0.36527522935779816</v>
      </c>
      <c r="T225" s="17">
        <f>IFERROR(ZACKS_Screener[[#This Row],[PE2]]/(ZACKS_Screener[[#This Row],[EG2]]*100), "")</f>
        <v>0.8313860153256708</v>
      </c>
      <c r="U225"/>
    </row>
    <row r="226" spans="1:21" hidden="1" x14ac:dyDescent="0.25">
      <c r="A226" s="20" t="s">
        <v>3187</v>
      </c>
      <c r="B226" s="35">
        <v>3490.05</v>
      </c>
      <c r="C226" s="6" t="s">
        <v>3186</v>
      </c>
      <c r="D226" s="6" t="s">
        <v>13</v>
      </c>
      <c r="E226" s="6" t="s">
        <v>37</v>
      </c>
      <c r="F226" s="6" t="s">
        <v>70</v>
      </c>
      <c r="G226">
        <v>12</v>
      </c>
      <c r="H226">
        <v>202212</v>
      </c>
      <c r="I226" s="8">
        <v>1361.5</v>
      </c>
      <c r="J226" s="8">
        <v>-3.93</v>
      </c>
      <c r="M226" s="36" t="str">
        <f>INDEX(YahooDetails[], MATCH(ZACKS_Screener[Ticker], YahooDetails[Ticker],0), 4)</f>
        <v>Financial Services</v>
      </c>
      <c r="N226" s="6" t="str">
        <f>INDEX(YahooDetails[], MATCH(ZACKS_Screener[Ticker], YahooDetails[Ticker],0), 2)</f>
        <v>Insurance—Property &amp; Casualty</v>
      </c>
      <c r="O2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226" s="17" t="str">
        <f>IFERROR(ZACKS_Screener[[#This Row],[Price]]/ZACKS_Screener[[#This Row],[EPS1]], "")</f>
        <v/>
      </c>
      <c r="R226" s="17" t="str">
        <f>IFERROR(ZACKS_Screener[[#This Row],[Price]]/ZACKS_Screener[[#This Row],[EPS2]], "")</f>
        <v/>
      </c>
      <c r="S226" s="17" t="str">
        <f>IFERROR(ZACKS_Screener[[#This Row],[PE1]]/(ZACKS_Screener[[#This Row],[EG1]]*100), "")</f>
        <v/>
      </c>
      <c r="T226" s="17" t="str">
        <f>IFERROR(ZACKS_Screener[[#This Row],[PE2]]/(ZACKS_Screener[[#This Row],[EG2]]*100), "")</f>
        <v/>
      </c>
      <c r="U226"/>
    </row>
    <row r="227" spans="1:21" hidden="1" x14ac:dyDescent="0.25">
      <c r="A227" s="20" t="s">
        <v>3203</v>
      </c>
      <c r="B227" s="35">
        <v>12081.92</v>
      </c>
      <c r="C227" s="6" t="s">
        <v>3202</v>
      </c>
      <c r="D227" s="6" t="s">
        <v>22</v>
      </c>
      <c r="E227" s="6" t="s">
        <v>330</v>
      </c>
      <c r="F227" s="6" t="s">
        <v>606</v>
      </c>
      <c r="G227">
        <v>12</v>
      </c>
      <c r="H227">
        <v>202212</v>
      </c>
      <c r="I227" s="8">
        <v>106.17</v>
      </c>
      <c r="J227" s="8">
        <v>-4.47</v>
      </c>
      <c r="K227" s="8">
        <v>1.82</v>
      </c>
      <c r="L227" s="8">
        <v>4.5599999999999996</v>
      </c>
      <c r="M227" s="36" t="str">
        <f>INDEX(YahooDetails[], MATCH(ZACKS_Screener[Ticker], YahooDetails[Ticker],0), 4)</f>
        <v>Consumer Cyclical</v>
      </c>
      <c r="N227" s="6" t="str">
        <f>INDEX(YahooDetails[], MATCH(ZACKS_Screener[Ticker], YahooDetails[Ticker],0), 2)</f>
        <v>Resorts &amp; Casinos</v>
      </c>
      <c r="O2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2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1.505494505494505</v>
      </c>
      <c r="Q227" s="17">
        <f>IFERROR(ZACKS_Screener[[#This Row],[Price]]/ZACKS_Screener[[#This Row],[EPS1]], "")</f>
        <v>58.335164835164832</v>
      </c>
      <c r="R227" s="17">
        <f>IFERROR(ZACKS_Screener[[#This Row],[Price]]/ZACKS_Screener[[#This Row],[EPS2]], "")</f>
        <v>23.282894736842106</v>
      </c>
      <c r="S227" s="17">
        <f>IFERROR(ZACKS_Screener[[#This Row],[PE1]]/(ZACKS_Screener[[#This Row],[EG1]]*100), "")</f>
        <v>0.58335164835164832</v>
      </c>
      <c r="T227" s="17">
        <f>IFERROR(ZACKS_Screener[[#This Row],[PE2]]/(ZACKS_Screener[[#This Row],[EG2]]*100), "")</f>
        <v>0.15465280445639651</v>
      </c>
      <c r="U227"/>
    </row>
    <row r="228" spans="1:21" hidden="1" x14ac:dyDescent="0.25">
      <c r="A228" s="20" t="s">
        <v>2835</v>
      </c>
      <c r="B228" s="35">
        <v>4072.13</v>
      </c>
      <c r="C228" s="6" t="s">
        <v>2834</v>
      </c>
      <c r="D228" s="6" t="s">
        <v>13</v>
      </c>
      <c r="E228" s="6" t="s">
        <v>41</v>
      </c>
      <c r="F228" s="6" t="s">
        <v>153</v>
      </c>
      <c r="G228">
        <v>12</v>
      </c>
      <c r="H228">
        <v>202212</v>
      </c>
      <c r="I228" s="8">
        <v>24.88</v>
      </c>
      <c r="J228" s="8">
        <v>-84.6</v>
      </c>
      <c r="K228" s="8">
        <v>-1.38</v>
      </c>
      <c r="L228" s="8">
        <v>-1.1200000000000001</v>
      </c>
      <c r="M228" s="36" t="str">
        <f>INDEX(YahooDetails[], MATCH(ZACKS_Screener[Ticker], YahooDetails[Ticker],0), 4)</f>
        <v>Healthcare</v>
      </c>
      <c r="N228" s="6" t="str">
        <f>INDEX(YahooDetails[], MATCH(ZACKS_Screener[Ticker], YahooDetails[Ticker],0), 2)</f>
        <v>Health Information Services</v>
      </c>
      <c r="O2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0.98368794326241138</v>
      </c>
      <c r="P2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0.18840579710144914</v>
      </c>
      <c r="Q228" s="17">
        <f>IFERROR(ZACKS_Screener[[#This Row],[Price]]/ZACKS_Screener[[#This Row],[EPS1]], "")</f>
        <v>-18.028985507246379</v>
      </c>
      <c r="R228" s="17">
        <f>IFERROR(ZACKS_Screener[[#This Row],[Price]]/ZACKS_Screener[[#This Row],[EPS2]], "")</f>
        <v>-22.214285714285712</v>
      </c>
      <c r="S228" s="17">
        <f>IFERROR(ZACKS_Screener[[#This Row],[PE1]]/(ZACKS_Screener[[#This Row],[EG1]]*100), "")</f>
        <v>-0.1832795210181499</v>
      </c>
      <c r="T228" s="17">
        <f>IFERROR(ZACKS_Screener[[#This Row],[PE2]]/(ZACKS_Screener[[#This Row],[EG2]]*100), "")</f>
        <v>-1.1790659340659346</v>
      </c>
      <c r="U228"/>
    </row>
    <row r="229" spans="1:21" hidden="1" x14ac:dyDescent="0.25">
      <c r="A229" s="20" t="s">
        <v>1059</v>
      </c>
      <c r="B229" s="35">
        <v>15538.82</v>
      </c>
      <c r="C229" s="6" t="s">
        <v>1058</v>
      </c>
      <c r="D229" s="6" t="s">
        <v>13</v>
      </c>
      <c r="E229" s="6" t="s">
        <v>330</v>
      </c>
      <c r="F229" s="6" t="s">
        <v>971</v>
      </c>
      <c r="G229">
        <v>12</v>
      </c>
      <c r="H229">
        <v>202212</v>
      </c>
      <c r="I229" s="8">
        <v>22.1</v>
      </c>
      <c r="J229" s="8">
        <v>0.69</v>
      </c>
      <c r="K229" s="8">
        <v>1.36</v>
      </c>
      <c r="L229" s="8">
        <v>1.71</v>
      </c>
      <c r="M229" s="36" t="str">
        <f>INDEX(YahooDetails[], MATCH(ZACKS_Screener[Ticker], YahooDetails[Ticker],0), 4)</f>
        <v>Communication Services</v>
      </c>
      <c r="N229" s="6" t="str">
        <f>INDEX(YahooDetails[], MATCH(ZACKS_Screener[Ticker], YahooDetails[Ticker],0), 2)</f>
        <v>Entertainment</v>
      </c>
      <c r="O2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0.9710144927536235</v>
      </c>
      <c r="P2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0.25735294117647045</v>
      </c>
      <c r="Q229" s="17">
        <f>IFERROR(ZACKS_Screener[[#This Row],[Price]]/ZACKS_Screener[[#This Row],[EPS1]], "")</f>
        <v>16.25</v>
      </c>
      <c r="R229" s="17">
        <f>IFERROR(ZACKS_Screener[[#This Row],[Price]]/ZACKS_Screener[[#This Row],[EPS2]], "")</f>
        <v>12.923976608187136</v>
      </c>
      <c r="S229" s="17">
        <f>IFERROR(ZACKS_Screener[[#This Row],[PE1]]/(ZACKS_Screener[[#This Row],[EG1]]*100), "")</f>
        <v>0.16735074626865665</v>
      </c>
      <c r="T229" s="17">
        <f>IFERROR(ZACKS_Screener[[#This Row],[PE2]]/(ZACKS_Screener[[#This Row],[EG2]]*100), "")</f>
        <v>0.50218880534670041</v>
      </c>
      <c r="U229"/>
    </row>
    <row r="230" spans="1:21" hidden="1" x14ac:dyDescent="0.25">
      <c r="A230" s="20" t="s">
        <v>514</v>
      </c>
      <c r="B230" s="35">
        <v>3250.62</v>
      </c>
      <c r="C230" s="6" t="s">
        <v>513</v>
      </c>
      <c r="D230" s="6" t="s">
        <v>22</v>
      </c>
      <c r="E230" s="6" t="s">
        <v>14</v>
      </c>
      <c r="F230" s="6" t="s">
        <v>201</v>
      </c>
      <c r="G230">
        <v>12</v>
      </c>
      <c r="H230">
        <v>202212</v>
      </c>
      <c r="I230" s="8">
        <v>53.74</v>
      </c>
      <c r="J230" s="8">
        <v>0.64</v>
      </c>
      <c r="K230" s="8">
        <v>1.26</v>
      </c>
      <c r="L230" s="8">
        <v>1.39</v>
      </c>
      <c r="M230" s="36" t="str">
        <f>INDEX(YahooDetails[], MATCH(ZACKS_Screener[Ticker], YahooDetails[Ticker],0), 4)</f>
        <v>Technology</v>
      </c>
      <c r="N230" s="6" t="str">
        <f>INDEX(YahooDetails[], MATCH(ZACKS_Screener[Ticker], YahooDetails[Ticker],0), 2)</f>
        <v>Software—Application</v>
      </c>
      <c r="O2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0.96875</v>
      </c>
      <c r="P2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0.10317460317460309</v>
      </c>
      <c r="Q230" s="17">
        <f>IFERROR(ZACKS_Screener[[#This Row],[Price]]/ZACKS_Screener[[#This Row],[EPS1]], "")</f>
        <v>42.650793650793652</v>
      </c>
      <c r="R230" s="17">
        <f>IFERROR(ZACKS_Screener[[#This Row],[Price]]/ZACKS_Screener[[#This Row],[EPS2]], "")</f>
        <v>38.661870503597129</v>
      </c>
      <c r="S230" s="17">
        <f>IFERROR(ZACKS_Screener[[#This Row],[PE1]]/(ZACKS_Screener[[#This Row],[EG1]]*100), "")</f>
        <v>0.44026625704045058</v>
      </c>
      <c r="T230" s="17">
        <f>IFERROR(ZACKS_Screener[[#This Row],[PE2]]/(ZACKS_Screener[[#This Row],[EG2]]*100), "")</f>
        <v>3.7472274488101864</v>
      </c>
      <c r="U230"/>
    </row>
    <row r="231" spans="1:21" hidden="1" x14ac:dyDescent="0.25">
      <c r="A231" s="20" t="s">
        <v>3751</v>
      </c>
      <c r="B231" s="35">
        <v>2274.19</v>
      </c>
      <c r="C231" s="6" t="s">
        <v>3750</v>
      </c>
      <c r="D231" s="6" t="s">
        <v>22</v>
      </c>
      <c r="E231" s="6" t="s">
        <v>37</v>
      </c>
      <c r="F231" s="6" t="s">
        <v>89</v>
      </c>
      <c r="G231">
        <v>12</v>
      </c>
      <c r="H231">
        <v>202212</v>
      </c>
      <c r="I231" s="8">
        <v>60.6</v>
      </c>
      <c r="J231" s="8">
        <v>0.55000000000000004</v>
      </c>
      <c r="K231" s="8">
        <v>1.08</v>
      </c>
      <c r="L231" s="8">
        <v>1.49</v>
      </c>
      <c r="M231" s="36" t="str">
        <f>INDEX(YahooDetails[], MATCH(ZACKS_Screener[Ticker], YahooDetails[Ticker],0), 4)</f>
        <v>Financial Services</v>
      </c>
      <c r="N231" s="6" t="str">
        <f>INDEX(YahooDetails[], MATCH(ZACKS_Screener[Ticker], YahooDetails[Ticker],0), 2)</f>
        <v>Insurance—Diversified</v>
      </c>
      <c r="O2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0.96363636363636362</v>
      </c>
      <c r="P2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0.37962962962962954</v>
      </c>
      <c r="Q231" s="17">
        <f>IFERROR(ZACKS_Screener[[#This Row],[Price]]/ZACKS_Screener[[#This Row],[EPS1]], "")</f>
        <v>56.111111111111107</v>
      </c>
      <c r="R231" s="17">
        <f>IFERROR(ZACKS_Screener[[#This Row],[Price]]/ZACKS_Screener[[#This Row],[EPS2]], "")</f>
        <v>40.671140939597315</v>
      </c>
      <c r="S231" s="17">
        <f>IFERROR(ZACKS_Screener[[#This Row],[PE1]]/(ZACKS_Screener[[#This Row],[EG1]]*100), "")</f>
        <v>0.58228511530398319</v>
      </c>
      <c r="T231" s="17">
        <f>IFERROR(ZACKS_Screener[[#This Row],[PE2]]/(ZACKS_Screener[[#This Row],[EG2]]*100), "")</f>
        <v>1.0713373710918319</v>
      </c>
      <c r="U231"/>
    </row>
    <row r="232" spans="1:21" hidden="1" x14ac:dyDescent="0.25">
      <c r="A232" s="20" t="s">
        <v>3579</v>
      </c>
      <c r="B232" s="35">
        <v>2218.48</v>
      </c>
      <c r="C232" s="6" t="s">
        <v>3578</v>
      </c>
      <c r="D232" s="6" t="s">
        <v>13</v>
      </c>
      <c r="E232" s="6" t="s">
        <v>37</v>
      </c>
      <c r="F232" s="6" t="s">
        <v>156</v>
      </c>
      <c r="G232">
        <v>12</v>
      </c>
      <c r="H232">
        <v>202212</v>
      </c>
      <c r="I232" s="8">
        <v>13.69</v>
      </c>
      <c r="J232" s="8">
        <v>0.22</v>
      </c>
      <c r="K232" s="8">
        <v>0.43</v>
      </c>
      <c r="L232" s="8">
        <v>0.75</v>
      </c>
      <c r="M232" s="36" t="str">
        <f>INDEX(YahooDetails[], MATCH(ZACKS_Screener[Ticker], YahooDetails[Ticker],0), 4)</f>
        <v>Real Estate</v>
      </c>
      <c r="N232" s="6" t="str">
        <f>INDEX(YahooDetails[], MATCH(ZACKS_Screener[Ticker], YahooDetails[Ticker],0), 2)</f>
        <v>Real Estate Services</v>
      </c>
      <c r="O2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0.95454545454545447</v>
      </c>
      <c r="P2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0.7441860465116279</v>
      </c>
      <c r="Q232" s="17">
        <f>IFERROR(ZACKS_Screener[[#This Row],[Price]]/ZACKS_Screener[[#This Row],[EPS1]], "")</f>
        <v>31.837209302325579</v>
      </c>
      <c r="R232" s="17">
        <f>IFERROR(ZACKS_Screener[[#This Row],[Price]]/ZACKS_Screener[[#This Row],[EPS2]], "")</f>
        <v>18.253333333333334</v>
      </c>
      <c r="S232" s="17">
        <f>IFERROR(ZACKS_Screener[[#This Row],[PE1]]/(ZACKS_Screener[[#This Row],[EG1]]*100), "")</f>
        <v>0.33353266888150607</v>
      </c>
      <c r="T232" s="17">
        <f>IFERROR(ZACKS_Screener[[#This Row],[PE2]]/(ZACKS_Screener[[#This Row],[EG2]]*100), "")</f>
        <v>0.24527916666666666</v>
      </c>
      <c r="U232"/>
    </row>
    <row r="233" spans="1:21" hidden="1" x14ac:dyDescent="0.25">
      <c r="A233" s="20" t="s">
        <v>1217</v>
      </c>
      <c r="B233" s="35">
        <v>18523.740000000002</v>
      </c>
      <c r="C233" s="6" t="s">
        <v>1216</v>
      </c>
      <c r="D233" s="6" t="s">
        <v>22</v>
      </c>
      <c r="E233" s="6" t="s">
        <v>37</v>
      </c>
      <c r="F233" s="6" t="s">
        <v>550</v>
      </c>
      <c r="G233">
        <v>12</v>
      </c>
      <c r="H233">
        <v>202212</v>
      </c>
      <c r="I233" s="8">
        <v>1275.74</v>
      </c>
      <c r="J233" s="8">
        <v>77.239999999999995</v>
      </c>
      <c r="K233" s="8">
        <v>150.6</v>
      </c>
      <c r="L233" s="8">
        <v>184.87</v>
      </c>
      <c r="M233" s="36" t="str">
        <f>INDEX(YahooDetails[], MATCH(ZACKS_Screener[Ticker], YahooDetails[Ticker],0), 4)</f>
        <v>Financial Services</v>
      </c>
      <c r="N233" s="6" t="str">
        <f>INDEX(YahooDetails[], MATCH(ZACKS_Screener[Ticker], YahooDetails[Ticker],0), 2)</f>
        <v>Banks—Regional</v>
      </c>
      <c r="O2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0.94976696012428796</v>
      </c>
      <c r="P2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0.22755644090305452</v>
      </c>
      <c r="Q233" s="17">
        <f>IFERROR(ZACKS_Screener[[#This Row],[Price]]/ZACKS_Screener[[#This Row],[EPS1]], "")</f>
        <v>8.4710491367861884</v>
      </c>
      <c r="R233" s="17">
        <f>IFERROR(ZACKS_Screener[[#This Row],[Price]]/ZACKS_Screener[[#This Row],[EPS2]], "")</f>
        <v>6.9007410612863094</v>
      </c>
      <c r="S233" s="17">
        <f>IFERROR(ZACKS_Screener[[#This Row],[PE1]]/(ZACKS_Screener[[#This Row],[EG1]]*100), "")</f>
        <v>8.9190817247187193E-2</v>
      </c>
      <c r="T233" s="17">
        <f>IFERROR(ZACKS_Screener[[#This Row],[PE2]]/(ZACKS_Screener[[#This Row],[EG2]]*100), "")</f>
        <v>0.30325404255317123</v>
      </c>
      <c r="U233"/>
    </row>
    <row r="234" spans="1:21" hidden="1" x14ac:dyDescent="0.25">
      <c r="A234" s="20" t="s">
        <v>285</v>
      </c>
      <c r="B234" s="35">
        <v>8594.39</v>
      </c>
      <c r="C234" s="6" t="s">
        <v>284</v>
      </c>
      <c r="D234" s="6" t="s">
        <v>22</v>
      </c>
      <c r="E234" s="6" t="s">
        <v>85</v>
      </c>
      <c r="F234" s="6" t="s">
        <v>286</v>
      </c>
      <c r="G234">
        <v>12</v>
      </c>
      <c r="H234">
        <v>202212</v>
      </c>
      <c r="I234" s="8">
        <v>23.58</v>
      </c>
      <c r="J234" s="8">
        <v>0.18</v>
      </c>
      <c r="K234" s="8">
        <v>0.35</v>
      </c>
      <c r="L234" s="8">
        <v>0.6</v>
      </c>
      <c r="M234" s="36" t="str">
        <f>INDEX(YahooDetails[], MATCH(ZACKS_Screener[Ticker], YahooDetails[Ticker],0), 4)</f>
        <v>Technology</v>
      </c>
      <c r="N234" s="6" t="str">
        <f>INDEX(YahooDetails[], MATCH(ZACKS_Screener[Ticker], YahooDetails[Ticker],0), 2)</f>
        <v>Software—Application</v>
      </c>
      <c r="O2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0.94444444444444442</v>
      </c>
      <c r="P2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0.7142857142857143</v>
      </c>
      <c r="Q234" s="17">
        <f>IFERROR(ZACKS_Screener[[#This Row],[Price]]/ZACKS_Screener[[#This Row],[EPS1]], "")</f>
        <v>67.371428571428567</v>
      </c>
      <c r="R234" s="17">
        <f>IFERROR(ZACKS_Screener[[#This Row],[Price]]/ZACKS_Screener[[#This Row],[EPS2]], "")</f>
        <v>39.299999999999997</v>
      </c>
      <c r="S234" s="17">
        <f>IFERROR(ZACKS_Screener[[#This Row],[PE1]]/(ZACKS_Screener[[#This Row],[EG1]]*100), "")</f>
        <v>0.71334453781512597</v>
      </c>
      <c r="T234" s="17">
        <f>IFERROR(ZACKS_Screener[[#This Row],[PE2]]/(ZACKS_Screener[[#This Row],[EG2]]*100), "")</f>
        <v>0.55019999999999991</v>
      </c>
      <c r="U234"/>
    </row>
    <row r="235" spans="1:21" hidden="1" x14ac:dyDescent="0.25">
      <c r="A235" s="20" t="s">
        <v>3935</v>
      </c>
      <c r="B235" s="35">
        <v>2386.44</v>
      </c>
      <c r="C235" s="6" t="s">
        <v>3934</v>
      </c>
      <c r="D235" s="6" t="s">
        <v>13</v>
      </c>
      <c r="E235" s="6" t="s">
        <v>85</v>
      </c>
      <c r="F235" s="6" t="s">
        <v>286</v>
      </c>
      <c r="G235">
        <v>3</v>
      </c>
      <c r="H235">
        <v>202303</v>
      </c>
      <c r="I235" s="8">
        <v>15.87</v>
      </c>
      <c r="J235" s="8">
        <v>-0.17</v>
      </c>
      <c r="K235" s="8">
        <v>-0.01</v>
      </c>
      <c r="L235" s="8">
        <v>0.19</v>
      </c>
      <c r="M235" s="36" t="str">
        <f>INDEX(YahooDetails[], MATCH(ZACKS_Screener[Ticker], YahooDetails[Ticker],0), 4)</f>
        <v>Technology</v>
      </c>
      <c r="N235" s="6" t="str">
        <f>INDEX(YahooDetails[], MATCH(ZACKS_Screener[Ticker], YahooDetails[Ticker],0), 2)</f>
        <v>Software—Application</v>
      </c>
      <c r="O2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0.94117647058823528</v>
      </c>
      <c r="P2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5" s="17">
        <f>IFERROR(ZACKS_Screener[[#This Row],[Price]]/ZACKS_Screener[[#This Row],[EPS1]], "")</f>
        <v>-1587</v>
      </c>
      <c r="R235" s="17">
        <f>IFERROR(ZACKS_Screener[[#This Row],[Price]]/ZACKS_Screener[[#This Row],[EPS2]], "")</f>
        <v>83.526315789473685</v>
      </c>
      <c r="S235" s="17">
        <f>IFERROR(ZACKS_Screener[[#This Row],[PE1]]/(ZACKS_Screener[[#This Row],[EG1]]*100), "")</f>
        <v>-16.861875000000001</v>
      </c>
      <c r="T235" s="17">
        <f>IFERROR(ZACKS_Screener[[#This Row],[PE2]]/(ZACKS_Screener[[#This Row],[EG2]]*100), "")</f>
        <v>0.83526315789473682</v>
      </c>
      <c r="U235"/>
    </row>
    <row r="236" spans="1:21" hidden="1" x14ac:dyDescent="0.25">
      <c r="A236" s="20" t="s">
        <v>663</v>
      </c>
      <c r="B236" s="35">
        <v>17744.62</v>
      </c>
      <c r="C236" s="6" t="s">
        <v>662</v>
      </c>
      <c r="D236" s="6" t="s">
        <v>13</v>
      </c>
      <c r="E236" s="6" t="s">
        <v>330</v>
      </c>
      <c r="F236" s="6" t="s">
        <v>664</v>
      </c>
      <c r="G236">
        <v>11</v>
      </c>
      <c r="H236">
        <v>202211</v>
      </c>
      <c r="I236" s="8">
        <v>15.9</v>
      </c>
      <c r="J236" s="8">
        <v>-4.67</v>
      </c>
      <c r="K236" s="8">
        <v>-0.31</v>
      </c>
      <c r="L236" s="8">
        <v>0.8</v>
      </c>
      <c r="M236" s="36" t="str">
        <f>INDEX(YahooDetails[], MATCH(ZACKS_Screener[Ticker], YahooDetails[Ticker],0), 4)</f>
        <v>Consumer Cyclical</v>
      </c>
      <c r="N236" s="6" t="str">
        <f>INDEX(YahooDetails[], MATCH(ZACKS_Screener[Ticker], YahooDetails[Ticker],0), 2)</f>
        <v>Travel Services</v>
      </c>
      <c r="O2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0.93361884368308357</v>
      </c>
      <c r="P2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6" s="17">
        <f>IFERROR(ZACKS_Screener[[#This Row],[Price]]/ZACKS_Screener[[#This Row],[EPS1]], "")</f>
        <v>-51.29032258064516</v>
      </c>
      <c r="R236" s="17">
        <f>IFERROR(ZACKS_Screener[[#This Row],[Price]]/ZACKS_Screener[[#This Row],[EPS2]], "")</f>
        <v>19.875</v>
      </c>
      <c r="S236" s="17">
        <f>IFERROR(ZACKS_Screener[[#This Row],[PE1]]/(ZACKS_Screener[[#This Row],[EG1]]*100), "")</f>
        <v>-0.54937111571470842</v>
      </c>
      <c r="T236" s="17">
        <f>IFERROR(ZACKS_Screener[[#This Row],[PE2]]/(ZACKS_Screener[[#This Row],[EG2]]*100), "")</f>
        <v>0.19875000000000001</v>
      </c>
      <c r="U236"/>
    </row>
    <row r="237" spans="1:21" hidden="1" x14ac:dyDescent="0.25">
      <c r="A237" s="20" t="s">
        <v>3560</v>
      </c>
      <c r="B237" s="35">
        <v>2667.33</v>
      </c>
      <c r="C237" s="6" t="s">
        <v>662</v>
      </c>
      <c r="D237" s="6" t="s">
        <v>13</v>
      </c>
      <c r="E237" s="6" t="s">
        <v>330</v>
      </c>
      <c r="F237" s="6" t="s">
        <v>664</v>
      </c>
      <c r="G237">
        <v>11</v>
      </c>
      <c r="H237">
        <v>202211</v>
      </c>
      <c r="I237" s="8">
        <v>14.33</v>
      </c>
      <c r="J237" s="8">
        <v>-4.67</v>
      </c>
      <c r="K237" s="8">
        <v>-0.36</v>
      </c>
      <c r="M237" s="36" t="str">
        <f>INDEX(YahooDetails[], MATCH(ZACKS_Screener[Ticker], YahooDetails[Ticker],0), 4)</f>
        <v>Consumer Cyclical</v>
      </c>
      <c r="N237" s="6" t="str">
        <f>INDEX(YahooDetails[], MATCH(ZACKS_Screener[Ticker], YahooDetails[Ticker],0), 2)</f>
        <v>Leisure</v>
      </c>
      <c r="O2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0.92291220556745179</v>
      </c>
      <c r="P2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7" s="17">
        <f>IFERROR(ZACKS_Screener[[#This Row],[Price]]/ZACKS_Screener[[#This Row],[EPS1]], "")</f>
        <v>-39.805555555555557</v>
      </c>
      <c r="R237" s="17" t="str">
        <f>IFERROR(ZACKS_Screener[[#This Row],[Price]]/ZACKS_Screener[[#This Row],[EPS2]], "")</f>
        <v/>
      </c>
      <c r="S237" s="17">
        <f>IFERROR(ZACKS_Screener[[#This Row],[PE1]]/(ZACKS_Screener[[#This Row],[EG1]]*100), "")</f>
        <v>-0.43130381541634449</v>
      </c>
      <c r="T237" s="17" t="str">
        <f>IFERROR(ZACKS_Screener[[#This Row],[PE2]]/(ZACKS_Screener[[#This Row],[EG2]]*100), "")</f>
        <v/>
      </c>
      <c r="U237"/>
    </row>
    <row r="238" spans="1:21" hidden="1" x14ac:dyDescent="0.25">
      <c r="A238" s="20" t="s">
        <v>2698</v>
      </c>
      <c r="B238" s="35">
        <v>58362.17</v>
      </c>
      <c r="C238" s="6" t="s">
        <v>2697</v>
      </c>
      <c r="D238" s="6" t="s">
        <v>13</v>
      </c>
      <c r="E238" s="6" t="s">
        <v>14</v>
      </c>
      <c r="F238" s="6" t="s">
        <v>201</v>
      </c>
      <c r="G238">
        <v>1</v>
      </c>
      <c r="H238">
        <v>202301</v>
      </c>
      <c r="I238" s="8">
        <v>179.08</v>
      </c>
      <c r="J238" s="8">
        <v>0.25</v>
      </c>
      <c r="K238" s="8">
        <v>0.48</v>
      </c>
      <c r="L238" s="8">
        <v>0.84</v>
      </c>
      <c r="M238" s="36" t="str">
        <f>INDEX(YahooDetails[], MATCH(ZACKS_Screener[Ticker], YahooDetails[Ticker],0), 4)</f>
        <v>Technology</v>
      </c>
      <c r="N238" s="6" t="str">
        <f>INDEX(YahooDetails[], MATCH(ZACKS_Screener[Ticker], YahooDetails[Ticker],0), 2)</f>
        <v>Software—Application</v>
      </c>
      <c r="O2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0.91999999999999993</v>
      </c>
      <c r="P2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v>
      </c>
      <c r="Q238" s="17">
        <f>IFERROR(ZACKS_Screener[[#This Row],[Price]]/ZACKS_Screener[[#This Row],[EPS1]], "")</f>
        <v>373.08333333333337</v>
      </c>
      <c r="R238" s="17">
        <f>IFERROR(ZACKS_Screener[[#This Row],[Price]]/ZACKS_Screener[[#This Row],[EPS2]], "")</f>
        <v>213.1904761904762</v>
      </c>
      <c r="S238" s="17">
        <f>IFERROR(ZACKS_Screener[[#This Row],[PE1]]/(ZACKS_Screener[[#This Row],[EG1]]*100), "")</f>
        <v>4.0552536231884062</v>
      </c>
      <c r="T238" s="17">
        <f>IFERROR(ZACKS_Screener[[#This Row],[PE2]]/(ZACKS_Screener[[#This Row],[EG2]]*100), "")</f>
        <v>2.8425396825396829</v>
      </c>
      <c r="U238"/>
    </row>
    <row r="239" spans="1:21" hidden="1" x14ac:dyDescent="0.25">
      <c r="A239" s="20" t="s">
        <v>908</v>
      </c>
      <c r="B239" s="35">
        <v>10170.43</v>
      </c>
      <c r="C239" s="6" t="s">
        <v>907</v>
      </c>
      <c r="D239" s="6" t="s">
        <v>13</v>
      </c>
      <c r="E239" s="6" t="s">
        <v>26</v>
      </c>
      <c r="F239" s="6" t="s">
        <v>909</v>
      </c>
      <c r="G239">
        <v>12</v>
      </c>
      <c r="H239">
        <v>202212</v>
      </c>
      <c r="I239" s="8">
        <v>7.02</v>
      </c>
      <c r="J239" s="8">
        <v>0.36</v>
      </c>
      <c r="K239" s="8">
        <v>0.69</v>
      </c>
      <c r="L239" s="8">
        <v>0.82</v>
      </c>
      <c r="M239" s="36" t="str">
        <f>INDEX(YahooDetails[], MATCH(ZACKS_Screener[Ticker], YahooDetails[Ticker],0), 4)</f>
        <v>Basic Materials</v>
      </c>
      <c r="N239" s="6" t="str">
        <f>INDEX(YahooDetails[], MATCH(ZACKS_Screener[Ticker], YahooDetails[Ticker],0), 2)</f>
        <v>Building Materials</v>
      </c>
      <c r="O2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0.91666666666666663</v>
      </c>
      <c r="P2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0.18840579710144931</v>
      </c>
      <c r="Q239" s="17">
        <f>IFERROR(ZACKS_Screener[[#This Row],[Price]]/ZACKS_Screener[[#This Row],[EPS1]], "")</f>
        <v>10.173913043478262</v>
      </c>
      <c r="R239" s="17">
        <f>IFERROR(ZACKS_Screener[[#This Row],[Price]]/ZACKS_Screener[[#This Row],[EPS2]], "")</f>
        <v>8.5609756097560972</v>
      </c>
      <c r="S239" s="17">
        <f>IFERROR(ZACKS_Screener[[#This Row],[PE1]]/(ZACKS_Screener[[#This Row],[EG1]]*100), "")</f>
        <v>0.11098814229249014</v>
      </c>
      <c r="T239" s="17">
        <f>IFERROR(ZACKS_Screener[[#This Row],[PE2]]/(ZACKS_Screener[[#This Row],[EG2]]*100), "")</f>
        <v>0.45439024390243898</v>
      </c>
      <c r="U239"/>
    </row>
    <row r="240" spans="1:21" hidden="1" x14ac:dyDescent="0.25">
      <c r="A240" s="20" t="s">
        <v>398</v>
      </c>
      <c r="B240" s="35">
        <v>127760.41</v>
      </c>
      <c r="C240" s="6" t="s">
        <v>397</v>
      </c>
      <c r="D240" s="6" t="s">
        <v>13</v>
      </c>
      <c r="E240" s="6" t="s">
        <v>179</v>
      </c>
      <c r="F240" s="6" t="s">
        <v>399</v>
      </c>
      <c r="G240">
        <v>12</v>
      </c>
      <c r="H240">
        <v>202212</v>
      </c>
      <c r="I240" s="8">
        <v>212.37</v>
      </c>
      <c r="J240" s="8">
        <v>-11.06</v>
      </c>
      <c r="K240" s="8">
        <v>-1.03</v>
      </c>
      <c r="L240" s="8">
        <v>5.41</v>
      </c>
      <c r="M240" s="36" t="str">
        <f>INDEX(YahooDetails[], MATCH(ZACKS_Screener[Ticker], YahooDetails[Ticker],0), 4)</f>
        <v>Industrials</v>
      </c>
      <c r="N240" s="6" t="str">
        <f>INDEX(YahooDetails[], MATCH(ZACKS_Screener[Ticker], YahooDetails[Ticker],0), 2)</f>
        <v>Aerospace &amp; Defense</v>
      </c>
      <c r="O2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0.90687160940325506</v>
      </c>
      <c r="P2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40" s="17">
        <f>IFERROR(ZACKS_Screener[[#This Row],[Price]]/ZACKS_Screener[[#This Row],[EPS1]], "")</f>
        <v>-206.18446601941747</v>
      </c>
      <c r="R240" s="17">
        <f>IFERROR(ZACKS_Screener[[#This Row],[Price]]/ZACKS_Screener[[#This Row],[EPS2]], "")</f>
        <v>39.2550831792976</v>
      </c>
      <c r="S240" s="17">
        <f>IFERROR(ZACKS_Screener[[#This Row],[PE1]]/(ZACKS_Screener[[#This Row],[EG1]]*100), "")</f>
        <v>-2.2735794558073348</v>
      </c>
      <c r="T240" s="17">
        <f>IFERROR(ZACKS_Screener[[#This Row],[PE2]]/(ZACKS_Screener[[#This Row],[EG2]]*100), "")</f>
        <v>0.39255083179297601</v>
      </c>
      <c r="U240"/>
    </row>
    <row r="241" spans="1:21" hidden="1" x14ac:dyDescent="0.25">
      <c r="A241" s="20" t="s">
        <v>2681</v>
      </c>
      <c r="B241" s="35">
        <v>11676</v>
      </c>
      <c r="C241" s="6" t="s">
        <v>2680</v>
      </c>
      <c r="D241" s="6" t="s">
        <v>22</v>
      </c>
      <c r="E241" s="6" t="s">
        <v>14</v>
      </c>
      <c r="F241" s="6" t="s">
        <v>2146</v>
      </c>
      <c r="G241">
        <v>6</v>
      </c>
      <c r="H241">
        <v>202206</v>
      </c>
      <c r="I241" s="8">
        <v>222.4</v>
      </c>
      <c r="J241" s="8">
        <v>5.65</v>
      </c>
      <c r="K241" s="8">
        <v>10.76</v>
      </c>
      <c r="L241" s="8">
        <v>9.24</v>
      </c>
      <c r="M241" s="36" t="str">
        <f>INDEX(YahooDetails[], MATCH(ZACKS_Screener[Ticker], YahooDetails[Ticker],0), 4)</f>
        <v>Technology</v>
      </c>
      <c r="N241" s="6" t="str">
        <f>INDEX(YahooDetails[], MATCH(ZACKS_Screener[Ticker], YahooDetails[Ticker],0), 2)</f>
        <v>Computer Hardware</v>
      </c>
      <c r="O2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0.90442477876106175</v>
      </c>
      <c r="P2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-0.14126394052044605</v>
      </c>
      <c r="Q241" s="17">
        <f>IFERROR(ZACKS_Screener[[#This Row],[Price]]/ZACKS_Screener[[#This Row],[EPS1]], "")</f>
        <v>20.669144981412639</v>
      </c>
      <c r="R241" s="17">
        <f>IFERROR(ZACKS_Screener[[#This Row],[Price]]/ZACKS_Screener[[#This Row],[EPS2]], "")</f>
        <v>24.069264069264069</v>
      </c>
      <c r="S241" s="17">
        <f>IFERROR(ZACKS_Screener[[#This Row],[PE1]]/(ZACKS_Screener[[#This Row],[EG1]]*100), "")</f>
        <v>0.2285335991095527</v>
      </c>
      <c r="T241" s="17">
        <f>IFERROR(ZACKS_Screener[[#This Row],[PE2]]/(ZACKS_Screener[[#This Row],[EG2]]*100), "")</f>
        <v>-1.7038505354294833</v>
      </c>
      <c r="U241"/>
    </row>
    <row r="242" spans="1:21" hidden="1" x14ac:dyDescent="0.25">
      <c r="A242" s="20" t="s">
        <v>1608</v>
      </c>
      <c r="B242" s="35">
        <v>49749.3</v>
      </c>
      <c r="C242" s="6" t="s">
        <v>1607</v>
      </c>
      <c r="D242" s="6" t="s">
        <v>13</v>
      </c>
      <c r="E242" s="6" t="s">
        <v>37</v>
      </c>
      <c r="F242" s="6" t="s">
        <v>418</v>
      </c>
      <c r="G242">
        <v>12</v>
      </c>
      <c r="H242">
        <v>202212</v>
      </c>
      <c r="I242" s="8">
        <v>13.35</v>
      </c>
      <c r="J242" s="8">
        <v>1.03</v>
      </c>
      <c r="K242" s="8">
        <v>1.96</v>
      </c>
      <c r="L242" s="8">
        <v>2.16</v>
      </c>
      <c r="M242" s="36" t="str">
        <f>INDEX(YahooDetails[], MATCH(ZACKS_Screener[Ticker], YahooDetails[Ticker],0), 4)</f>
        <v>Financial Services</v>
      </c>
      <c r="N242" s="6" t="str">
        <f>INDEX(YahooDetails[], MATCH(ZACKS_Screener[Ticker], YahooDetails[Ticker],0), 2)</f>
        <v>Banks—Diversified</v>
      </c>
      <c r="O2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0.90291262135922323</v>
      </c>
      <c r="P2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0.10204081632653071</v>
      </c>
      <c r="Q242" s="17">
        <f>IFERROR(ZACKS_Screener[[#This Row],[Price]]/ZACKS_Screener[[#This Row],[EPS1]], "")</f>
        <v>6.8112244897959187</v>
      </c>
      <c r="R242" s="17">
        <f>IFERROR(ZACKS_Screener[[#This Row],[Price]]/ZACKS_Screener[[#This Row],[EPS2]], "")</f>
        <v>6.1805555555555554</v>
      </c>
      <c r="S242" s="17">
        <f>IFERROR(ZACKS_Screener[[#This Row],[PE1]]/(ZACKS_Screener[[#This Row],[EG1]]*100), "")</f>
        <v>7.5436142198815018E-2</v>
      </c>
      <c r="T242" s="17">
        <f>IFERROR(ZACKS_Screener[[#This Row],[PE2]]/(ZACKS_Screener[[#This Row],[EG2]]*100), "")</f>
        <v>0.60569444444444376</v>
      </c>
      <c r="U242"/>
    </row>
    <row r="243" spans="1:21" hidden="1" x14ac:dyDescent="0.25">
      <c r="A243" s="20" t="s">
        <v>2328</v>
      </c>
      <c r="B243" s="35">
        <v>4215.2</v>
      </c>
      <c r="C243" s="6" t="s">
        <v>2327</v>
      </c>
      <c r="D243" s="6" t="s">
        <v>22</v>
      </c>
      <c r="E243" s="6" t="s">
        <v>14</v>
      </c>
      <c r="F243" s="6" t="s">
        <v>95</v>
      </c>
      <c r="G243">
        <v>12</v>
      </c>
      <c r="H243">
        <v>202212</v>
      </c>
      <c r="I243" s="8">
        <v>50.81</v>
      </c>
      <c r="J243" s="8">
        <v>0.72</v>
      </c>
      <c r="K243" s="8">
        <v>1.37</v>
      </c>
      <c r="L243" s="8">
        <v>1.98</v>
      </c>
      <c r="M243" s="36" t="str">
        <f>INDEX(YahooDetails[], MATCH(ZACKS_Screener[Ticker], YahooDetails[Ticker],0), 4)</f>
        <v>Technology</v>
      </c>
      <c r="N243" s="6" t="str">
        <f>INDEX(YahooDetails[], MATCH(ZACKS_Screener[Ticker], YahooDetails[Ticker],0), 2)</f>
        <v>Software—Application</v>
      </c>
      <c r="O2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0.90277777777777801</v>
      </c>
      <c r="P2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0.44525547445255464</v>
      </c>
      <c r="Q243" s="17">
        <f>IFERROR(ZACKS_Screener[[#This Row],[Price]]/ZACKS_Screener[[#This Row],[EPS1]], "")</f>
        <v>37.087591240875909</v>
      </c>
      <c r="R243" s="17">
        <f>IFERROR(ZACKS_Screener[[#This Row],[Price]]/ZACKS_Screener[[#This Row],[EPS2]], "")</f>
        <v>25.661616161616163</v>
      </c>
      <c r="S243" s="17">
        <f>IFERROR(ZACKS_Screener[[#This Row],[PE1]]/(ZACKS_Screener[[#This Row],[EG1]]*100), "")</f>
        <v>0.41081639528354841</v>
      </c>
      <c r="T243" s="17">
        <f>IFERROR(ZACKS_Screener[[#This Row],[PE2]]/(ZACKS_Screener[[#This Row],[EG2]]*100), "")</f>
        <v>0.57633465805596973</v>
      </c>
      <c r="U243"/>
    </row>
    <row r="244" spans="1:21" hidden="1" x14ac:dyDescent="0.25">
      <c r="A244" s="20" t="s">
        <v>3238</v>
      </c>
      <c r="B244" s="35">
        <v>24263.56</v>
      </c>
      <c r="C244" s="6" t="s">
        <v>3237</v>
      </c>
      <c r="D244" s="6" t="s">
        <v>13</v>
      </c>
      <c r="E244" s="6" t="s">
        <v>30</v>
      </c>
      <c r="F244" s="6" t="s">
        <v>763</v>
      </c>
      <c r="G244">
        <v>12</v>
      </c>
      <c r="H244">
        <v>202212</v>
      </c>
      <c r="I244" s="8">
        <v>58.07</v>
      </c>
      <c r="J244" s="8">
        <v>1.05</v>
      </c>
      <c r="K244" s="8">
        <v>1.99</v>
      </c>
      <c r="L244" s="8">
        <v>2.4</v>
      </c>
      <c r="M244" s="36" t="str">
        <f>INDEX(YahooDetails[], MATCH(ZACKS_Screener[Ticker], YahooDetails[Ticker],0), 4)</f>
        <v>Consumer Cyclical</v>
      </c>
      <c r="N244" s="6" t="str">
        <f>INDEX(YahooDetails[], MATCH(ZACKS_Screener[Ticker], YahooDetails[Ticker],0), 2)</f>
        <v>Restaurants</v>
      </c>
      <c r="O2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0.89523809523809517</v>
      </c>
      <c r="P2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0.20603015075376879</v>
      </c>
      <c r="Q244" s="17">
        <f>IFERROR(ZACKS_Screener[[#This Row],[Price]]/ZACKS_Screener[[#This Row],[EPS1]], "")</f>
        <v>29.180904522613066</v>
      </c>
      <c r="R244" s="17">
        <f>IFERROR(ZACKS_Screener[[#This Row],[Price]]/ZACKS_Screener[[#This Row],[EPS2]], "")</f>
        <v>24.195833333333333</v>
      </c>
      <c r="S244" s="17">
        <f>IFERROR(ZACKS_Screener[[#This Row],[PE1]]/(ZACKS_Screener[[#This Row],[EG1]]*100), "")</f>
        <v>0.32595691222067791</v>
      </c>
      <c r="T244" s="17">
        <f>IFERROR(ZACKS_Screener[[#This Row],[PE2]]/(ZACKS_Screener[[#This Row],[EG2]]*100), "")</f>
        <v>1.174383130081301</v>
      </c>
      <c r="U244"/>
    </row>
    <row r="245" spans="1:21" hidden="1" x14ac:dyDescent="0.25">
      <c r="A245" s="20" t="s">
        <v>816</v>
      </c>
      <c r="B245" s="35">
        <v>10412.65</v>
      </c>
      <c r="C245" s="6" t="s">
        <v>815</v>
      </c>
      <c r="D245" s="6" t="s">
        <v>13</v>
      </c>
      <c r="E245" s="6" t="s">
        <v>51</v>
      </c>
      <c r="F245" s="6" t="s">
        <v>817</v>
      </c>
      <c r="G245">
        <v>6</v>
      </c>
      <c r="H245">
        <v>202206</v>
      </c>
      <c r="I245" s="8">
        <v>12.21</v>
      </c>
      <c r="J245" s="8">
        <v>0.28000000000000003</v>
      </c>
      <c r="K245" s="8">
        <v>0.53</v>
      </c>
      <c r="L245" s="8">
        <v>0.47</v>
      </c>
      <c r="M245" s="36" t="str">
        <f>INDEX(YahooDetails[], MATCH(ZACKS_Screener[Ticker], YahooDetails[Ticker],0), 4)</f>
        <v>Consumer Defensive</v>
      </c>
      <c r="N245" s="6" t="str">
        <f>INDEX(YahooDetails[], MATCH(ZACKS_Screener[Ticker], YahooDetails[Ticker],0), 2)</f>
        <v>Household &amp; Personal Products</v>
      </c>
      <c r="O2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0.89285714285714279</v>
      </c>
      <c r="P2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-0.11320754716981142</v>
      </c>
      <c r="Q245" s="17">
        <f>IFERROR(ZACKS_Screener[[#This Row],[Price]]/ZACKS_Screener[[#This Row],[EPS1]], "")</f>
        <v>23.037735849056606</v>
      </c>
      <c r="R245" s="17">
        <f>IFERROR(ZACKS_Screener[[#This Row],[Price]]/ZACKS_Screener[[#This Row],[EPS2]], "")</f>
        <v>25.978723404255323</v>
      </c>
      <c r="S245" s="17">
        <f>IFERROR(ZACKS_Screener[[#This Row],[PE1]]/(ZACKS_Screener[[#This Row],[EG1]]*100), "")</f>
        <v>0.25802264150943399</v>
      </c>
      <c r="T245" s="17">
        <f>IFERROR(ZACKS_Screener[[#This Row],[PE2]]/(ZACKS_Screener[[#This Row],[EG2]]*100), "")</f>
        <v>-2.2947872340425515</v>
      </c>
      <c r="U245"/>
    </row>
    <row r="246" spans="1:21" hidden="1" x14ac:dyDescent="0.25">
      <c r="A246" s="20" t="s">
        <v>6993</v>
      </c>
      <c r="B246" s="35">
        <v>2390.11</v>
      </c>
      <c r="C246" s="6" t="s">
        <v>6992</v>
      </c>
      <c r="D246" s="6" t="s">
        <v>13</v>
      </c>
      <c r="E246" s="6" t="s">
        <v>107</v>
      </c>
      <c r="F246" s="6" t="s">
        <v>108</v>
      </c>
      <c r="G246">
        <v>12</v>
      </c>
      <c r="H246">
        <v>202212</v>
      </c>
      <c r="I246" s="8">
        <v>16.559999999999999</v>
      </c>
      <c r="J246" s="8">
        <v>0.37</v>
      </c>
      <c r="K246" s="8">
        <v>0.69</v>
      </c>
      <c r="L246" s="8">
        <v>1.43</v>
      </c>
      <c r="M246" s="36" t="e">
        <f>INDEX(YahooDetails[], MATCH(ZACKS_Screener[Ticker], YahooDetails[Ticker],0), 4)</f>
        <v>#N/A</v>
      </c>
      <c r="N246" s="6" t="e">
        <f>INDEX(YahooDetails[], MATCH(ZACKS_Screener[Ticker], YahooDetails[Ticker],0), 2)</f>
        <v>#N/A</v>
      </c>
      <c r="O2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0.86486486486486469</v>
      </c>
      <c r="P2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1.0724637681159421</v>
      </c>
      <c r="Q246" s="17">
        <f>IFERROR(ZACKS_Screener[[#This Row],[Price]]/ZACKS_Screener[[#This Row],[EPS1]], "")</f>
        <v>24</v>
      </c>
      <c r="R246" s="17">
        <f>IFERROR(ZACKS_Screener[[#This Row],[Price]]/ZACKS_Screener[[#This Row],[EPS2]], "")</f>
        <v>11.58041958041958</v>
      </c>
      <c r="S246" s="17">
        <f>IFERROR(ZACKS_Screener[[#This Row],[PE1]]/(ZACKS_Screener[[#This Row],[EG1]]*100), "")</f>
        <v>0.27750000000000008</v>
      </c>
      <c r="T246" s="17">
        <f>IFERROR(ZACKS_Screener[[#This Row],[PE2]]/(ZACKS_Screener[[#This Row],[EG2]]*100), "")</f>
        <v>0.10797958797958795</v>
      </c>
      <c r="U246"/>
    </row>
    <row r="247" spans="1:21" hidden="1" x14ac:dyDescent="0.25">
      <c r="A247" s="20" t="s">
        <v>4416</v>
      </c>
      <c r="B247" s="35">
        <v>2852.93</v>
      </c>
      <c r="C247" s="6" t="s">
        <v>4415</v>
      </c>
      <c r="D247" s="6" t="s">
        <v>13</v>
      </c>
      <c r="E247" s="6" t="s">
        <v>30</v>
      </c>
      <c r="F247" s="6" t="s">
        <v>830</v>
      </c>
      <c r="G247">
        <v>12</v>
      </c>
      <c r="H247">
        <v>202212</v>
      </c>
      <c r="I247" s="8">
        <v>11.75</v>
      </c>
      <c r="J247" s="8">
        <v>0.22</v>
      </c>
      <c r="K247" s="8">
        <v>0.41</v>
      </c>
      <c r="L247" s="8">
        <v>0.56999999999999995</v>
      </c>
      <c r="M247" s="36" t="str">
        <f>INDEX(YahooDetails[], MATCH(ZACKS_Screener[Ticker], YahooDetails[Ticker],0), 4)</f>
        <v>Consumer Cyclical</v>
      </c>
      <c r="N247" s="6" t="str">
        <f>INDEX(YahooDetails[], MATCH(ZACKS_Screener[Ticker], YahooDetails[Ticker],0), 2)</f>
        <v>Apparel Manufacturing</v>
      </c>
      <c r="O2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0.86363636363636354</v>
      </c>
      <c r="P2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0.39024390243902435</v>
      </c>
      <c r="Q247" s="17">
        <f>IFERROR(ZACKS_Screener[[#This Row],[Price]]/ZACKS_Screener[[#This Row],[EPS1]], "")</f>
        <v>28.658536585365855</v>
      </c>
      <c r="R247" s="17">
        <f>IFERROR(ZACKS_Screener[[#This Row],[Price]]/ZACKS_Screener[[#This Row],[EPS2]], "")</f>
        <v>20.614035087719301</v>
      </c>
      <c r="S247" s="17">
        <f>IFERROR(ZACKS_Screener[[#This Row],[PE1]]/(ZACKS_Screener[[#This Row],[EG1]]*100), "")</f>
        <v>0.33183568677792047</v>
      </c>
      <c r="T247" s="17">
        <f>IFERROR(ZACKS_Screener[[#This Row],[PE2]]/(ZACKS_Screener[[#This Row],[EG2]]*100), "")</f>
        <v>0.52823464912280715</v>
      </c>
      <c r="U247"/>
    </row>
    <row r="248" spans="1:21" hidden="1" x14ac:dyDescent="0.25">
      <c r="A248" s="20" t="s">
        <v>4408</v>
      </c>
      <c r="B248" s="35">
        <v>2509.84</v>
      </c>
      <c r="C248" s="6" t="s">
        <v>4407</v>
      </c>
      <c r="D248" s="6" t="s">
        <v>13</v>
      </c>
      <c r="E248" s="6" t="s">
        <v>14</v>
      </c>
      <c r="F248" s="6" t="s">
        <v>58</v>
      </c>
      <c r="G248">
        <v>12</v>
      </c>
      <c r="H248">
        <v>202212</v>
      </c>
      <c r="I248" s="8">
        <v>36.46</v>
      </c>
      <c r="J248" s="8">
        <v>0.5</v>
      </c>
      <c r="K248" s="8">
        <v>0.93</v>
      </c>
      <c r="L248" s="8">
        <v>1.57</v>
      </c>
      <c r="M248" s="36" t="str">
        <f>INDEX(YahooDetails[], MATCH(ZACKS_Screener[Ticker], YahooDetails[Ticker],0), 4)</f>
        <v>Communication Services</v>
      </c>
      <c r="N248" s="6" t="str">
        <f>INDEX(YahooDetails[], MATCH(ZACKS_Screener[Ticker], YahooDetails[Ticker],0), 2)</f>
        <v>Internet Content &amp; Information</v>
      </c>
      <c r="O2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0.8600000000000001</v>
      </c>
      <c r="P2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0.68817204301075263</v>
      </c>
      <c r="Q248" s="17">
        <f>IFERROR(ZACKS_Screener[[#This Row],[Price]]/ZACKS_Screener[[#This Row],[EPS1]], "")</f>
        <v>39.204301075268816</v>
      </c>
      <c r="R248" s="17">
        <f>IFERROR(ZACKS_Screener[[#This Row],[Price]]/ZACKS_Screener[[#This Row],[EPS2]], "")</f>
        <v>23.222929936305732</v>
      </c>
      <c r="S248" s="17">
        <f>IFERROR(ZACKS_Screener[[#This Row],[PE1]]/(ZACKS_Screener[[#This Row],[EG1]]*100), "")</f>
        <v>0.45586396599149781</v>
      </c>
      <c r="T248" s="17">
        <f>IFERROR(ZACKS_Screener[[#This Row],[PE2]]/(ZACKS_Screener[[#This Row],[EG2]]*100), "")</f>
        <v>0.33745820063694271</v>
      </c>
      <c r="U248"/>
    </row>
    <row r="249" spans="1:21" hidden="1" x14ac:dyDescent="0.25">
      <c r="A249" s="20" t="s">
        <v>1625</v>
      </c>
      <c r="B249" s="35">
        <v>14904.58</v>
      </c>
      <c r="C249" s="6" t="s">
        <v>1624</v>
      </c>
      <c r="D249" s="6" t="s">
        <v>13</v>
      </c>
      <c r="E249" s="6" t="s">
        <v>14</v>
      </c>
      <c r="F249" s="6" t="s">
        <v>201</v>
      </c>
      <c r="G249">
        <v>1</v>
      </c>
      <c r="H249">
        <v>202301</v>
      </c>
      <c r="I249" s="8">
        <v>28.2</v>
      </c>
      <c r="J249" s="8">
        <v>-0.13</v>
      </c>
      <c r="K249" s="8">
        <v>-0.02</v>
      </c>
      <c r="L249" s="8">
        <v>0.05</v>
      </c>
      <c r="M249" s="36" t="str">
        <f>INDEX(YahooDetails[], MATCH(ZACKS_Screener[Ticker], YahooDetails[Ticker],0), 4)</f>
        <v>Technology</v>
      </c>
      <c r="N249" s="6" t="str">
        <f>INDEX(YahooDetails[], MATCH(ZACKS_Screener[Ticker], YahooDetails[Ticker],0), 2)</f>
        <v>Software—Infrastructure</v>
      </c>
      <c r="O2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0.84615384615384615</v>
      </c>
      <c r="P2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49" s="17">
        <f>IFERROR(ZACKS_Screener[[#This Row],[Price]]/ZACKS_Screener[[#This Row],[EPS1]], "")</f>
        <v>-1410</v>
      </c>
      <c r="R249" s="17">
        <f>IFERROR(ZACKS_Screener[[#This Row],[Price]]/ZACKS_Screener[[#This Row],[EPS2]], "")</f>
        <v>564</v>
      </c>
      <c r="S249" s="17">
        <f>IFERROR(ZACKS_Screener[[#This Row],[PE1]]/(ZACKS_Screener[[#This Row],[EG1]]*100), "")</f>
        <v>-16.663636363636364</v>
      </c>
      <c r="T249" s="17">
        <f>IFERROR(ZACKS_Screener[[#This Row],[PE2]]/(ZACKS_Screener[[#This Row],[EG2]]*100), "")</f>
        <v>5.64</v>
      </c>
      <c r="U249"/>
    </row>
    <row r="250" spans="1:21" hidden="1" x14ac:dyDescent="0.25">
      <c r="A250" s="20" t="s">
        <v>1299</v>
      </c>
      <c r="B250" s="35">
        <v>3346.02</v>
      </c>
      <c r="C250" s="6" t="s">
        <v>1298</v>
      </c>
      <c r="D250" s="6" t="s">
        <v>13</v>
      </c>
      <c r="E250" s="6" t="s">
        <v>23</v>
      </c>
      <c r="F250" s="6" t="s">
        <v>1164</v>
      </c>
      <c r="G250">
        <v>12</v>
      </c>
      <c r="H250">
        <v>202212</v>
      </c>
      <c r="I250" s="8">
        <v>15.03</v>
      </c>
      <c r="J250" s="8">
        <v>1.58</v>
      </c>
      <c r="K250" s="8">
        <v>2.91</v>
      </c>
      <c r="L250" s="8">
        <v>2.4</v>
      </c>
      <c r="M250" s="36" t="str">
        <f>INDEX(YahooDetails[], MATCH(ZACKS_Screener[Ticker], YahooDetails[Ticker],0), 4)</f>
        <v>Energy</v>
      </c>
      <c r="N250" s="6" t="str">
        <f>INDEX(YahooDetails[], MATCH(ZACKS_Screener[Ticker], YahooDetails[Ticker],0), 2)</f>
        <v>Oil &amp; Gas Midstream</v>
      </c>
      <c r="O2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0.84177215189873422</v>
      </c>
      <c r="P2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-0.17525773195876296</v>
      </c>
      <c r="Q250" s="17">
        <f>IFERROR(ZACKS_Screener[[#This Row],[Price]]/ZACKS_Screener[[#This Row],[EPS1]], "")</f>
        <v>5.1649484536082468</v>
      </c>
      <c r="R250" s="17">
        <f>IFERROR(ZACKS_Screener[[#This Row],[Price]]/ZACKS_Screener[[#This Row],[EPS2]], "")</f>
        <v>6.2625000000000002</v>
      </c>
      <c r="S250" s="17">
        <f>IFERROR(ZACKS_Screener[[#This Row],[PE1]]/(ZACKS_Screener[[#This Row],[EG1]]*100), "")</f>
        <v>6.1358034260909994E-2</v>
      </c>
      <c r="T250" s="17">
        <f>IFERROR(ZACKS_Screener[[#This Row],[PE2]]/(ZACKS_Screener[[#This Row],[EG2]]*100), "")</f>
        <v>-0.35733088235294103</v>
      </c>
      <c r="U250"/>
    </row>
    <row r="251" spans="1:21" hidden="1" x14ac:dyDescent="0.25">
      <c r="A251" s="20" t="s">
        <v>821</v>
      </c>
      <c r="B251" s="35">
        <v>4295.93</v>
      </c>
      <c r="C251" s="6" t="s">
        <v>820</v>
      </c>
      <c r="D251" s="6" t="s">
        <v>13</v>
      </c>
      <c r="E251" s="6" t="s">
        <v>23</v>
      </c>
      <c r="F251" s="6" t="s">
        <v>24</v>
      </c>
      <c r="G251">
        <v>12</v>
      </c>
      <c r="H251">
        <v>202212</v>
      </c>
      <c r="I251" s="8">
        <v>108.99</v>
      </c>
      <c r="J251" s="8">
        <v>8.26</v>
      </c>
      <c r="K251" s="8">
        <v>15.21</v>
      </c>
      <c r="L251" s="8">
        <v>15.57</v>
      </c>
      <c r="M251" s="36" t="str">
        <f>INDEX(YahooDetails[], MATCH(ZACKS_Screener[Ticker], YahooDetails[Ticker],0), 4)</f>
        <v>Industrials</v>
      </c>
      <c r="N251" s="6" t="str">
        <f>INDEX(YahooDetails[], MATCH(ZACKS_Screener[Ticker], YahooDetails[Ticker],0), 2)</f>
        <v>Airlines</v>
      </c>
      <c r="O2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0.84140435835351102</v>
      </c>
      <c r="P2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2.3668639053254399E-2</v>
      </c>
      <c r="Q251" s="17">
        <f>IFERROR(ZACKS_Screener[[#This Row],[Price]]/ZACKS_Screener[[#This Row],[EPS1]], "")</f>
        <v>7.1656804733727801</v>
      </c>
      <c r="R251" s="17">
        <f>IFERROR(ZACKS_Screener[[#This Row],[Price]]/ZACKS_Screener[[#This Row],[EPS2]], "")</f>
        <v>6.9999999999999991</v>
      </c>
      <c r="S251" s="17">
        <f>IFERROR(ZACKS_Screener[[#This Row],[PE1]]/(ZACKS_Screener[[#This Row],[EG1]]*100), "")</f>
        <v>8.5163339151164252E-2</v>
      </c>
      <c r="T251" s="17">
        <f>IFERROR(ZACKS_Screener[[#This Row],[PE2]]/(ZACKS_Screener[[#This Row],[EG2]]*100), "")</f>
        <v>2.9575000000000045</v>
      </c>
      <c r="U251"/>
    </row>
    <row r="252" spans="1:21" hidden="1" x14ac:dyDescent="0.25">
      <c r="A252" s="20" t="s">
        <v>608</v>
      </c>
      <c r="B252" s="35">
        <v>5840.97</v>
      </c>
      <c r="C252" s="6" t="s">
        <v>607</v>
      </c>
      <c r="D252" s="6" t="s">
        <v>22</v>
      </c>
      <c r="E252" s="6" t="s">
        <v>14</v>
      </c>
      <c r="F252" s="6" t="s">
        <v>201</v>
      </c>
      <c r="G252">
        <v>12</v>
      </c>
      <c r="H252">
        <v>202212</v>
      </c>
      <c r="I252" s="8">
        <v>15.59</v>
      </c>
      <c r="J252" s="8">
        <v>0.25</v>
      </c>
      <c r="K252" s="8">
        <v>0.46</v>
      </c>
      <c r="L252" s="8">
        <v>0.62</v>
      </c>
      <c r="M252" s="36" t="str">
        <f>INDEX(YahooDetails[], MATCH(ZACKS_Screener[Ticker], YahooDetails[Ticker],0), 4)</f>
        <v>Industrials</v>
      </c>
      <c r="N252" s="6" t="str">
        <f>INDEX(YahooDetails[], MATCH(ZACKS_Screener[Ticker], YahooDetails[Ticker],0), 2)</f>
        <v>Staffing &amp; Employment Services</v>
      </c>
      <c r="O2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0.84000000000000008</v>
      </c>
      <c r="P2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0.34782608695652167</v>
      </c>
      <c r="Q252" s="17">
        <f>IFERROR(ZACKS_Screener[[#This Row],[Price]]/ZACKS_Screener[[#This Row],[EPS1]], "")</f>
        <v>33.891304347826086</v>
      </c>
      <c r="R252" s="17">
        <f>IFERROR(ZACKS_Screener[[#This Row],[Price]]/ZACKS_Screener[[#This Row],[EPS2]], "")</f>
        <v>25.14516129032258</v>
      </c>
      <c r="S252" s="17">
        <f>IFERROR(ZACKS_Screener[[#This Row],[PE1]]/(ZACKS_Screener[[#This Row],[EG1]]*100), "")</f>
        <v>0.40346790890269141</v>
      </c>
      <c r="T252" s="17">
        <f>IFERROR(ZACKS_Screener[[#This Row],[PE2]]/(ZACKS_Screener[[#This Row],[EG2]]*100), "")</f>
        <v>0.72292338709677439</v>
      </c>
      <c r="U252"/>
    </row>
    <row r="253" spans="1:21" hidden="1" x14ac:dyDescent="0.25">
      <c r="A253" s="20" t="s">
        <v>2618</v>
      </c>
      <c r="B253" s="35">
        <v>14388.19</v>
      </c>
      <c r="C253" s="6" t="s">
        <v>2617</v>
      </c>
      <c r="D253" s="6" t="s">
        <v>22</v>
      </c>
      <c r="E253" s="6" t="s">
        <v>223</v>
      </c>
      <c r="F253" s="6" t="s">
        <v>311</v>
      </c>
      <c r="G253">
        <v>12</v>
      </c>
      <c r="H253">
        <v>202212</v>
      </c>
      <c r="I253" s="8">
        <v>255.36</v>
      </c>
      <c r="J253" s="8">
        <v>5.95</v>
      </c>
      <c r="K253" s="8">
        <v>10.94</v>
      </c>
      <c r="L253" s="8">
        <v>13.19</v>
      </c>
      <c r="M253" s="36" t="str">
        <f>INDEX(YahooDetails[], MATCH(ZACKS_Screener[Ticker], YahooDetails[Ticker],0), 4)</f>
        <v>Technology</v>
      </c>
      <c r="N253" s="6" t="str">
        <f>INDEX(YahooDetails[], MATCH(ZACKS_Screener[Ticker], YahooDetails[Ticker],0), 2)</f>
        <v>Solar</v>
      </c>
      <c r="O2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0.83865546218487386</v>
      </c>
      <c r="P2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0.20566727605118831</v>
      </c>
      <c r="Q253" s="17">
        <f>IFERROR(ZACKS_Screener[[#This Row],[Price]]/ZACKS_Screener[[#This Row],[EPS1]], "")</f>
        <v>23.341864716636199</v>
      </c>
      <c r="R253" s="17">
        <f>IFERROR(ZACKS_Screener[[#This Row],[Price]]/ZACKS_Screener[[#This Row],[EPS2]], "")</f>
        <v>19.360121304018197</v>
      </c>
      <c r="S253" s="17">
        <f>IFERROR(ZACKS_Screener[[#This Row],[PE1]]/(ZACKS_Screener[[#This Row],[EG1]]*100), "")</f>
        <v>0.27832483980758599</v>
      </c>
      <c r="T253" s="17">
        <f>IFERROR(ZACKS_Screener[[#This Row],[PE2]]/(ZACKS_Screener[[#This Row],[EG2]]*100), "")</f>
        <v>0.94133212029315139</v>
      </c>
      <c r="U253"/>
    </row>
    <row r="254" spans="1:21" hidden="1" x14ac:dyDescent="0.25">
      <c r="A254" s="20" t="s">
        <v>3381</v>
      </c>
      <c r="B254" s="35">
        <v>2404.88</v>
      </c>
      <c r="C254" s="6" t="s">
        <v>3380</v>
      </c>
      <c r="D254" s="6" t="s">
        <v>22</v>
      </c>
      <c r="E254" s="6" t="s">
        <v>179</v>
      </c>
      <c r="F254" s="6" t="s">
        <v>180</v>
      </c>
      <c r="G254">
        <v>4</v>
      </c>
      <c r="H254">
        <v>202304</v>
      </c>
      <c r="I254" s="8">
        <v>95.19</v>
      </c>
      <c r="J254" s="8">
        <v>1.25</v>
      </c>
      <c r="K254" s="8">
        <v>2.2799999999999998</v>
      </c>
      <c r="L254" s="8">
        <v>2.81</v>
      </c>
      <c r="M254" s="36" t="str">
        <f>INDEX(YahooDetails[], MATCH(ZACKS_Screener[Ticker], YahooDetails[Ticker],0), 4)</f>
        <v>Industrials</v>
      </c>
      <c r="N254" s="6" t="str">
        <f>INDEX(YahooDetails[], MATCH(ZACKS_Screener[Ticker], YahooDetails[Ticker],0), 2)</f>
        <v>Aerospace &amp; Defense</v>
      </c>
      <c r="O2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0.82399999999999984</v>
      </c>
      <c r="P2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0.23245614035087733</v>
      </c>
      <c r="Q254" s="17">
        <f>IFERROR(ZACKS_Screener[[#This Row],[Price]]/ZACKS_Screener[[#This Row],[EPS1]], "")</f>
        <v>41.75</v>
      </c>
      <c r="R254" s="17">
        <f>IFERROR(ZACKS_Screener[[#This Row],[Price]]/ZACKS_Screener[[#This Row],[EPS2]], "")</f>
        <v>33.87544483985765</v>
      </c>
      <c r="S254" s="17">
        <f>IFERROR(ZACKS_Screener[[#This Row],[PE1]]/(ZACKS_Screener[[#This Row],[EG1]]*100), "")</f>
        <v>0.50667475728155353</v>
      </c>
      <c r="T254" s="17">
        <f>IFERROR(ZACKS_Screener[[#This Row],[PE2]]/(ZACKS_Screener[[#This Row],[EG2]]*100), "")</f>
        <v>1.4572832874504791</v>
      </c>
      <c r="U254"/>
    </row>
    <row r="255" spans="1:21" hidden="1" x14ac:dyDescent="0.25">
      <c r="A255" s="20" t="s">
        <v>1437</v>
      </c>
      <c r="B255" s="35">
        <v>5780.96</v>
      </c>
      <c r="C255" s="6" t="s">
        <v>1436</v>
      </c>
      <c r="D255" s="6" t="s">
        <v>13</v>
      </c>
      <c r="E255" s="6" t="s">
        <v>14</v>
      </c>
      <c r="F255" s="6" t="s">
        <v>877</v>
      </c>
      <c r="G255">
        <v>7</v>
      </c>
      <c r="H255">
        <v>202207</v>
      </c>
      <c r="I255" s="8">
        <v>70.98</v>
      </c>
      <c r="J255" s="8">
        <v>-0.51</v>
      </c>
      <c r="K255" s="8">
        <v>-0.09</v>
      </c>
      <c r="L255" s="8">
        <v>0.47</v>
      </c>
      <c r="M255" s="36" t="str">
        <f>INDEX(YahooDetails[], MATCH(ZACKS_Screener[Ticker], YahooDetails[Ticker],0), 4)</f>
        <v>Technology</v>
      </c>
      <c r="N255" s="6" t="str">
        <f>INDEX(YahooDetails[], MATCH(ZACKS_Screener[Ticker], YahooDetails[Ticker],0), 2)</f>
        <v>Software—Application</v>
      </c>
      <c r="O2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0.82352941176470595</v>
      </c>
      <c r="P2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5" s="17">
        <f>IFERROR(ZACKS_Screener[[#This Row],[Price]]/ZACKS_Screener[[#This Row],[EPS1]], "")</f>
        <v>-788.66666666666674</v>
      </c>
      <c r="R255" s="17">
        <f>IFERROR(ZACKS_Screener[[#This Row],[Price]]/ZACKS_Screener[[#This Row],[EPS2]], "")</f>
        <v>151.02127659574469</v>
      </c>
      <c r="S255" s="17">
        <f>IFERROR(ZACKS_Screener[[#This Row],[PE1]]/(ZACKS_Screener[[#This Row],[EG1]]*100), "")</f>
        <v>-9.5766666666666662</v>
      </c>
      <c r="T255" s="17">
        <f>IFERROR(ZACKS_Screener[[#This Row],[PE2]]/(ZACKS_Screener[[#This Row],[EG2]]*100), "")</f>
        <v>1.5102127659574469</v>
      </c>
      <c r="U255"/>
    </row>
    <row r="256" spans="1:21" hidden="1" x14ac:dyDescent="0.25">
      <c r="A256" s="20" t="s">
        <v>3471</v>
      </c>
      <c r="B256" s="35">
        <v>2257.2600000000002</v>
      </c>
      <c r="C256" s="6" t="s">
        <v>3470</v>
      </c>
      <c r="D256" s="6" t="s">
        <v>22</v>
      </c>
      <c r="E256" s="6" t="s">
        <v>130</v>
      </c>
      <c r="F256" s="6" t="s">
        <v>477</v>
      </c>
      <c r="G256">
        <v>5</v>
      </c>
      <c r="H256">
        <v>202305</v>
      </c>
      <c r="I256" s="8">
        <v>46.08</v>
      </c>
      <c r="J256" s="8">
        <v>2.72</v>
      </c>
      <c r="K256" s="8">
        <v>4.95</v>
      </c>
      <c r="M256" s="36" t="str">
        <f>INDEX(YahooDetails[], MATCH(ZACKS_Screener[Ticker], YahooDetails[Ticker],0), 4)</f>
        <v>Consumer Defensive</v>
      </c>
      <c r="N256" s="6" t="str">
        <f>INDEX(YahooDetails[], MATCH(ZACKS_Screener[Ticker], YahooDetails[Ticker],0), 2)</f>
        <v>Farm Products</v>
      </c>
      <c r="O2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0.81985294117647056</v>
      </c>
      <c r="P2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6" s="17">
        <f>IFERROR(ZACKS_Screener[[#This Row],[Price]]/ZACKS_Screener[[#This Row],[EPS1]], "")</f>
        <v>9.3090909090909086</v>
      </c>
      <c r="R256" s="17" t="str">
        <f>IFERROR(ZACKS_Screener[[#This Row],[Price]]/ZACKS_Screener[[#This Row],[EPS2]], "")</f>
        <v/>
      </c>
      <c r="S256" s="17">
        <f>IFERROR(ZACKS_Screener[[#This Row],[PE1]]/(ZACKS_Screener[[#This Row],[EG1]]*100), "")</f>
        <v>0.11354586220953934</v>
      </c>
      <c r="T256" s="17" t="str">
        <f>IFERROR(ZACKS_Screener[[#This Row],[PE2]]/(ZACKS_Screener[[#This Row],[EG2]]*100), "")</f>
        <v/>
      </c>
      <c r="U256"/>
    </row>
    <row r="257" spans="1:21" hidden="1" x14ac:dyDescent="0.25">
      <c r="A257" s="20" t="s">
        <v>3488</v>
      </c>
      <c r="B257" s="35">
        <v>2911.68</v>
      </c>
      <c r="C257" s="6" t="s">
        <v>3487</v>
      </c>
      <c r="D257" s="6" t="s">
        <v>13</v>
      </c>
      <c r="E257" s="6" t="s">
        <v>51</v>
      </c>
      <c r="F257" s="6" t="s">
        <v>52</v>
      </c>
      <c r="G257">
        <v>12</v>
      </c>
      <c r="H257">
        <v>202212</v>
      </c>
      <c r="I257" s="8">
        <v>15.76</v>
      </c>
      <c r="J257" s="8">
        <v>0.7</v>
      </c>
      <c r="K257" s="8">
        <v>1.26</v>
      </c>
      <c r="L257" s="8">
        <v>1.62</v>
      </c>
      <c r="M257" s="36" t="str">
        <f>INDEX(YahooDetails[], MATCH(ZACKS_Screener[Ticker], YahooDetails[Ticker],0), 4)</f>
        <v>Consumer Defensive</v>
      </c>
      <c r="N257" s="6" t="str">
        <f>INDEX(YahooDetails[], MATCH(ZACKS_Screener[Ticker], YahooDetails[Ticker],0), 2)</f>
        <v>Beverages—Brewers</v>
      </c>
      <c r="O2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0.80000000000000016</v>
      </c>
      <c r="P2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0.28571428571428581</v>
      </c>
      <c r="Q257" s="17">
        <f>IFERROR(ZACKS_Screener[[#This Row],[Price]]/ZACKS_Screener[[#This Row],[EPS1]], "")</f>
        <v>12.507936507936508</v>
      </c>
      <c r="R257" s="17">
        <f>IFERROR(ZACKS_Screener[[#This Row],[Price]]/ZACKS_Screener[[#This Row],[EPS2]], "")</f>
        <v>9.7283950617283939</v>
      </c>
      <c r="S257" s="17">
        <f>IFERROR(ZACKS_Screener[[#This Row],[PE1]]/(ZACKS_Screener[[#This Row],[EG1]]*100), "")</f>
        <v>0.15634920634920632</v>
      </c>
      <c r="T257" s="17">
        <f>IFERROR(ZACKS_Screener[[#This Row],[PE2]]/(ZACKS_Screener[[#This Row],[EG2]]*100), "")</f>
        <v>0.3404938271604937</v>
      </c>
      <c r="U257"/>
    </row>
    <row r="258" spans="1:21" hidden="1" x14ac:dyDescent="0.25">
      <c r="A258" s="20" t="s">
        <v>462</v>
      </c>
      <c r="B258" s="35">
        <v>8296.27</v>
      </c>
      <c r="C258" s="6" t="s">
        <v>461</v>
      </c>
      <c r="D258" s="6" t="s">
        <v>13</v>
      </c>
      <c r="E258" s="6" t="s">
        <v>118</v>
      </c>
      <c r="F258" s="6" t="s">
        <v>119</v>
      </c>
      <c r="G258">
        <v>12</v>
      </c>
      <c r="H258">
        <v>202212</v>
      </c>
      <c r="I258" s="8">
        <v>29.25</v>
      </c>
      <c r="J258" s="8">
        <v>-0.6</v>
      </c>
      <c r="K258" s="8">
        <v>-0.12</v>
      </c>
      <c r="L258" s="8">
        <v>0.21</v>
      </c>
      <c r="M258" s="36" t="str">
        <f>INDEX(YahooDetails[], MATCH(ZACKS_Screener[Ticker], YahooDetails[Ticker],0), 4)</f>
        <v>Utilities</v>
      </c>
      <c r="N258" s="6" t="str">
        <f>INDEX(YahooDetails[], MATCH(ZACKS_Screener[Ticker], YahooDetails[Ticker],0), 2)</f>
        <v>Utilities—Renewable</v>
      </c>
      <c r="O2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v>
      </c>
      <c r="P2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8" s="17">
        <f>IFERROR(ZACKS_Screener[[#This Row],[Price]]/ZACKS_Screener[[#This Row],[EPS1]], "")</f>
        <v>-243.75</v>
      </c>
      <c r="R258" s="17">
        <f>IFERROR(ZACKS_Screener[[#This Row],[Price]]/ZACKS_Screener[[#This Row],[EPS2]], "")</f>
        <v>139.28571428571428</v>
      </c>
      <c r="S258" s="17">
        <f>IFERROR(ZACKS_Screener[[#This Row],[PE1]]/(ZACKS_Screener[[#This Row],[EG1]]*100), "")</f>
        <v>-3.046875</v>
      </c>
      <c r="T258" s="17">
        <f>IFERROR(ZACKS_Screener[[#This Row],[PE2]]/(ZACKS_Screener[[#This Row],[EG2]]*100), "")</f>
        <v>1.3928571428571428</v>
      </c>
      <c r="U258"/>
    </row>
    <row r="259" spans="1:21" hidden="1" x14ac:dyDescent="0.25">
      <c r="A259" s="20" t="s">
        <v>796</v>
      </c>
      <c r="B259" s="35">
        <v>13391.15</v>
      </c>
      <c r="C259" s="6" t="s">
        <v>795</v>
      </c>
      <c r="D259" s="6" t="s">
        <v>22</v>
      </c>
      <c r="E259" s="6" t="s">
        <v>37</v>
      </c>
      <c r="F259" s="6" t="s">
        <v>641</v>
      </c>
      <c r="G259">
        <v>12</v>
      </c>
      <c r="H259">
        <v>202212</v>
      </c>
      <c r="I259" s="8">
        <v>57.09</v>
      </c>
      <c r="J259" s="8">
        <v>-11.83</v>
      </c>
      <c r="K259" s="8">
        <v>-2.4700000000000002</v>
      </c>
      <c r="L259" s="8">
        <v>-2.0299999999999998</v>
      </c>
      <c r="M259" s="36" t="str">
        <f>INDEX(YahooDetails[], MATCH(ZACKS_Screener[Ticker], YahooDetails[Ticker],0), 4)</f>
        <v>Financial Services</v>
      </c>
      <c r="N259" s="6" t="str">
        <f>INDEX(YahooDetails[], MATCH(ZACKS_Screener[Ticker], YahooDetails[Ticker],0), 2)</f>
        <v>Financial Data &amp; Stock Exchanges</v>
      </c>
      <c r="O2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0.79120879120879117</v>
      </c>
      <c r="P2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0.1781376518218625</v>
      </c>
      <c r="Q259" s="17">
        <f>IFERROR(ZACKS_Screener[[#This Row],[Price]]/ZACKS_Screener[[#This Row],[EPS1]], "")</f>
        <v>-23.113360323886639</v>
      </c>
      <c r="R259" s="17">
        <f>IFERROR(ZACKS_Screener[[#This Row],[Price]]/ZACKS_Screener[[#This Row],[EPS2]], "")</f>
        <v>-28.123152709359609</v>
      </c>
      <c r="S259" s="17">
        <f>IFERROR(ZACKS_Screener[[#This Row],[PE1]]/(ZACKS_Screener[[#This Row],[EG1]]*100), "")</f>
        <v>-0.2921271929824561</v>
      </c>
      <c r="T259" s="17">
        <f>IFERROR(ZACKS_Screener[[#This Row],[PE2]]/(ZACKS_Screener[[#This Row],[EG2]]*100), "")</f>
        <v>-1.5787315270935947</v>
      </c>
      <c r="U259"/>
    </row>
    <row r="260" spans="1:21" hidden="1" x14ac:dyDescent="0.25">
      <c r="A260" s="20" t="s">
        <v>1926</v>
      </c>
      <c r="B260" s="35">
        <v>26598.720000000001</v>
      </c>
      <c r="C260" s="6" t="s">
        <v>1925</v>
      </c>
      <c r="D260" s="6" t="s">
        <v>22</v>
      </c>
      <c r="E260" s="6" t="s">
        <v>14</v>
      </c>
      <c r="F260" s="6" t="s">
        <v>201</v>
      </c>
      <c r="G260">
        <v>1</v>
      </c>
      <c r="H260">
        <v>202301</v>
      </c>
      <c r="I260" s="8">
        <v>379.78</v>
      </c>
      <c r="J260" s="8">
        <v>0.81</v>
      </c>
      <c r="K260" s="8">
        <v>1.45</v>
      </c>
      <c r="L260" s="8">
        <v>1.97</v>
      </c>
      <c r="M260" s="36" t="str">
        <f>INDEX(YahooDetails[], MATCH(ZACKS_Screener[Ticker], YahooDetails[Ticker],0), 4)</f>
        <v>Technology</v>
      </c>
      <c r="N260" s="6" t="str">
        <f>INDEX(YahooDetails[], MATCH(ZACKS_Screener[Ticker], YahooDetails[Ticker],0), 2)</f>
        <v>Software—Infrastructure</v>
      </c>
      <c r="O2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0.7901234567901233</v>
      </c>
      <c r="P2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0.35862068965517246</v>
      </c>
      <c r="Q260" s="17">
        <f>IFERROR(ZACKS_Screener[[#This Row],[Price]]/ZACKS_Screener[[#This Row],[EPS1]], "")</f>
        <v>261.91724137931033</v>
      </c>
      <c r="R260" s="17">
        <f>IFERROR(ZACKS_Screener[[#This Row],[Price]]/ZACKS_Screener[[#This Row],[EPS2]], "")</f>
        <v>192.78172588832487</v>
      </c>
      <c r="S260" s="17">
        <f>IFERROR(ZACKS_Screener[[#This Row],[PE1]]/(ZACKS_Screener[[#This Row],[EG1]]*100), "")</f>
        <v>3.3148900862068973</v>
      </c>
      <c r="T260" s="17">
        <f>IFERROR(ZACKS_Screener[[#This Row],[PE2]]/(ZACKS_Screener[[#This Row],[EG2]]*100), "")</f>
        <v>5.3756442795782888</v>
      </c>
      <c r="U260"/>
    </row>
    <row r="261" spans="1:21" hidden="1" x14ac:dyDescent="0.25">
      <c r="A261" s="20" t="s">
        <v>998</v>
      </c>
      <c r="B261" s="35">
        <v>3812.72</v>
      </c>
      <c r="C261" s="6" t="s">
        <v>997</v>
      </c>
      <c r="D261" s="6" t="s">
        <v>13</v>
      </c>
      <c r="E261" s="6" t="s">
        <v>14</v>
      </c>
      <c r="F261" s="6" t="s">
        <v>201</v>
      </c>
      <c r="G261">
        <v>12</v>
      </c>
      <c r="H261">
        <v>202212</v>
      </c>
      <c r="I261" s="8">
        <v>42.93</v>
      </c>
      <c r="J261" s="8">
        <v>0.94</v>
      </c>
      <c r="K261" s="8">
        <v>1.68</v>
      </c>
      <c r="L261" s="8">
        <v>2.12</v>
      </c>
      <c r="M261" s="36" t="str">
        <f>INDEX(YahooDetails[], MATCH(ZACKS_Screener[Ticker], YahooDetails[Ticker],0), 4)</f>
        <v>Technology</v>
      </c>
      <c r="N261" s="6" t="str">
        <f>INDEX(YahooDetails[], MATCH(ZACKS_Screener[Ticker], YahooDetails[Ticker],0), 2)</f>
        <v>Software—Infrastructure</v>
      </c>
      <c r="O2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0.78723404255319152</v>
      </c>
      <c r="P2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0.26190476190476203</v>
      </c>
      <c r="Q261" s="17">
        <f>IFERROR(ZACKS_Screener[[#This Row],[Price]]/ZACKS_Screener[[#This Row],[EPS1]], "")</f>
        <v>25.553571428571431</v>
      </c>
      <c r="R261" s="17">
        <f>IFERROR(ZACKS_Screener[[#This Row],[Price]]/ZACKS_Screener[[#This Row],[EPS2]], "")</f>
        <v>20.25</v>
      </c>
      <c r="S261" s="17">
        <f>IFERROR(ZACKS_Screener[[#This Row],[PE1]]/(ZACKS_Screener[[#This Row],[EG1]]*100), "")</f>
        <v>0.32459942084942084</v>
      </c>
      <c r="T261" s="17">
        <f>IFERROR(ZACKS_Screener[[#This Row],[PE2]]/(ZACKS_Screener[[#This Row],[EG2]]*100), "")</f>
        <v>0.77318181818181775</v>
      </c>
      <c r="U261"/>
    </row>
    <row r="262" spans="1:21" hidden="1" x14ac:dyDescent="0.25">
      <c r="A262" s="20" t="s">
        <v>7030</v>
      </c>
      <c r="B262" s="35">
        <v>2016.86</v>
      </c>
      <c r="C262" s="6" t="s">
        <v>7029</v>
      </c>
      <c r="D262" s="6" t="s">
        <v>13</v>
      </c>
      <c r="E262" s="6" t="s">
        <v>223</v>
      </c>
      <c r="F262" s="6" t="s">
        <v>512</v>
      </c>
      <c r="G262">
        <v>12</v>
      </c>
      <c r="H262">
        <v>202212</v>
      </c>
      <c r="I262" s="8">
        <v>8.75</v>
      </c>
      <c r="J262" s="8">
        <v>1.58</v>
      </c>
      <c r="K262" s="8">
        <v>2.81</v>
      </c>
      <c r="L262" s="8">
        <v>2.79</v>
      </c>
      <c r="M262" s="36" t="e">
        <f>INDEX(YahooDetails[], MATCH(ZACKS_Screener[Ticker], YahooDetails[Ticker],0), 4)</f>
        <v>#N/A</v>
      </c>
      <c r="N262" s="6" t="e">
        <f>INDEX(YahooDetails[], MATCH(ZACKS_Screener[Ticker], YahooDetails[Ticker],0), 2)</f>
        <v>#N/A</v>
      </c>
      <c r="O2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0.77848101265822778</v>
      </c>
      <c r="P2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-7.1174377224199354E-3</v>
      </c>
      <c r="Q262" s="17">
        <f>IFERROR(ZACKS_Screener[[#This Row],[Price]]/ZACKS_Screener[[#This Row],[EPS1]], "")</f>
        <v>3.1138790035587189</v>
      </c>
      <c r="R262" s="17">
        <f>IFERROR(ZACKS_Screener[[#This Row],[Price]]/ZACKS_Screener[[#This Row],[EPS2]], "")</f>
        <v>3.1362007168458783</v>
      </c>
      <c r="S262" s="17">
        <f>IFERROR(ZACKS_Screener[[#This Row],[PE1]]/(ZACKS_Screener[[#This Row],[EG1]]*100), "")</f>
        <v>3.9999421346526641E-2</v>
      </c>
      <c r="T262" s="17">
        <f>IFERROR(ZACKS_Screener[[#This Row],[PE2]]/(ZACKS_Screener[[#This Row],[EG2]]*100), "")</f>
        <v>-4.4063620071684548</v>
      </c>
      <c r="U262"/>
    </row>
    <row r="263" spans="1:21" hidden="1" x14ac:dyDescent="0.25">
      <c r="A263" s="20" t="s">
        <v>4368</v>
      </c>
      <c r="B263" s="35">
        <v>2867.89</v>
      </c>
      <c r="C263" s="6" t="s">
        <v>4367</v>
      </c>
      <c r="D263" s="6" t="s">
        <v>22</v>
      </c>
      <c r="E263" s="6" t="s">
        <v>14</v>
      </c>
      <c r="F263" s="6" t="s">
        <v>2454</v>
      </c>
      <c r="G263">
        <v>12</v>
      </c>
      <c r="H263">
        <v>202212</v>
      </c>
      <c r="I263" s="8">
        <v>26.14</v>
      </c>
      <c r="J263" s="8">
        <v>0.18</v>
      </c>
      <c r="K263" s="8">
        <v>0.32</v>
      </c>
      <c r="L263" s="8">
        <v>0.37</v>
      </c>
      <c r="M263" s="36" t="str">
        <f>INDEX(YahooDetails[], MATCH(ZACKS_Screener[Ticker], YahooDetails[Ticker],0), 4)</f>
        <v>Technology</v>
      </c>
      <c r="N263" s="6" t="str">
        <f>INDEX(YahooDetails[], MATCH(ZACKS_Screener[Ticker], YahooDetails[Ticker],0), 2)</f>
        <v>Software—Infrastructure</v>
      </c>
      <c r="O2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0.7777777777777779</v>
      </c>
      <c r="P2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0.15624999999999997</v>
      </c>
      <c r="Q263" s="17">
        <f>IFERROR(ZACKS_Screener[[#This Row],[Price]]/ZACKS_Screener[[#This Row],[EPS1]], "")</f>
        <v>81.6875</v>
      </c>
      <c r="R263" s="17">
        <f>IFERROR(ZACKS_Screener[[#This Row],[Price]]/ZACKS_Screener[[#This Row],[EPS2]], "")</f>
        <v>70.648648648648646</v>
      </c>
      <c r="S263" s="17">
        <f>IFERROR(ZACKS_Screener[[#This Row],[PE1]]/(ZACKS_Screener[[#This Row],[EG1]]*100), "")</f>
        <v>1.050267857142857</v>
      </c>
      <c r="T263" s="17">
        <f>IFERROR(ZACKS_Screener[[#This Row],[PE2]]/(ZACKS_Screener[[#This Row],[EG2]]*100), "")</f>
        <v>4.521513513513514</v>
      </c>
      <c r="U263"/>
    </row>
    <row r="264" spans="1:21" hidden="1" x14ac:dyDescent="0.25">
      <c r="A264" s="20" t="s">
        <v>2258</v>
      </c>
      <c r="B264" s="35">
        <v>5446.5</v>
      </c>
      <c r="C264" s="6" t="s">
        <v>2257</v>
      </c>
      <c r="D264" s="6" t="s">
        <v>13</v>
      </c>
      <c r="E264" s="6" t="s">
        <v>107</v>
      </c>
      <c r="F264" s="6" t="s">
        <v>108</v>
      </c>
      <c r="G264">
        <v>12</v>
      </c>
      <c r="H264">
        <v>202212</v>
      </c>
      <c r="I264" s="8">
        <v>83.39</v>
      </c>
      <c r="J264" s="8">
        <v>3.46</v>
      </c>
      <c r="K264" s="8">
        <v>6.09</v>
      </c>
      <c r="L264" s="8">
        <v>7.65</v>
      </c>
      <c r="M264" s="36" t="str">
        <f>INDEX(YahooDetails[], MATCH(ZACKS_Screener[Ticker], YahooDetails[Ticker],0), 4)</f>
        <v>Industrials</v>
      </c>
      <c r="N264" s="6" t="str">
        <f>INDEX(YahooDetails[], MATCH(ZACKS_Screener[Ticker], YahooDetails[Ticker],0), 2)</f>
        <v>Farm &amp; Heavy Construction Machinery</v>
      </c>
      <c r="O2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0.76011560693641611</v>
      </c>
      <c r="P2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0.25615763546798037</v>
      </c>
      <c r="Q264" s="17">
        <f>IFERROR(ZACKS_Screener[[#This Row],[Price]]/ZACKS_Screener[[#This Row],[EPS1]], "")</f>
        <v>13.692939244663384</v>
      </c>
      <c r="R264" s="17">
        <f>IFERROR(ZACKS_Screener[[#This Row],[Price]]/ZACKS_Screener[[#This Row],[EPS2]], "")</f>
        <v>10.900653594771242</v>
      </c>
      <c r="S264" s="17">
        <f>IFERROR(ZACKS_Screener[[#This Row],[PE1]]/(ZACKS_Screener[[#This Row],[EG1]]*100), "")</f>
        <v>0.18014285089937382</v>
      </c>
      <c r="T264" s="17">
        <f>IFERROR(ZACKS_Screener[[#This Row],[PE2]]/(ZACKS_Screener[[#This Row],[EG2]]*100), "")</f>
        <v>0.42554474610356957</v>
      </c>
      <c r="U264"/>
    </row>
    <row r="265" spans="1:21" hidden="1" x14ac:dyDescent="0.25">
      <c r="A265" s="20" t="s">
        <v>1938</v>
      </c>
      <c r="B265" s="35">
        <v>60135.66</v>
      </c>
      <c r="C265" s="6" t="s">
        <v>1937</v>
      </c>
      <c r="D265" s="6" t="s">
        <v>22</v>
      </c>
      <c r="E265" s="6" t="s">
        <v>30</v>
      </c>
      <c r="F265" s="6" t="s">
        <v>256</v>
      </c>
      <c r="G265">
        <v>12</v>
      </c>
      <c r="H265">
        <v>202212</v>
      </c>
      <c r="I265" s="8">
        <v>1197.74</v>
      </c>
      <c r="J265" s="8">
        <v>9.5299999999999994</v>
      </c>
      <c r="K265" s="8">
        <v>16.68</v>
      </c>
      <c r="L265" s="8">
        <v>25.81</v>
      </c>
      <c r="M265" s="36" t="str">
        <f>INDEX(YahooDetails[], MATCH(ZACKS_Screener[Ticker], YahooDetails[Ticker],0), 4)</f>
        <v>Consumer Cyclical</v>
      </c>
      <c r="N265" s="6" t="str">
        <f>INDEX(YahooDetails[], MATCH(ZACKS_Screener[Ticker], YahooDetails[Ticker],0), 2)</f>
        <v>Internet Retail</v>
      </c>
      <c r="O2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0.75026232948583427</v>
      </c>
      <c r="P2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0.54736211031175053</v>
      </c>
      <c r="Q265" s="17">
        <f>IFERROR(ZACKS_Screener[[#This Row],[Price]]/ZACKS_Screener[[#This Row],[EPS1]], "")</f>
        <v>71.806954436450837</v>
      </c>
      <c r="R265" s="17">
        <f>IFERROR(ZACKS_Screener[[#This Row],[Price]]/ZACKS_Screener[[#This Row],[EPS2]], "")</f>
        <v>46.406044168926776</v>
      </c>
      <c r="S265" s="17">
        <f>IFERROR(ZACKS_Screener[[#This Row],[PE1]]/(ZACKS_Screener[[#This Row],[EG1]]*100), "")</f>
        <v>0.9570912947963307</v>
      </c>
      <c r="T265" s="17">
        <f>IFERROR(ZACKS_Screener[[#This Row],[PE2]]/(ZACKS_Screener[[#This Row],[EG2]]*100), "")</f>
        <v>0.84781250464151015</v>
      </c>
      <c r="U265"/>
    </row>
    <row r="266" spans="1:21" hidden="1" x14ac:dyDescent="0.25">
      <c r="A266" s="20" t="s">
        <v>1535</v>
      </c>
      <c r="B266" s="35">
        <v>25595.69</v>
      </c>
      <c r="C266" s="6" t="s">
        <v>1534</v>
      </c>
      <c r="D266" s="6" t="s">
        <v>13</v>
      </c>
      <c r="E266" s="6" t="s">
        <v>14</v>
      </c>
      <c r="F266" s="6" t="s">
        <v>201</v>
      </c>
      <c r="G266">
        <v>12</v>
      </c>
      <c r="H266">
        <v>202212</v>
      </c>
      <c r="I266" s="8">
        <v>515.64</v>
      </c>
      <c r="J266" s="8">
        <v>2.78</v>
      </c>
      <c r="K266" s="8">
        <v>4.84</v>
      </c>
      <c r="L266" s="8">
        <v>5.86</v>
      </c>
      <c r="M266" s="36" t="str">
        <f>INDEX(YahooDetails[], MATCH(ZACKS_Screener[Ticker], YahooDetails[Ticker],0), 4)</f>
        <v>Technology</v>
      </c>
      <c r="N266" s="6" t="str">
        <f>INDEX(YahooDetails[], MATCH(ZACKS_Screener[Ticker], YahooDetails[Ticker],0), 2)</f>
        <v>Software—Application</v>
      </c>
      <c r="O2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0.74100719424460437</v>
      </c>
      <c r="P2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0.21074380165289266</v>
      </c>
      <c r="Q266" s="17">
        <f>IFERROR(ZACKS_Screener[[#This Row],[Price]]/ZACKS_Screener[[#This Row],[EPS1]], "")</f>
        <v>106.53719008264463</v>
      </c>
      <c r="R266" s="17">
        <f>IFERROR(ZACKS_Screener[[#This Row],[Price]]/ZACKS_Screener[[#This Row],[EPS2]], "")</f>
        <v>87.993174061433436</v>
      </c>
      <c r="S266" s="17">
        <f>IFERROR(ZACKS_Screener[[#This Row],[PE1]]/(ZACKS_Screener[[#This Row],[EG1]]*100), "")</f>
        <v>1.4377348952900584</v>
      </c>
      <c r="T266" s="17">
        <f>IFERROR(ZACKS_Screener[[#This Row],[PE2]]/(ZACKS_Screener[[#This Row],[EG2]]*100), "")</f>
        <v>4.1753623770327222</v>
      </c>
      <c r="U266"/>
    </row>
    <row r="267" spans="1:21" hidden="1" x14ac:dyDescent="0.25">
      <c r="A267" s="20" t="s">
        <v>2134</v>
      </c>
      <c r="B267" s="35">
        <v>7717.39</v>
      </c>
      <c r="C267" s="6" t="s">
        <v>2133</v>
      </c>
      <c r="D267" s="6" t="s">
        <v>13</v>
      </c>
      <c r="E267" s="6" t="s">
        <v>118</v>
      </c>
      <c r="F267" s="6" t="s">
        <v>119</v>
      </c>
      <c r="G267">
        <v>12</v>
      </c>
      <c r="H267">
        <v>202212</v>
      </c>
      <c r="I267" s="8">
        <v>33.520000000000003</v>
      </c>
      <c r="J267" s="8">
        <v>2.62</v>
      </c>
      <c r="K267" s="8">
        <v>4.55</v>
      </c>
      <c r="L267" s="8">
        <v>5.55</v>
      </c>
      <c r="M267" s="36" t="str">
        <f>INDEX(YahooDetails[], MATCH(ZACKS_Screener[Ticker], YahooDetails[Ticker],0), 4)</f>
        <v>Utilities</v>
      </c>
      <c r="N267" s="6" t="str">
        <f>INDEX(YahooDetails[], MATCH(ZACKS_Screener[Ticker], YahooDetails[Ticker],0), 2)</f>
        <v>Utilities—Independent Power Producers</v>
      </c>
      <c r="O2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0.73664122137404564</v>
      </c>
      <c r="P2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0.21978021978021978</v>
      </c>
      <c r="Q267" s="17">
        <f>IFERROR(ZACKS_Screener[[#This Row],[Price]]/ZACKS_Screener[[#This Row],[EPS1]], "")</f>
        <v>7.3670329670329684</v>
      </c>
      <c r="R267" s="17">
        <f>IFERROR(ZACKS_Screener[[#This Row],[Price]]/ZACKS_Screener[[#This Row],[EPS2]], "")</f>
        <v>6.0396396396396401</v>
      </c>
      <c r="S267" s="17">
        <f>IFERROR(ZACKS_Screener[[#This Row],[PE1]]/(ZACKS_Screener[[#This Row],[EG1]]*100), "")</f>
        <v>0.10000842680635431</v>
      </c>
      <c r="T267" s="17">
        <f>IFERROR(ZACKS_Screener[[#This Row],[PE2]]/(ZACKS_Screener[[#This Row],[EG2]]*100), "")</f>
        <v>0.27480360360360362</v>
      </c>
      <c r="U267"/>
    </row>
    <row r="268" spans="1:21" hidden="1" x14ac:dyDescent="0.25">
      <c r="A268" s="20" t="s">
        <v>1520</v>
      </c>
      <c r="B268" s="35">
        <v>157087</v>
      </c>
      <c r="C268" s="6" t="s">
        <v>1520</v>
      </c>
      <c r="D268" s="6" t="s">
        <v>13</v>
      </c>
      <c r="E268" s="6" t="s">
        <v>37</v>
      </c>
      <c r="F268" s="6" t="s">
        <v>418</v>
      </c>
      <c r="G268">
        <v>12</v>
      </c>
      <c r="H268">
        <v>202212</v>
      </c>
      <c r="I268" s="8">
        <v>39.369999999999997</v>
      </c>
      <c r="J268" s="8">
        <v>3.7</v>
      </c>
      <c r="K268" s="8">
        <v>6.42</v>
      </c>
      <c r="L268" s="8">
        <v>7.32</v>
      </c>
      <c r="M268" s="36" t="str">
        <f>INDEX(YahooDetails[], MATCH(ZACKS_Screener[Ticker], YahooDetails[Ticker],0), 4)</f>
        <v>Financial Services</v>
      </c>
      <c r="N268" s="6" t="str">
        <f>INDEX(YahooDetails[], MATCH(ZACKS_Screener[Ticker], YahooDetails[Ticker],0), 2)</f>
        <v>Banks—Diversified</v>
      </c>
      <c r="O2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0.73513513513513506</v>
      </c>
      <c r="P2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0.14018691588785051</v>
      </c>
      <c r="Q268" s="17">
        <f>IFERROR(ZACKS_Screener[[#This Row],[Price]]/ZACKS_Screener[[#This Row],[EPS1]], "")</f>
        <v>6.1323987538940807</v>
      </c>
      <c r="R268" s="17">
        <f>IFERROR(ZACKS_Screener[[#This Row],[Price]]/ZACKS_Screener[[#This Row],[EPS2]], "")</f>
        <v>5.3784153005464477</v>
      </c>
      <c r="S268" s="17">
        <f>IFERROR(ZACKS_Screener[[#This Row],[PE1]]/(ZACKS_Screener[[#This Row],[EG1]]*100), "")</f>
        <v>8.3418659519882726E-2</v>
      </c>
      <c r="T268" s="17">
        <f>IFERROR(ZACKS_Screener[[#This Row],[PE2]]/(ZACKS_Screener[[#This Row],[EG2]]*100), "")</f>
        <v>0.38366029143897978</v>
      </c>
      <c r="U268"/>
    </row>
    <row r="269" spans="1:21" hidden="1" x14ac:dyDescent="0.25">
      <c r="A269" s="20" t="s">
        <v>4260</v>
      </c>
      <c r="B269" s="35">
        <v>2865.49</v>
      </c>
      <c r="C269" s="6" t="s">
        <v>4259</v>
      </c>
      <c r="D269" s="6" t="s">
        <v>22</v>
      </c>
      <c r="E269" s="6" t="s">
        <v>130</v>
      </c>
      <c r="F269" s="6" t="s">
        <v>482</v>
      </c>
      <c r="G269">
        <v>12</v>
      </c>
      <c r="H269">
        <v>202212</v>
      </c>
      <c r="I269" s="8">
        <v>14.04</v>
      </c>
      <c r="J269" s="8">
        <v>0.67</v>
      </c>
      <c r="K269" s="8">
        <v>1.1499999999999999</v>
      </c>
      <c r="L269" s="8">
        <v>1.06</v>
      </c>
      <c r="M269" s="36" t="str">
        <f>INDEX(YahooDetails[], MATCH(ZACKS_Screener[Ticker], YahooDetails[Ticker],0), 4)</f>
        <v>Basic Materials</v>
      </c>
      <c r="N269" s="6" t="str">
        <f>INDEX(YahooDetails[], MATCH(ZACKS_Screener[Ticker], YahooDetails[Ticker],0), 2)</f>
        <v>Gold</v>
      </c>
      <c r="O2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0.71641791044776093</v>
      </c>
      <c r="P2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-7.8260869565217273E-2</v>
      </c>
      <c r="Q269" s="17">
        <f>IFERROR(ZACKS_Screener[[#This Row],[Price]]/ZACKS_Screener[[#This Row],[EPS1]], "")</f>
        <v>12.208695652173914</v>
      </c>
      <c r="R269" s="17">
        <f>IFERROR(ZACKS_Screener[[#This Row],[Price]]/ZACKS_Screener[[#This Row],[EPS2]], "")</f>
        <v>13.245283018867923</v>
      </c>
      <c r="S269" s="17">
        <f>IFERROR(ZACKS_Screener[[#This Row],[PE1]]/(ZACKS_Screener[[#This Row],[EG1]]*100), "")</f>
        <v>0.17041304347826092</v>
      </c>
      <c r="T269" s="17">
        <f>IFERROR(ZACKS_Screener[[#This Row],[PE2]]/(ZACKS_Screener[[#This Row],[EG2]]*100), "")</f>
        <v>-1.6924528301886814</v>
      </c>
      <c r="U269"/>
    </row>
    <row r="270" spans="1:21" hidden="1" x14ac:dyDescent="0.25">
      <c r="A270" s="20" t="s">
        <v>923</v>
      </c>
      <c r="B270" s="35">
        <v>27302.53</v>
      </c>
      <c r="C270" s="6" t="s">
        <v>922</v>
      </c>
      <c r="D270" s="6" t="s">
        <v>13</v>
      </c>
      <c r="E270" s="6" t="s">
        <v>23</v>
      </c>
      <c r="F270" s="6" t="s">
        <v>24</v>
      </c>
      <c r="G270">
        <v>12</v>
      </c>
      <c r="H270">
        <v>202212</v>
      </c>
      <c r="I270" s="8">
        <v>42.48</v>
      </c>
      <c r="J270" s="8">
        <v>3.2</v>
      </c>
      <c r="K270" s="8">
        <v>5.49</v>
      </c>
      <c r="L270" s="8">
        <v>7.03</v>
      </c>
      <c r="M270" s="36" t="str">
        <f>INDEX(YahooDetails[], MATCH(ZACKS_Screener[Ticker], YahooDetails[Ticker],0), 4)</f>
        <v>Industrials</v>
      </c>
      <c r="N270" s="6" t="str">
        <f>INDEX(YahooDetails[], MATCH(ZACKS_Screener[Ticker], YahooDetails[Ticker],0), 2)</f>
        <v>Airlines</v>
      </c>
      <c r="O2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0.71562499999999996</v>
      </c>
      <c r="P2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0.28051001821493626</v>
      </c>
      <c r="Q270" s="17">
        <f>IFERROR(ZACKS_Screener[[#This Row],[Price]]/ZACKS_Screener[[#This Row],[EPS1]], "")</f>
        <v>7.7377049180327857</v>
      </c>
      <c r="R270" s="17">
        <f>IFERROR(ZACKS_Screener[[#This Row],[Price]]/ZACKS_Screener[[#This Row],[EPS2]], "")</f>
        <v>6.0426742532005679</v>
      </c>
      <c r="S270" s="17">
        <f>IFERROR(ZACKS_Screener[[#This Row],[PE1]]/(ZACKS_Screener[[#This Row],[EG1]]*100), "")</f>
        <v>0.10812513422578565</v>
      </c>
      <c r="T270" s="17">
        <f>IFERROR(ZACKS_Screener[[#This Row],[PE2]]/(ZACKS_Screener[[#This Row],[EG2]]*100), "")</f>
        <v>0.21541741331215009</v>
      </c>
      <c r="U270"/>
    </row>
    <row r="271" spans="1:21" hidden="1" x14ac:dyDescent="0.25">
      <c r="A271" s="20" t="s">
        <v>2443</v>
      </c>
      <c r="B271" s="35">
        <v>4162.7</v>
      </c>
      <c r="C271" s="6" t="s">
        <v>2442</v>
      </c>
      <c r="D271" s="6" t="s">
        <v>22</v>
      </c>
      <c r="E271" s="6" t="s">
        <v>14</v>
      </c>
      <c r="F271" s="6" t="s">
        <v>201</v>
      </c>
      <c r="G271">
        <v>6</v>
      </c>
      <c r="H271">
        <v>202206</v>
      </c>
      <c r="I271" s="8">
        <v>23.58</v>
      </c>
      <c r="J271" s="8">
        <v>0.21</v>
      </c>
      <c r="K271" s="8">
        <v>0.36</v>
      </c>
      <c r="L271" s="8">
        <v>0.44</v>
      </c>
      <c r="M271" s="36" t="str">
        <f>INDEX(YahooDetails[], MATCH(ZACKS_Screener[Ticker], YahooDetails[Ticker],0), 4)</f>
        <v>Technology</v>
      </c>
      <c r="N271" s="6" t="str">
        <f>INDEX(YahooDetails[], MATCH(ZACKS_Screener[Ticker], YahooDetails[Ticker],0), 2)</f>
        <v>Software—Application</v>
      </c>
      <c r="O2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0.7142857142857143</v>
      </c>
      <c r="P2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0.22222222222222227</v>
      </c>
      <c r="Q271" s="17">
        <f>IFERROR(ZACKS_Screener[[#This Row],[Price]]/ZACKS_Screener[[#This Row],[EPS1]], "")</f>
        <v>65.5</v>
      </c>
      <c r="R271" s="17">
        <f>IFERROR(ZACKS_Screener[[#This Row],[Price]]/ZACKS_Screener[[#This Row],[EPS2]], "")</f>
        <v>53.590909090909086</v>
      </c>
      <c r="S271" s="17">
        <f>IFERROR(ZACKS_Screener[[#This Row],[PE1]]/(ZACKS_Screener[[#This Row],[EG1]]*100), "")</f>
        <v>0.91699999999999993</v>
      </c>
      <c r="T271" s="17">
        <f>IFERROR(ZACKS_Screener[[#This Row],[PE2]]/(ZACKS_Screener[[#This Row],[EG2]]*100), "")</f>
        <v>2.4115909090909087</v>
      </c>
      <c r="U271"/>
    </row>
    <row r="272" spans="1:21" hidden="1" x14ac:dyDescent="0.25">
      <c r="A272" s="20" t="s">
        <v>1287</v>
      </c>
      <c r="B272" s="35">
        <v>5255.4</v>
      </c>
      <c r="C272" s="6" t="s">
        <v>1286</v>
      </c>
      <c r="D272" s="6" t="s">
        <v>13</v>
      </c>
      <c r="E272" s="6" t="s">
        <v>85</v>
      </c>
      <c r="F272" s="6" t="s">
        <v>983</v>
      </c>
      <c r="G272">
        <v>12</v>
      </c>
      <c r="H272">
        <v>202212</v>
      </c>
      <c r="I272" s="8">
        <v>63.17</v>
      </c>
      <c r="J272" s="8">
        <v>1.39</v>
      </c>
      <c r="K272" s="8">
        <v>2.38</v>
      </c>
      <c r="L272" s="8">
        <v>2.94</v>
      </c>
      <c r="M272" s="36" t="str">
        <f>INDEX(YahooDetails[], MATCH(ZACKS_Screener[Ticker], YahooDetails[Ticker],0), 4)</f>
        <v>Technology</v>
      </c>
      <c r="N272" s="6" t="str">
        <f>INDEX(YahooDetails[], MATCH(ZACKS_Screener[Ticker], YahooDetails[Ticker],0), 2)</f>
        <v>Software—Infrastructure</v>
      </c>
      <c r="O2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0.71223021582733814</v>
      </c>
      <c r="P2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0.23529411764705885</v>
      </c>
      <c r="Q272" s="17">
        <f>IFERROR(ZACKS_Screener[[#This Row],[Price]]/ZACKS_Screener[[#This Row],[EPS1]], "")</f>
        <v>26.542016806722692</v>
      </c>
      <c r="R272" s="17">
        <f>IFERROR(ZACKS_Screener[[#This Row],[Price]]/ZACKS_Screener[[#This Row],[EPS2]], "")</f>
        <v>21.486394557823129</v>
      </c>
      <c r="S272" s="17">
        <f>IFERROR(ZACKS_Screener[[#This Row],[PE1]]/(ZACKS_Screener[[#This Row],[EG1]]*100), "")</f>
        <v>0.37266064001358118</v>
      </c>
      <c r="T272" s="17">
        <f>IFERROR(ZACKS_Screener[[#This Row],[PE2]]/(ZACKS_Screener[[#This Row],[EG2]]*100), "")</f>
        <v>0.91317176870748296</v>
      </c>
      <c r="U272"/>
    </row>
    <row r="273" spans="1:21" hidden="1" x14ac:dyDescent="0.25">
      <c r="A273" s="20" t="s">
        <v>2731</v>
      </c>
      <c r="B273" s="35">
        <v>40407.040000000001</v>
      </c>
      <c r="C273" s="6" t="s">
        <v>2730</v>
      </c>
      <c r="D273" s="6" t="s">
        <v>13</v>
      </c>
      <c r="E273" s="6" t="s">
        <v>85</v>
      </c>
      <c r="F273" s="6" t="s">
        <v>286</v>
      </c>
      <c r="G273">
        <v>12</v>
      </c>
      <c r="H273">
        <v>202212</v>
      </c>
      <c r="I273" s="8">
        <v>66.8</v>
      </c>
      <c r="J273" s="8">
        <v>1</v>
      </c>
      <c r="K273" s="8">
        <v>1.71</v>
      </c>
      <c r="L273" s="8">
        <v>2.34</v>
      </c>
      <c r="M273" s="36" t="str">
        <f>INDEX(YahooDetails[], MATCH(ZACKS_Screener[Ticker], YahooDetails[Ticker],0), 4)</f>
        <v>Technology</v>
      </c>
      <c r="N273" s="6" t="str">
        <f>INDEX(YahooDetails[], MATCH(ZACKS_Screener[Ticker], YahooDetails[Ticker],0), 2)</f>
        <v>Software—Infrastructure</v>
      </c>
      <c r="O2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v>
      </c>
      <c r="P2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0.36842105263157887</v>
      </c>
      <c r="Q273" s="17">
        <f>IFERROR(ZACKS_Screener[[#This Row],[Price]]/ZACKS_Screener[[#This Row],[EPS1]], "")</f>
        <v>39.064327485380119</v>
      </c>
      <c r="R273" s="17">
        <f>IFERROR(ZACKS_Screener[[#This Row],[Price]]/ZACKS_Screener[[#This Row],[EPS2]], "")</f>
        <v>28.547008547008549</v>
      </c>
      <c r="S273" s="17">
        <f>IFERROR(ZACKS_Screener[[#This Row],[PE1]]/(ZACKS_Screener[[#This Row],[EG1]]*100), "")</f>
        <v>0.55020179556873405</v>
      </c>
      <c r="T273" s="17">
        <f>IFERROR(ZACKS_Screener[[#This Row],[PE2]]/(ZACKS_Screener[[#This Row],[EG2]]*100), "")</f>
        <v>0.77484737484737498</v>
      </c>
      <c r="U273"/>
    </row>
    <row r="274" spans="1:21" hidden="1" x14ac:dyDescent="0.25">
      <c r="A274" s="20" t="s">
        <v>1258</v>
      </c>
      <c r="B274" s="35">
        <v>4644.18</v>
      </c>
      <c r="C274" s="6" t="s">
        <v>1257</v>
      </c>
      <c r="D274" s="6" t="s">
        <v>22</v>
      </c>
      <c r="E274" s="6" t="s">
        <v>223</v>
      </c>
      <c r="F274" s="6" t="s">
        <v>465</v>
      </c>
      <c r="G274">
        <v>9</v>
      </c>
      <c r="H274">
        <v>202209</v>
      </c>
      <c r="I274" s="8">
        <v>26.46</v>
      </c>
      <c r="J274" s="8">
        <v>-2.64</v>
      </c>
      <c r="K274" s="8">
        <v>-0.77</v>
      </c>
      <c r="L274" s="8">
        <v>0.02</v>
      </c>
      <c r="M274" s="36" t="str">
        <f>INDEX(YahooDetails[], MATCH(ZACKS_Screener[Ticker], YahooDetails[Ticker],0), 4)</f>
        <v>Utilities</v>
      </c>
      <c r="N274" s="6" t="str">
        <f>INDEX(YahooDetails[], MATCH(ZACKS_Screener[Ticker], YahooDetails[Ticker],0), 2)</f>
        <v>Utilities—Renewable</v>
      </c>
      <c r="O2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0.70833333333333337</v>
      </c>
      <c r="P2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74" s="17">
        <f>IFERROR(ZACKS_Screener[[#This Row],[Price]]/ZACKS_Screener[[#This Row],[EPS1]], "")</f>
        <v>-34.363636363636367</v>
      </c>
      <c r="R274" s="17">
        <f>IFERROR(ZACKS_Screener[[#This Row],[Price]]/ZACKS_Screener[[#This Row],[EPS2]], "")</f>
        <v>1323</v>
      </c>
      <c r="S274" s="17">
        <f>IFERROR(ZACKS_Screener[[#This Row],[PE1]]/(ZACKS_Screener[[#This Row],[EG1]]*100), "")</f>
        <v>-0.48513368983957217</v>
      </c>
      <c r="T274" s="17">
        <f>IFERROR(ZACKS_Screener[[#This Row],[PE2]]/(ZACKS_Screener[[#This Row],[EG2]]*100), "")</f>
        <v>13.23</v>
      </c>
      <c r="U274"/>
    </row>
    <row r="275" spans="1:21" hidden="1" x14ac:dyDescent="0.25">
      <c r="A275" s="20" t="s">
        <v>690</v>
      </c>
      <c r="B275" s="35">
        <v>9985.57</v>
      </c>
      <c r="C275" s="6" t="s">
        <v>689</v>
      </c>
      <c r="D275" s="6" t="s">
        <v>22</v>
      </c>
      <c r="E275" s="6" t="s">
        <v>85</v>
      </c>
      <c r="F275" s="6" t="s">
        <v>286</v>
      </c>
      <c r="G275">
        <v>12</v>
      </c>
      <c r="H275">
        <v>202212</v>
      </c>
      <c r="I275" s="8">
        <v>33.72</v>
      </c>
      <c r="J275" s="8">
        <v>-0.57999999999999996</v>
      </c>
      <c r="K275" s="8">
        <v>-0.17</v>
      </c>
      <c r="L275" s="8">
        <v>0.13</v>
      </c>
      <c r="M275" s="36" t="str">
        <f>INDEX(YahooDetails[], MATCH(ZACKS_Screener[Ticker], YahooDetails[Ticker],0), 4)</f>
        <v>Technology</v>
      </c>
      <c r="N275" s="6" t="str">
        <f>INDEX(YahooDetails[], MATCH(ZACKS_Screener[Ticker], YahooDetails[Ticker],0), 2)</f>
        <v>Software—Infrastructure</v>
      </c>
      <c r="O2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0.70689655172413779</v>
      </c>
      <c r="P2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75" s="17">
        <f>IFERROR(ZACKS_Screener[[#This Row],[Price]]/ZACKS_Screener[[#This Row],[EPS1]], "")</f>
        <v>-198.35294117647058</v>
      </c>
      <c r="R275" s="17">
        <f>IFERROR(ZACKS_Screener[[#This Row],[Price]]/ZACKS_Screener[[#This Row],[EPS2]], "")</f>
        <v>259.38461538461536</v>
      </c>
      <c r="S275" s="17">
        <f>IFERROR(ZACKS_Screener[[#This Row],[PE1]]/(ZACKS_Screener[[#This Row],[EG1]]*100), "")</f>
        <v>-2.8059684361549504</v>
      </c>
      <c r="T275" s="17">
        <f>IFERROR(ZACKS_Screener[[#This Row],[PE2]]/(ZACKS_Screener[[#This Row],[EG2]]*100), "")</f>
        <v>2.5938461538461537</v>
      </c>
      <c r="U275"/>
    </row>
    <row r="276" spans="1:21" hidden="1" x14ac:dyDescent="0.25">
      <c r="A276" s="20" t="s">
        <v>205</v>
      </c>
      <c r="B276" s="35">
        <v>5387.32</v>
      </c>
      <c r="C276" s="6" t="s">
        <v>204</v>
      </c>
      <c r="D276" s="6" t="s">
        <v>22</v>
      </c>
      <c r="E276" s="6" t="s">
        <v>41</v>
      </c>
      <c r="F276" s="6" t="s">
        <v>67</v>
      </c>
      <c r="G276">
        <v>12</v>
      </c>
      <c r="H276">
        <v>202212</v>
      </c>
      <c r="I276" s="8">
        <v>32.43</v>
      </c>
      <c r="J276" s="8">
        <v>0.34</v>
      </c>
      <c r="K276" s="8">
        <v>0.57999999999999996</v>
      </c>
      <c r="L276" s="8">
        <v>2.12</v>
      </c>
      <c r="M276" s="36" t="str">
        <f>INDEX(YahooDetails[], MATCH(ZACKS_Screener[Ticker], YahooDetails[Ticker],0), 4)</f>
        <v>Healthcare</v>
      </c>
      <c r="N276" s="6" t="str">
        <f>INDEX(YahooDetails[], MATCH(ZACKS_Screener[Ticker], YahooDetails[Ticker],0), 2)</f>
        <v>Drug Manufacturers—Specialty &amp; Generic</v>
      </c>
      <c r="O2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0.70588235294117618</v>
      </c>
      <c r="P2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2.6551724137931036</v>
      </c>
      <c r="Q276" s="17">
        <f>IFERROR(ZACKS_Screener[[#This Row],[Price]]/ZACKS_Screener[[#This Row],[EPS1]], "")</f>
        <v>55.913793103448278</v>
      </c>
      <c r="R276" s="17">
        <f>IFERROR(ZACKS_Screener[[#This Row],[Price]]/ZACKS_Screener[[#This Row],[EPS2]], "")</f>
        <v>15.297169811320753</v>
      </c>
      <c r="S276" s="17">
        <f>IFERROR(ZACKS_Screener[[#This Row],[PE1]]/(ZACKS_Screener[[#This Row],[EG1]]*100), "")</f>
        <v>0.79211206896551756</v>
      </c>
      <c r="T276" s="17">
        <f>IFERROR(ZACKS_Screener[[#This Row],[PE2]]/(ZACKS_Screener[[#This Row],[EG2]]*100), "")</f>
        <v>5.7612717471208032E-2</v>
      </c>
      <c r="U276"/>
    </row>
    <row r="277" spans="1:21" hidden="1" x14ac:dyDescent="0.25">
      <c r="A277" s="20" t="s">
        <v>1731</v>
      </c>
      <c r="B277" s="35">
        <v>4414.8</v>
      </c>
      <c r="C277" s="6" t="s">
        <v>1730</v>
      </c>
      <c r="D277" s="6" t="s">
        <v>13</v>
      </c>
      <c r="E277" s="6" t="s">
        <v>23</v>
      </c>
      <c r="F277" s="6" t="s">
        <v>1164</v>
      </c>
      <c r="G277">
        <v>12</v>
      </c>
      <c r="H277">
        <v>202212</v>
      </c>
      <c r="I277" s="8">
        <v>73.58</v>
      </c>
      <c r="J277" s="8">
        <v>2.1</v>
      </c>
      <c r="K277" s="8">
        <v>3.57</v>
      </c>
      <c r="L277" s="8">
        <v>4.75</v>
      </c>
      <c r="M277" s="36" t="str">
        <f>INDEX(YahooDetails[], MATCH(ZACKS_Screener[Ticker], YahooDetails[Ticker],0), 4)</f>
        <v>Industrials</v>
      </c>
      <c r="N277" s="6" t="str">
        <f>INDEX(YahooDetails[], MATCH(ZACKS_Screener[Ticker], YahooDetails[Ticker],0), 2)</f>
        <v>Marine Shipping</v>
      </c>
      <c r="O2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0.69999999999999984</v>
      </c>
      <c r="P2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0.33053221288515411</v>
      </c>
      <c r="Q277" s="17">
        <f>IFERROR(ZACKS_Screener[[#This Row],[Price]]/ZACKS_Screener[[#This Row],[EPS1]], "")</f>
        <v>20.610644257703083</v>
      </c>
      <c r="R277" s="17">
        <f>IFERROR(ZACKS_Screener[[#This Row],[Price]]/ZACKS_Screener[[#This Row],[EPS2]], "")</f>
        <v>15.490526315789474</v>
      </c>
      <c r="S277" s="17">
        <f>IFERROR(ZACKS_Screener[[#This Row],[PE1]]/(ZACKS_Screener[[#This Row],[EG1]]*100), "")</f>
        <v>0.2944377751100441</v>
      </c>
      <c r="T277" s="17">
        <f>IFERROR(ZACKS_Screener[[#This Row],[PE2]]/(ZACKS_Screener[[#This Row],[EG2]]*100), "")</f>
        <v>0.46865405887600353</v>
      </c>
      <c r="U277"/>
    </row>
    <row r="278" spans="1:21" hidden="1" x14ac:dyDescent="0.25">
      <c r="A278" s="20" t="s">
        <v>3393</v>
      </c>
      <c r="B278" s="35">
        <v>2621.47</v>
      </c>
      <c r="C278" s="6" t="s">
        <v>3392</v>
      </c>
      <c r="D278" s="6" t="s">
        <v>22</v>
      </c>
      <c r="E278" s="6" t="s">
        <v>41</v>
      </c>
      <c r="F278" s="6" t="s">
        <v>1351</v>
      </c>
      <c r="G278">
        <v>12</v>
      </c>
      <c r="H278">
        <v>202212</v>
      </c>
      <c r="I278" s="8">
        <v>52.03</v>
      </c>
      <c r="J278" s="8">
        <v>-1.28</v>
      </c>
      <c r="K278" s="8">
        <v>-0.4</v>
      </c>
      <c r="L278" s="8">
        <v>-0.04</v>
      </c>
      <c r="M278" s="36" t="str">
        <f>INDEX(YahooDetails[], MATCH(ZACKS_Screener[Ticker], YahooDetails[Ticker],0), 4)</f>
        <v>Healthcare</v>
      </c>
      <c r="N278" s="6" t="str">
        <f>INDEX(YahooDetails[], MATCH(ZACKS_Screener[Ticker], YahooDetails[Ticker],0), 2)</f>
        <v>Medical Devices</v>
      </c>
      <c r="O2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0.6875</v>
      </c>
      <c r="P2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v>
      </c>
      <c r="Q278" s="17">
        <f>IFERROR(ZACKS_Screener[[#This Row],[Price]]/ZACKS_Screener[[#This Row],[EPS1]], "")</f>
        <v>-130.07499999999999</v>
      </c>
      <c r="R278" s="17">
        <f>IFERROR(ZACKS_Screener[[#This Row],[Price]]/ZACKS_Screener[[#This Row],[EPS2]], "")</f>
        <v>-1300.75</v>
      </c>
      <c r="S278" s="17">
        <f>IFERROR(ZACKS_Screener[[#This Row],[PE1]]/(ZACKS_Screener[[#This Row],[EG1]]*100), "")</f>
        <v>-1.8919999999999999</v>
      </c>
      <c r="T278" s="17">
        <f>IFERROR(ZACKS_Screener[[#This Row],[PE2]]/(ZACKS_Screener[[#This Row],[EG2]]*100), "")</f>
        <v>-14.452777777777778</v>
      </c>
      <c r="U278"/>
    </row>
    <row r="279" spans="1:21" hidden="1" x14ac:dyDescent="0.25">
      <c r="A279" s="20" t="s">
        <v>2287</v>
      </c>
      <c r="B279" s="35">
        <v>73894.53</v>
      </c>
      <c r="C279" s="6" t="s">
        <v>2286</v>
      </c>
      <c r="D279" s="6" t="s">
        <v>22</v>
      </c>
      <c r="E279" s="6" t="s">
        <v>14</v>
      </c>
      <c r="F279" s="6" t="s">
        <v>201</v>
      </c>
      <c r="G279">
        <v>7</v>
      </c>
      <c r="H279">
        <v>202207</v>
      </c>
      <c r="I279" s="8">
        <v>241.6</v>
      </c>
      <c r="J279" s="8">
        <v>2.52</v>
      </c>
      <c r="K279" s="8">
        <v>4.25</v>
      </c>
      <c r="L279" s="8">
        <v>4.96</v>
      </c>
      <c r="M279" s="36" t="str">
        <f>INDEX(YahooDetails[], MATCH(ZACKS_Screener[Ticker], YahooDetails[Ticker],0), 4)</f>
        <v>Technology</v>
      </c>
      <c r="N279" s="6" t="str">
        <f>INDEX(YahooDetails[], MATCH(ZACKS_Screener[Ticker], YahooDetails[Ticker],0), 2)</f>
        <v>Software—Infrastructure</v>
      </c>
      <c r="O2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0.68650793650793651</v>
      </c>
      <c r="P2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0.16705882352941176</v>
      </c>
      <c r="Q279" s="17">
        <f>IFERROR(ZACKS_Screener[[#This Row],[Price]]/ZACKS_Screener[[#This Row],[EPS1]], "")</f>
        <v>56.847058823529409</v>
      </c>
      <c r="R279" s="17">
        <f>IFERROR(ZACKS_Screener[[#This Row],[Price]]/ZACKS_Screener[[#This Row],[EPS2]], "")</f>
        <v>48.70967741935484</v>
      </c>
      <c r="S279" s="17">
        <f>IFERROR(ZACKS_Screener[[#This Row],[PE1]]/(ZACKS_Screener[[#This Row],[EG1]]*100), "")</f>
        <v>0.82806120367222036</v>
      </c>
      <c r="T279" s="17">
        <f>IFERROR(ZACKS_Screener[[#This Row],[PE2]]/(ZACKS_Screener[[#This Row],[EG2]]*100), "")</f>
        <v>2.915720127214902</v>
      </c>
      <c r="U279"/>
    </row>
    <row r="280" spans="1:21" hidden="1" x14ac:dyDescent="0.25">
      <c r="A280" s="20" t="s">
        <v>511</v>
      </c>
      <c r="B280" s="35">
        <v>30168.39</v>
      </c>
      <c r="C280" s="6" t="s">
        <v>510</v>
      </c>
      <c r="D280" s="6" t="s">
        <v>22</v>
      </c>
      <c r="E280" s="6" t="s">
        <v>223</v>
      </c>
      <c r="F280" s="6" t="s">
        <v>512</v>
      </c>
      <c r="G280">
        <v>12</v>
      </c>
      <c r="H280">
        <v>202212</v>
      </c>
      <c r="I280" s="8">
        <v>29.8</v>
      </c>
      <c r="J280" s="8">
        <v>0.89</v>
      </c>
      <c r="K280" s="8">
        <v>1.5</v>
      </c>
      <c r="L280" s="8">
        <v>1.97</v>
      </c>
      <c r="M280" s="36" t="str">
        <f>INDEX(YahooDetails[], MATCH(ZACKS_Screener[Ticker], YahooDetails[Ticker],0), 4)</f>
        <v>Energy</v>
      </c>
      <c r="N280" s="6" t="str">
        <f>INDEX(YahooDetails[], MATCH(ZACKS_Screener[Ticker], YahooDetails[Ticker],0), 2)</f>
        <v>Oil &amp; Gas Equipment &amp; Services</v>
      </c>
      <c r="O2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0.6853932584269663</v>
      </c>
      <c r="P2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0.3133333333333333</v>
      </c>
      <c r="Q280" s="17">
        <f>IFERROR(ZACKS_Screener[[#This Row],[Price]]/ZACKS_Screener[[#This Row],[EPS1]], "")</f>
        <v>19.866666666666667</v>
      </c>
      <c r="R280" s="17">
        <f>IFERROR(ZACKS_Screener[[#This Row],[Price]]/ZACKS_Screener[[#This Row],[EPS2]], "")</f>
        <v>15.126903553299494</v>
      </c>
      <c r="S280" s="17">
        <f>IFERROR(ZACKS_Screener[[#This Row],[PE1]]/(ZACKS_Screener[[#This Row],[EG1]]*100), "")</f>
        <v>0.2898579234972678</v>
      </c>
      <c r="T280" s="17">
        <f>IFERROR(ZACKS_Screener[[#This Row],[PE2]]/(ZACKS_Screener[[#This Row],[EG2]]*100), "")</f>
        <v>0.48277351765849458</v>
      </c>
      <c r="U280"/>
    </row>
    <row r="281" spans="1:21" hidden="1" x14ac:dyDescent="0.25">
      <c r="A281" s="20" t="s">
        <v>150</v>
      </c>
      <c r="B281" s="35">
        <v>4626.33</v>
      </c>
      <c r="C281" s="6" t="s">
        <v>149</v>
      </c>
      <c r="D281" s="6" t="s">
        <v>13</v>
      </c>
      <c r="E281" s="6" t="s">
        <v>130</v>
      </c>
      <c r="F281" s="6" t="s">
        <v>131</v>
      </c>
      <c r="G281">
        <v>12</v>
      </c>
      <c r="H281">
        <v>202212</v>
      </c>
      <c r="I281" s="8">
        <v>11.68</v>
      </c>
      <c r="J281" s="8">
        <v>0.28000000000000003</v>
      </c>
      <c r="K281" s="8">
        <v>0.47</v>
      </c>
      <c r="L281" s="8">
        <v>0.57999999999999996</v>
      </c>
      <c r="M281" s="36" t="str">
        <f>INDEX(YahooDetails[], MATCH(ZACKS_Screener[Ticker], YahooDetails[Ticker],0), 4)</f>
        <v>Basic Materials</v>
      </c>
      <c r="N281" s="6" t="str">
        <f>INDEX(YahooDetails[], MATCH(ZACKS_Screener[Ticker], YahooDetails[Ticker],0), 2)</f>
        <v>Gold</v>
      </c>
      <c r="O2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0.67857142857142827</v>
      </c>
      <c r="P2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0.23404255319148934</v>
      </c>
      <c r="Q281" s="17">
        <f>IFERROR(ZACKS_Screener[[#This Row],[Price]]/ZACKS_Screener[[#This Row],[EPS1]], "")</f>
        <v>24.851063829787236</v>
      </c>
      <c r="R281" s="17">
        <f>IFERROR(ZACKS_Screener[[#This Row],[Price]]/ZACKS_Screener[[#This Row],[EPS2]], "")</f>
        <v>20.137931034482758</v>
      </c>
      <c r="S281" s="17">
        <f>IFERROR(ZACKS_Screener[[#This Row],[PE1]]/(ZACKS_Screener[[#This Row],[EG1]]*100), "")</f>
        <v>0.36622620380739096</v>
      </c>
      <c r="T281" s="17">
        <f>IFERROR(ZACKS_Screener[[#This Row],[PE2]]/(ZACKS_Screener[[#This Row],[EG2]]*100), "")</f>
        <v>0.86043887147335429</v>
      </c>
      <c r="U281"/>
    </row>
    <row r="282" spans="1:21" hidden="1" x14ac:dyDescent="0.25">
      <c r="A282" s="20" t="s">
        <v>3290</v>
      </c>
      <c r="B282" s="35">
        <v>2864.04</v>
      </c>
      <c r="C282" s="6" t="s">
        <v>3289</v>
      </c>
      <c r="D282" s="6" t="s">
        <v>22</v>
      </c>
      <c r="E282" s="6" t="s">
        <v>30</v>
      </c>
      <c r="F282" s="6" t="s">
        <v>256</v>
      </c>
      <c r="G282">
        <v>12</v>
      </c>
      <c r="H282">
        <v>202212</v>
      </c>
      <c r="I282" s="8">
        <v>17.93</v>
      </c>
      <c r="J282" s="8">
        <v>-0.59</v>
      </c>
      <c r="K282" s="8">
        <v>-0.19</v>
      </c>
      <c r="L282" s="8">
        <v>0.15</v>
      </c>
      <c r="M282" s="36" t="str">
        <f>INDEX(YahooDetails[], MATCH(ZACKS_Screener[Ticker], YahooDetails[Ticker],0), 4)</f>
        <v>Consumer Cyclical</v>
      </c>
      <c r="N282" s="6" t="str">
        <f>INDEX(YahooDetails[], MATCH(ZACKS_Screener[Ticker], YahooDetails[Ticker],0), 2)</f>
        <v>Auto &amp; Truck Dealerships</v>
      </c>
      <c r="O2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0.67796610169491522</v>
      </c>
      <c r="P2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82" s="17">
        <f>IFERROR(ZACKS_Screener[[#This Row],[Price]]/ZACKS_Screener[[#This Row],[EPS1]], "")</f>
        <v>-94.368421052631575</v>
      </c>
      <c r="R282" s="17">
        <f>IFERROR(ZACKS_Screener[[#This Row],[Price]]/ZACKS_Screener[[#This Row],[EPS2]], "")</f>
        <v>119.53333333333333</v>
      </c>
      <c r="S282" s="17">
        <f>IFERROR(ZACKS_Screener[[#This Row],[PE1]]/(ZACKS_Screener[[#This Row],[EG1]]*100), "")</f>
        <v>-1.3919342105263159</v>
      </c>
      <c r="T282" s="17">
        <f>IFERROR(ZACKS_Screener[[#This Row],[PE2]]/(ZACKS_Screener[[#This Row],[EG2]]*100), "")</f>
        <v>1.1953333333333334</v>
      </c>
      <c r="U282"/>
    </row>
    <row r="283" spans="1:21" hidden="1" x14ac:dyDescent="0.25">
      <c r="A283" s="20" t="s">
        <v>3553</v>
      </c>
      <c r="B283" s="35">
        <v>2538.3000000000002</v>
      </c>
      <c r="C283" s="6" t="s">
        <v>3552</v>
      </c>
      <c r="D283" s="6" t="s">
        <v>22</v>
      </c>
      <c r="E283" s="6" t="s">
        <v>223</v>
      </c>
      <c r="F283" s="6" t="s">
        <v>311</v>
      </c>
      <c r="G283">
        <v>12</v>
      </c>
      <c r="H283">
        <v>202212</v>
      </c>
      <c r="I283" s="8">
        <v>38.74</v>
      </c>
      <c r="J283" s="8">
        <v>3.44</v>
      </c>
      <c r="K283" s="8">
        <v>5.76</v>
      </c>
      <c r="L283" s="8">
        <v>6.39</v>
      </c>
      <c r="M283" s="36" t="str">
        <f>INDEX(YahooDetails[], MATCH(ZACKS_Screener[Ticker], YahooDetails[Ticker],0), 4)</f>
        <v>Technology</v>
      </c>
      <c r="N283" s="6" t="str">
        <f>INDEX(YahooDetails[], MATCH(ZACKS_Screener[Ticker], YahooDetails[Ticker],0), 2)</f>
        <v>Solar</v>
      </c>
      <c r="O2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0.67441860465116277</v>
      </c>
      <c r="P2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0.10937499999999999</v>
      </c>
      <c r="Q283" s="17">
        <f>IFERROR(ZACKS_Screener[[#This Row],[Price]]/ZACKS_Screener[[#This Row],[EPS1]], "")</f>
        <v>6.7256944444444446</v>
      </c>
      <c r="R283" s="17">
        <f>IFERROR(ZACKS_Screener[[#This Row],[Price]]/ZACKS_Screener[[#This Row],[EPS2]], "")</f>
        <v>6.0625978090766832</v>
      </c>
      <c r="S283" s="17">
        <f>IFERROR(ZACKS_Screener[[#This Row],[PE1]]/(ZACKS_Screener[[#This Row],[EG1]]*100), "")</f>
        <v>9.9725814176245209E-2</v>
      </c>
      <c r="T283" s="17">
        <f>IFERROR(ZACKS_Screener[[#This Row],[PE2]]/(ZACKS_Screener[[#This Row],[EG2]]*100), "")</f>
        <v>0.55429465682986823</v>
      </c>
      <c r="U283"/>
    </row>
    <row r="284" spans="1:21" hidden="1" x14ac:dyDescent="0.25">
      <c r="A284" s="20" t="s">
        <v>989</v>
      </c>
      <c r="B284" s="35">
        <v>3941.59</v>
      </c>
      <c r="C284" s="6" t="s">
        <v>988</v>
      </c>
      <c r="D284" s="6" t="s">
        <v>13</v>
      </c>
      <c r="E284" s="6" t="s">
        <v>41</v>
      </c>
      <c r="F284" s="6" t="s">
        <v>67</v>
      </c>
      <c r="G284">
        <v>12</v>
      </c>
      <c r="H284">
        <v>202212</v>
      </c>
      <c r="I284" s="8">
        <v>1.89</v>
      </c>
      <c r="J284" s="8">
        <v>-0.86</v>
      </c>
      <c r="K284" s="8">
        <v>-0.28999999999999998</v>
      </c>
      <c r="L284" s="8">
        <v>-0.21</v>
      </c>
      <c r="M284" s="36" t="str">
        <f>INDEX(YahooDetails[], MATCH(ZACKS_Screener[Ticker], YahooDetails[Ticker],0), 4)</f>
        <v>Healthcare</v>
      </c>
      <c r="N284" s="6" t="str">
        <f>INDEX(YahooDetails[], MATCH(ZACKS_Screener[Ticker], YahooDetails[Ticker],0), 2)</f>
        <v>Biotechnology</v>
      </c>
      <c r="O2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0.66279069767441867</v>
      </c>
      <c r="P2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0.27586206896551724</v>
      </c>
      <c r="Q284" s="17">
        <f>IFERROR(ZACKS_Screener[[#This Row],[Price]]/ZACKS_Screener[[#This Row],[EPS1]], "")</f>
        <v>-6.5172413793103452</v>
      </c>
      <c r="R284" s="17">
        <f>IFERROR(ZACKS_Screener[[#This Row],[Price]]/ZACKS_Screener[[#This Row],[EPS2]], "")</f>
        <v>-9</v>
      </c>
      <c r="S284" s="17">
        <f>IFERROR(ZACKS_Screener[[#This Row],[PE1]]/(ZACKS_Screener[[#This Row],[EG1]]*100), "")</f>
        <v>-9.8330308529945551E-2</v>
      </c>
      <c r="T284" s="17">
        <f>IFERROR(ZACKS_Screener[[#This Row],[PE2]]/(ZACKS_Screener[[#This Row],[EG2]]*100), "")</f>
        <v>-0.32625000000000004</v>
      </c>
      <c r="U284"/>
    </row>
    <row r="285" spans="1:21" hidden="1" x14ac:dyDescent="0.25">
      <c r="A285" s="20" t="s">
        <v>3918</v>
      </c>
      <c r="B285" s="35">
        <v>2336</v>
      </c>
      <c r="C285" s="6" t="s">
        <v>3917</v>
      </c>
      <c r="D285" s="6" t="s">
        <v>13</v>
      </c>
      <c r="E285" s="6" t="s">
        <v>223</v>
      </c>
      <c r="F285" s="6" t="s">
        <v>512</v>
      </c>
      <c r="G285">
        <v>12</v>
      </c>
      <c r="H285">
        <v>202212</v>
      </c>
      <c r="I285" s="8">
        <v>13.34</v>
      </c>
      <c r="J285" s="8">
        <v>2.11</v>
      </c>
      <c r="K285" s="8">
        <v>3.5</v>
      </c>
      <c r="L285" s="8">
        <v>3.35</v>
      </c>
      <c r="M285" s="36" t="str">
        <f>INDEX(YahooDetails[], MATCH(ZACKS_Screener[Ticker], YahooDetails[Ticker],0), 4)</f>
        <v>Energy</v>
      </c>
      <c r="N285" s="6" t="str">
        <f>INDEX(YahooDetails[], MATCH(ZACKS_Screener[Ticker], YahooDetails[Ticker],0), 2)</f>
        <v>Oil &amp; Gas Equipment &amp; Services</v>
      </c>
      <c r="O2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0.65876777251184848</v>
      </c>
      <c r="P2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-4.285714285714283E-2</v>
      </c>
      <c r="Q285" s="17">
        <f>IFERROR(ZACKS_Screener[[#This Row],[Price]]/ZACKS_Screener[[#This Row],[EPS1]], "")</f>
        <v>3.8114285714285714</v>
      </c>
      <c r="R285" s="17">
        <f>IFERROR(ZACKS_Screener[[#This Row],[Price]]/ZACKS_Screener[[#This Row],[EPS2]], "")</f>
        <v>3.982089552238806</v>
      </c>
      <c r="S285" s="17">
        <f>IFERROR(ZACKS_Screener[[#This Row],[PE1]]/(ZACKS_Screener[[#This Row],[EG1]]*100), "")</f>
        <v>5.7856937307297004E-2</v>
      </c>
      <c r="T285" s="17">
        <f>IFERROR(ZACKS_Screener[[#This Row],[PE2]]/(ZACKS_Screener[[#This Row],[EG2]]*100), "")</f>
        <v>-0.92915422885572196</v>
      </c>
      <c r="U285"/>
    </row>
    <row r="286" spans="1:21" hidden="1" x14ac:dyDescent="0.25">
      <c r="A286" s="20" t="s">
        <v>1433</v>
      </c>
      <c r="B286" s="35">
        <v>7572.77</v>
      </c>
      <c r="C286" s="6" t="s">
        <v>1432</v>
      </c>
      <c r="D286" s="6" t="s">
        <v>22</v>
      </c>
      <c r="E286" s="6" t="s">
        <v>14</v>
      </c>
      <c r="F286" s="6" t="s">
        <v>201</v>
      </c>
      <c r="G286">
        <v>1</v>
      </c>
      <c r="H286">
        <v>202301</v>
      </c>
      <c r="I286" s="8">
        <v>49.56</v>
      </c>
      <c r="J286" s="8">
        <v>-0.46</v>
      </c>
      <c r="K286" s="8">
        <v>-0.16</v>
      </c>
      <c r="L286" s="8">
        <v>0.01</v>
      </c>
      <c r="M286" s="36" t="str">
        <f>INDEX(YahooDetails[], MATCH(ZACKS_Screener[Ticker], YahooDetails[Ticker],0), 4)</f>
        <v>Technology</v>
      </c>
      <c r="N286" s="6" t="str">
        <f>INDEX(YahooDetails[], MATCH(ZACKS_Screener[Ticker], YahooDetails[Ticker],0), 2)</f>
        <v>Software—Application</v>
      </c>
      <c r="O2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0.65217391304347838</v>
      </c>
      <c r="P2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86" s="17">
        <f>IFERROR(ZACKS_Screener[[#This Row],[Price]]/ZACKS_Screener[[#This Row],[EPS1]], "")</f>
        <v>-309.75</v>
      </c>
      <c r="R286" s="17">
        <f>IFERROR(ZACKS_Screener[[#This Row],[Price]]/ZACKS_Screener[[#This Row],[EPS2]], "")</f>
        <v>4956</v>
      </c>
      <c r="S286" s="17">
        <f>IFERROR(ZACKS_Screener[[#This Row],[PE1]]/(ZACKS_Screener[[#This Row],[EG1]]*100), "")</f>
        <v>-4.7494999999999985</v>
      </c>
      <c r="T286" s="17">
        <f>IFERROR(ZACKS_Screener[[#This Row],[PE2]]/(ZACKS_Screener[[#This Row],[EG2]]*100), "")</f>
        <v>49.56</v>
      </c>
      <c r="U286"/>
    </row>
    <row r="287" spans="1:21" hidden="1" x14ac:dyDescent="0.25">
      <c r="A287" s="20" t="s">
        <v>1030</v>
      </c>
      <c r="B287" s="35">
        <v>6166.11</v>
      </c>
      <c r="C287" s="6" t="s">
        <v>1029</v>
      </c>
      <c r="D287" s="6" t="s">
        <v>22</v>
      </c>
      <c r="E287" s="6" t="s">
        <v>85</v>
      </c>
      <c r="F287" s="6" t="s">
        <v>286</v>
      </c>
      <c r="G287">
        <v>12</v>
      </c>
      <c r="H287">
        <v>202212</v>
      </c>
      <c r="I287" s="8">
        <v>150.19999999999999</v>
      </c>
      <c r="J287" s="8">
        <v>-1.51</v>
      </c>
      <c r="K287" s="8">
        <v>-0.53</v>
      </c>
      <c r="L287" s="8">
        <v>-0.1</v>
      </c>
      <c r="M287" s="36" t="str">
        <f>INDEX(YahooDetails[], MATCH(ZACKS_Screener[Ticker], YahooDetails[Ticker],0), 4)</f>
        <v>Technology</v>
      </c>
      <c r="N287" s="6" t="str">
        <f>INDEX(YahooDetails[], MATCH(ZACKS_Screener[Ticker], YahooDetails[Ticker],0), 2)</f>
        <v>Software—Application</v>
      </c>
      <c r="O2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0.64900662251655628</v>
      </c>
      <c r="P2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0.81132075471698117</v>
      </c>
      <c r="Q287" s="17">
        <f>IFERROR(ZACKS_Screener[[#This Row],[Price]]/ZACKS_Screener[[#This Row],[EPS1]], "")</f>
        <v>-283.3962264150943</v>
      </c>
      <c r="R287" s="17">
        <f>IFERROR(ZACKS_Screener[[#This Row],[Price]]/ZACKS_Screener[[#This Row],[EPS2]], "")</f>
        <v>-1501.9999999999998</v>
      </c>
      <c r="S287" s="17">
        <f>IFERROR(ZACKS_Screener[[#This Row],[PE1]]/(ZACKS_Screener[[#This Row],[EG1]]*100), "")</f>
        <v>-4.3666153253754327</v>
      </c>
      <c r="T287" s="17">
        <f>IFERROR(ZACKS_Screener[[#This Row],[PE2]]/(ZACKS_Screener[[#This Row],[EG2]]*100), "")</f>
        <v>-18.513023255813952</v>
      </c>
      <c r="U287"/>
    </row>
    <row r="288" spans="1:21" hidden="1" x14ac:dyDescent="0.25">
      <c r="A288" s="20" t="s">
        <v>3761</v>
      </c>
      <c r="B288" s="35">
        <v>2070.13</v>
      </c>
      <c r="C288" s="6" t="s">
        <v>3760</v>
      </c>
      <c r="D288" s="6" t="s">
        <v>22</v>
      </c>
      <c r="E288" s="6" t="s">
        <v>41</v>
      </c>
      <c r="F288" s="6" t="s">
        <v>67</v>
      </c>
      <c r="G288">
        <v>12</v>
      </c>
      <c r="H288">
        <v>202212</v>
      </c>
      <c r="I288" s="8">
        <v>11.95</v>
      </c>
      <c r="J288" s="8">
        <v>-2.13</v>
      </c>
      <c r="K288" s="8">
        <v>-0.75</v>
      </c>
      <c r="L288" s="8">
        <v>-1.56</v>
      </c>
      <c r="M288" s="36" t="str">
        <f>INDEX(YahooDetails[], MATCH(ZACKS_Screener[Ticker], YahooDetails[Ticker],0), 4)</f>
        <v>Healthcare</v>
      </c>
      <c r="N288" s="6" t="str">
        <f>INDEX(YahooDetails[], MATCH(ZACKS_Screener[Ticker], YahooDetails[Ticker],0), 2)</f>
        <v>Drug Manufacturers—Specialty &amp; Generic</v>
      </c>
      <c r="O2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0.647887323943662</v>
      </c>
      <c r="P2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-1.08</v>
      </c>
      <c r="Q288" s="17">
        <f>IFERROR(ZACKS_Screener[[#This Row],[Price]]/ZACKS_Screener[[#This Row],[EPS1]], "")</f>
        <v>-15.933333333333332</v>
      </c>
      <c r="R288" s="17">
        <f>IFERROR(ZACKS_Screener[[#This Row],[Price]]/ZACKS_Screener[[#This Row],[EPS2]], "")</f>
        <v>-7.6602564102564097</v>
      </c>
      <c r="S288" s="17">
        <f>IFERROR(ZACKS_Screener[[#This Row],[PE1]]/(ZACKS_Screener[[#This Row],[EG1]]*100), "")</f>
        <v>-0.24592753623188399</v>
      </c>
      <c r="T288" s="17">
        <f>IFERROR(ZACKS_Screener[[#This Row],[PE2]]/(ZACKS_Screener[[#This Row],[EG2]]*100), "")</f>
        <v>7.0928300094966756E-2</v>
      </c>
      <c r="U288"/>
    </row>
    <row r="289" spans="1:21" hidden="1" x14ac:dyDescent="0.25">
      <c r="A289" s="20" t="s">
        <v>1339</v>
      </c>
      <c r="B289" s="35">
        <v>3524.5</v>
      </c>
      <c r="C289" s="6" t="s">
        <v>1338</v>
      </c>
      <c r="D289" s="6" t="s">
        <v>13</v>
      </c>
      <c r="E289" s="6" t="s">
        <v>23</v>
      </c>
      <c r="F289" s="6" t="s">
        <v>334</v>
      </c>
      <c r="G289">
        <v>12</v>
      </c>
      <c r="H289">
        <v>202212</v>
      </c>
      <c r="I289" s="8">
        <v>7.59</v>
      </c>
      <c r="J289" s="8">
        <v>-0.51</v>
      </c>
      <c r="K289" s="8">
        <v>-0.18</v>
      </c>
      <c r="L289" s="8">
        <v>0.16</v>
      </c>
      <c r="M289" s="36" t="str">
        <f>INDEX(YahooDetails[], MATCH(ZACKS_Screener[Ticker], YahooDetails[Ticker],0), 4)</f>
        <v>Technology</v>
      </c>
      <c r="N289" s="6" t="str">
        <f>INDEX(YahooDetails[], MATCH(ZACKS_Screener[Ticker], YahooDetails[Ticker],0), 2)</f>
        <v>Software—Application</v>
      </c>
      <c r="O2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0.6470588235294118</v>
      </c>
      <c r="P2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89" s="17">
        <f>IFERROR(ZACKS_Screener[[#This Row],[Price]]/ZACKS_Screener[[#This Row],[EPS1]], "")</f>
        <v>-42.166666666666664</v>
      </c>
      <c r="R289" s="17">
        <f>IFERROR(ZACKS_Screener[[#This Row],[Price]]/ZACKS_Screener[[#This Row],[EPS2]], "")</f>
        <v>47.4375</v>
      </c>
      <c r="S289" s="17">
        <f>IFERROR(ZACKS_Screener[[#This Row],[PE1]]/(ZACKS_Screener[[#This Row],[EG1]]*100), "")</f>
        <v>-0.65166666666666662</v>
      </c>
      <c r="T289" s="17">
        <f>IFERROR(ZACKS_Screener[[#This Row],[PE2]]/(ZACKS_Screener[[#This Row],[EG2]]*100), "")</f>
        <v>0.47437499999999999</v>
      </c>
      <c r="U289"/>
    </row>
    <row r="290" spans="1:21" hidden="1" x14ac:dyDescent="0.25">
      <c r="A290" s="20" t="s">
        <v>126</v>
      </c>
      <c r="B290" s="35">
        <v>3248.59</v>
      </c>
      <c r="C290" s="6" t="s">
        <v>125</v>
      </c>
      <c r="D290" s="6" t="s">
        <v>13</v>
      </c>
      <c r="E290" s="6" t="s">
        <v>37</v>
      </c>
      <c r="F290" s="6" t="s">
        <v>127</v>
      </c>
      <c r="G290">
        <v>12</v>
      </c>
      <c r="H290">
        <v>202212</v>
      </c>
      <c r="I290" s="8">
        <v>41.68</v>
      </c>
      <c r="J290" s="8">
        <v>3.67</v>
      </c>
      <c r="K290" s="8">
        <v>6.04</v>
      </c>
      <c r="L290" s="8">
        <v>6.46</v>
      </c>
      <c r="M290" s="36" t="str">
        <f>INDEX(YahooDetails[], MATCH(ZACKS_Screener[Ticker], YahooDetails[Ticker],0), 4)</f>
        <v>Financial Services</v>
      </c>
      <c r="N290" s="6" t="str">
        <f>INDEX(YahooDetails[], MATCH(ZACKS_Screener[Ticker], YahooDetails[Ticker],0), 2)</f>
        <v>Insurance—Life</v>
      </c>
      <c r="O2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0.64577656675749318</v>
      </c>
      <c r="P2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6.9536423841059597E-2</v>
      </c>
      <c r="Q290" s="17">
        <f>IFERROR(ZACKS_Screener[[#This Row],[Price]]/ZACKS_Screener[[#This Row],[EPS1]], "")</f>
        <v>6.9006622516556293</v>
      </c>
      <c r="R290" s="17">
        <f>IFERROR(ZACKS_Screener[[#This Row],[Price]]/ZACKS_Screener[[#This Row],[EPS2]], "")</f>
        <v>6.4520123839009287</v>
      </c>
      <c r="S290" s="17">
        <f>IFERROR(ZACKS_Screener[[#This Row],[PE1]]/(ZACKS_Screener[[#This Row],[EG1]]*100), "")</f>
        <v>0.10685835638639729</v>
      </c>
      <c r="T290" s="17">
        <f>IFERROR(ZACKS_Screener[[#This Row],[PE2]]/(ZACKS_Screener[[#This Row],[EG2]]*100), "")</f>
        <v>0.92786082854194318</v>
      </c>
      <c r="U290"/>
    </row>
    <row r="291" spans="1:21" hidden="1" x14ac:dyDescent="0.25">
      <c r="A291" s="20" t="s">
        <v>1264</v>
      </c>
      <c r="B291" s="35">
        <v>4742.3500000000004</v>
      </c>
      <c r="C291" s="6" t="s">
        <v>1263</v>
      </c>
      <c r="D291" s="6" t="s">
        <v>13</v>
      </c>
      <c r="E291" s="6" t="s">
        <v>18</v>
      </c>
      <c r="F291" s="6" t="s">
        <v>171</v>
      </c>
      <c r="G291">
        <v>12</v>
      </c>
      <c r="H291">
        <v>202212</v>
      </c>
      <c r="I291" s="8">
        <v>36.159999999999997</v>
      </c>
      <c r="J291" s="8">
        <v>1.1000000000000001</v>
      </c>
      <c r="K291" s="8">
        <v>1.81</v>
      </c>
      <c r="L291" s="8">
        <v>2.2200000000000002</v>
      </c>
      <c r="M291" s="36" t="str">
        <f>INDEX(YahooDetails[], MATCH(ZACKS_Screener[Ticker], YahooDetails[Ticker],0), 4)</f>
        <v>Industrials</v>
      </c>
      <c r="N291" s="6" t="str">
        <f>INDEX(YahooDetails[], MATCH(ZACKS_Screener[Ticker], YahooDetails[Ticker],0), 2)</f>
        <v>Specialty Industrial Machinery</v>
      </c>
      <c r="O2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0.64545454545454539</v>
      </c>
      <c r="P2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0.22651933701657465</v>
      </c>
      <c r="Q291" s="17">
        <f>IFERROR(ZACKS_Screener[[#This Row],[Price]]/ZACKS_Screener[[#This Row],[EPS1]], "")</f>
        <v>19.977900552486187</v>
      </c>
      <c r="R291" s="17">
        <f>IFERROR(ZACKS_Screener[[#This Row],[Price]]/ZACKS_Screener[[#This Row],[EPS2]], "")</f>
        <v>16.288288288288285</v>
      </c>
      <c r="S291" s="17">
        <f>IFERROR(ZACKS_Screener[[#This Row],[PE1]]/(ZACKS_Screener[[#This Row],[EG1]]*100), "")</f>
        <v>0.3095167691230255</v>
      </c>
      <c r="T291" s="17">
        <f>IFERROR(ZACKS_Screener[[#This Row],[PE2]]/(ZACKS_Screener[[#This Row],[EG2]]*100), "")</f>
        <v>0.71906833662931191</v>
      </c>
      <c r="U291"/>
    </row>
    <row r="292" spans="1:21" hidden="1" x14ac:dyDescent="0.25">
      <c r="A292" s="20" t="s">
        <v>1487</v>
      </c>
      <c r="B292" s="35">
        <v>38138.79</v>
      </c>
      <c r="C292" s="6" t="s">
        <v>1486</v>
      </c>
      <c r="D292" s="6" t="s">
        <v>13</v>
      </c>
      <c r="E292" s="6" t="s">
        <v>41</v>
      </c>
      <c r="F292" s="6" t="s">
        <v>61</v>
      </c>
      <c r="G292">
        <v>12</v>
      </c>
      <c r="H292">
        <v>202212</v>
      </c>
      <c r="I292" s="8">
        <v>8.26</v>
      </c>
      <c r="J292" s="8">
        <v>0.28000000000000003</v>
      </c>
      <c r="K292" s="8">
        <v>0.46</v>
      </c>
      <c r="L292" s="8">
        <v>0.49</v>
      </c>
      <c r="M292" s="36" t="str">
        <f>INDEX(YahooDetails[], MATCH(ZACKS_Screener[Ticker], YahooDetails[Ticker],0), 4)</f>
        <v>Healthcare</v>
      </c>
      <c r="N292" s="6" t="str">
        <f>INDEX(YahooDetails[], MATCH(ZACKS_Screener[Ticker], YahooDetails[Ticker],0), 2)</f>
        <v>Drug Manufacturers—Specialty &amp; Generic</v>
      </c>
      <c r="O2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0.64285714285714279</v>
      </c>
      <c r="P2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6.5217391304347755E-2</v>
      </c>
      <c r="Q292" s="17">
        <f>IFERROR(ZACKS_Screener[[#This Row],[Price]]/ZACKS_Screener[[#This Row],[EPS1]], "")</f>
        <v>17.956521739130434</v>
      </c>
      <c r="R292" s="17">
        <f>IFERROR(ZACKS_Screener[[#This Row],[Price]]/ZACKS_Screener[[#This Row],[EPS2]], "")</f>
        <v>16.857142857142858</v>
      </c>
      <c r="S292" s="17">
        <f>IFERROR(ZACKS_Screener[[#This Row],[PE1]]/(ZACKS_Screener[[#This Row],[EG1]]*100), "")</f>
        <v>0.27932367149758458</v>
      </c>
      <c r="T292" s="17">
        <f>IFERROR(ZACKS_Screener[[#This Row],[PE2]]/(ZACKS_Screener[[#This Row],[EG2]]*100), "")</f>
        <v>2.5847619047619079</v>
      </c>
      <c r="U292"/>
    </row>
    <row r="293" spans="1:21" hidden="1" x14ac:dyDescent="0.25">
      <c r="A293" s="20" t="s">
        <v>1268</v>
      </c>
      <c r="B293" s="35">
        <v>3540.89</v>
      </c>
      <c r="C293" s="6" t="s">
        <v>1267</v>
      </c>
      <c r="D293" s="6" t="s">
        <v>22</v>
      </c>
      <c r="E293" s="6" t="s">
        <v>85</v>
      </c>
      <c r="F293" s="6" t="s">
        <v>983</v>
      </c>
      <c r="G293">
        <v>12</v>
      </c>
      <c r="H293">
        <v>202212</v>
      </c>
      <c r="I293" s="8">
        <v>31.97</v>
      </c>
      <c r="J293" s="8">
        <v>-0.36</v>
      </c>
      <c r="K293" s="8">
        <v>-0.13</v>
      </c>
      <c r="L293" s="8">
        <v>-0.01</v>
      </c>
      <c r="M293" s="36" t="str">
        <f>INDEX(YahooDetails[], MATCH(ZACKS_Screener[Ticker], YahooDetails[Ticker],0), 4)</f>
        <v>Technology</v>
      </c>
      <c r="N293" s="6" t="str">
        <f>INDEX(YahooDetails[], MATCH(ZACKS_Screener[Ticker], YahooDetails[Ticker],0), 2)</f>
        <v>Software—Infrastructure</v>
      </c>
      <c r="O2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0.63888888888888884</v>
      </c>
      <c r="P2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0.92307692307692313</v>
      </c>
      <c r="Q293" s="17">
        <f>IFERROR(ZACKS_Screener[[#This Row],[Price]]/ZACKS_Screener[[#This Row],[EPS1]], "")</f>
        <v>-245.92307692307691</v>
      </c>
      <c r="R293" s="17">
        <f>IFERROR(ZACKS_Screener[[#This Row],[Price]]/ZACKS_Screener[[#This Row],[EPS2]], "")</f>
        <v>-3197</v>
      </c>
      <c r="S293" s="17">
        <f>IFERROR(ZACKS_Screener[[#This Row],[PE1]]/(ZACKS_Screener[[#This Row],[EG1]]*100), "")</f>
        <v>-3.8492307692307692</v>
      </c>
      <c r="T293" s="17">
        <f>IFERROR(ZACKS_Screener[[#This Row],[PE2]]/(ZACKS_Screener[[#This Row],[EG2]]*100), "")</f>
        <v>-34.634166666666665</v>
      </c>
      <c r="U293"/>
    </row>
    <row r="294" spans="1:21" hidden="1" x14ac:dyDescent="0.25">
      <c r="A294" s="20" t="s">
        <v>3853</v>
      </c>
      <c r="B294" s="35">
        <v>2396.67</v>
      </c>
      <c r="C294" s="6" t="s">
        <v>3852</v>
      </c>
      <c r="D294" s="6" t="s">
        <v>22</v>
      </c>
      <c r="E294" s="6" t="s">
        <v>85</v>
      </c>
      <c r="F294" s="6" t="s">
        <v>286</v>
      </c>
      <c r="G294">
        <v>12</v>
      </c>
      <c r="H294">
        <v>202212</v>
      </c>
      <c r="I294" s="8">
        <v>19.329999999999998</v>
      </c>
      <c r="J294" s="8">
        <v>0.16</v>
      </c>
      <c r="K294" s="8">
        <v>0.26</v>
      </c>
      <c r="L294" s="8">
        <v>0.35</v>
      </c>
      <c r="M294" s="36" t="str">
        <f>INDEX(YahooDetails[], MATCH(ZACKS_Screener[Ticker], YahooDetails[Ticker],0), 4)</f>
        <v>Technology</v>
      </c>
      <c r="N294" s="6" t="str">
        <f>INDEX(YahooDetails[], MATCH(ZACKS_Screener[Ticker], YahooDetails[Ticker],0), 2)</f>
        <v>Software—Application</v>
      </c>
      <c r="O2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0.625</v>
      </c>
      <c r="P2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0.34615384615384603</v>
      </c>
      <c r="Q294" s="17">
        <f>IFERROR(ZACKS_Screener[[#This Row],[Price]]/ZACKS_Screener[[#This Row],[EPS1]], "")</f>
        <v>74.34615384615384</v>
      </c>
      <c r="R294" s="17">
        <f>IFERROR(ZACKS_Screener[[#This Row],[Price]]/ZACKS_Screener[[#This Row],[EPS2]], "")</f>
        <v>55.228571428571428</v>
      </c>
      <c r="S294" s="17">
        <f>IFERROR(ZACKS_Screener[[#This Row],[PE1]]/(ZACKS_Screener[[#This Row],[EG1]]*100), "")</f>
        <v>1.1895384615384614</v>
      </c>
      <c r="T294" s="17">
        <f>IFERROR(ZACKS_Screener[[#This Row],[PE2]]/(ZACKS_Screener[[#This Row],[EG2]]*100), "")</f>
        <v>1.595492063492064</v>
      </c>
      <c r="U294"/>
    </row>
    <row r="295" spans="1:21" hidden="1" x14ac:dyDescent="0.25">
      <c r="A295" s="20" t="s">
        <v>2530</v>
      </c>
      <c r="B295" s="35">
        <v>3245.67</v>
      </c>
      <c r="C295" s="6" t="s">
        <v>2529</v>
      </c>
      <c r="D295" s="6" t="s">
        <v>13</v>
      </c>
      <c r="E295" s="6" t="s">
        <v>14</v>
      </c>
      <c r="F295" s="6" t="s">
        <v>1379</v>
      </c>
      <c r="G295">
        <v>12</v>
      </c>
      <c r="H295">
        <v>202212</v>
      </c>
      <c r="I295" s="8">
        <v>33.950000000000003</v>
      </c>
      <c r="J295" s="8">
        <v>1.99</v>
      </c>
      <c r="K295" s="8">
        <v>3.23</v>
      </c>
      <c r="L295" s="8">
        <v>3.68</v>
      </c>
      <c r="M295" s="36" t="str">
        <f>INDEX(YahooDetails[], MATCH(ZACKS_Screener[Ticker], YahooDetails[Ticker],0), 4)</f>
        <v>Technology</v>
      </c>
      <c r="N295" s="6" t="str">
        <f>INDEX(YahooDetails[], MATCH(ZACKS_Screener[Ticker], YahooDetails[Ticker],0), 2)</f>
        <v>Software—Application</v>
      </c>
      <c r="O2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0.62311557788944727</v>
      </c>
      <c r="P2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0.13931888544891646</v>
      </c>
      <c r="Q295" s="17">
        <f>IFERROR(ZACKS_Screener[[#This Row],[Price]]/ZACKS_Screener[[#This Row],[EPS1]], "")</f>
        <v>10.510835913312695</v>
      </c>
      <c r="R295" s="17">
        <f>IFERROR(ZACKS_Screener[[#This Row],[Price]]/ZACKS_Screener[[#This Row],[EPS2]], "")</f>
        <v>9.2255434782608692</v>
      </c>
      <c r="S295" s="17">
        <f>IFERROR(ZACKS_Screener[[#This Row],[PE1]]/(ZACKS_Screener[[#This Row],[EG1]]*100), "")</f>
        <v>0.16868196344751824</v>
      </c>
      <c r="T295" s="17">
        <f>IFERROR(ZACKS_Screener[[#This Row],[PE2]]/(ZACKS_Screener[[#This Row],[EG2]]*100), "")</f>
        <v>0.66218900966183547</v>
      </c>
      <c r="U295"/>
    </row>
    <row r="296" spans="1:21" hidden="1" x14ac:dyDescent="0.25">
      <c r="A296" s="20" t="s">
        <v>3149</v>
      </c>
      <c r="B296" s="35">
        <v>5324.07</v>
      </c>
      <c r="C296" s="6" t="s">
        <v>3148</v>
      </c>
      <c r="D296" s="6" t="s">
        <v>13</v>
      </c>
      <c r="E296" s="6" t="s">
        <v>14</v>
      </c>
      <c r="F296" s="6" t="s">
        <v>201</v>
      </c>
      <c r="G296">
        <v>12</v>
      </c>
      <c r="H296">
        <v>202212</v>
      </c>
      <c r="I296" s="8">
        <v>99.72</v>
      </c>
      <c r="J296" s="8">
        <v>-0.28999999999999998</v>
      </c>
      <c r="K296" s="8">
        <v>-0.11</v>
      </c>
      <c r="L296" s="8">
        <v>0.35</v>
      </c>
      <c r="M296" s="36" t="str">
        <f>INDEX(YahooDetails[], MATCH(ZACKS_Screener[Ticker], YahooDetails[Ticker],0), 4)</f>
        <v>Technology</v>
      </c>
      <c r="N296" s="6" t="str">
        <f>INDEX(YahooDetails[], MATCH(ZACKS_Screener[Ticker], YahooDetails[Ticker],0), 2)</f>
        <v>Software—Application</v>
      </c>
      <c r="O2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0.62068965517241381</v>
      </c>
      <c r="P2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96" s="17">
        <f>IFERROR(ZACKS_Screener[[#This Row],[Price]]/ZACKS_Screener[[#This Row],[EPS1]], "")</f>
        <v>-906.5454545454545</v>
      </c>
      <c r="R296" s="17">
        <f>IFERROR(ZACKS_Screener[[#This Row],[Price]]/ZACKS_Screener[[#This Row],[EPS2]], "")</f>
        <v>284.91428571428571</v>
      </c>
      <c r="S296" s="17">
        <f>IFERROR(ZACKS_Screener[[#This Row],[PE1]]/(ZACKS_Screener[[#This Row],[EG1]]*100), "")</f>
        <v>-14.605454545454544</v>
      </c>
      <c r="T296" s="17">
        <f>IFERROR(ZACKS_Screener[[#This Row],[PE2]]/(ZACKS_Screener[[#This Row],[EG2]]*100), "")</f>
        <v>2.8491428571428572</v>
      </c>
      <c r="U296"/>
    </row>
    <row r="297" spans="1:21" hidden="1" x14ac:dyDescent="0.25">
      <c r="A297" s="20" t="s">
        <v>2043</v>
      </c>
      <c r="B297" s="35">
        <v>11812.3</v>
      </c>
      <c r="C297" s="6" t="s">
        <v>2042</v>
      </c>
      <c r="D297" s="6" t="s">
        <v>22</v>
      </c>
      <c r="E297" s="6" t="s">
        <v>30</v>
      </c>
      <c r="F297" s="6" t="s">
        <v>256</v>
      </c>
      <c r="G297">
        <v>12</v>
      </c>
      <c r="H297">
        <v>202212</v>
      </c>
      <c r="I297" s="8">
        <v>42.42</v>
      </c>
      <c r="J297" s="8">
        <v>1.25</v>
      </c>
      <c r="K297" s="8">
        <v>2.02</v>
      </c>
      <c r="L297" s="8">
        <v>2.4</v>
      </c>
      <c r="M297" s="36" t="str">
        <f>INDEX(YahooDetails[], MATCH(ZACKS_Screener[Ticker], YahooDetails[Ticker],0), 4)</f>
        <v>Communication Services</v>
      </c>
      <c r="N297" s="6" t="str">
        <f>INDEX(YahooDetails[], MATCH(ZACKS_Screener[Ticker], YahooDetails[Ticker],0), 2)</f>
        <v>Internet Content &amp; Information</v>
      </c>
      <c r="O2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0.61599999999999999</v>
      </c>
      <c r="P2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0.18811881188118806</v>
      </c>
      <c r="Q297" s="17">
        <f>IFERROR(ZACKS_Screener[[#This Row],[Price]]/ZACKS_Screener[[#This Row],[EPS1]], "")</f>
        <v>21</v>
      </c>
      <c r="R297" s="17">
        <f>IFERROR(ZACKS_Screener[[#This Row],[Price]]/ZACKS_Screener[[#This Row],[EPS2]], "")</f>
        <v>17.675000000000001</v>
      </c>
      <c r="S297" s="17">
        <f>IFERROR(ZACKS_Screener[[#This Row],[PE1]]/(ZACKS_Screener[[#This Row],[EG1]]*100), "")</f>
        <v>0.34090909090909088</v>
      </c>
      <c r="T297" s="17">
        <f>IFERROR(ZACKS_Screener[[#This Row],[PE2]]/(ZACKS_Screener[[#This Row],[EG2]]*100), "")</f>
        <v>0.93956578947368452</v>
      </c>
      <c r="U297"/>
    </row>
    <row r="298" spans="1:21" hidden="1" x14ac:dyDescent="0.25">
      <c r="A298" s="20" t="s">
        <v>152</v>
      </c>
      <c r="B298" s="35">
        <v>7147.57</v>
      </c>
      <c r="C298" s="6" t="s">
        <v>151</v>
      </c>
      <c r="D298" s="6" t="s">
        <v>13</v>
      </c>
      <c r="E298" s="6" t="s">
        <v>41</v>
      </c>
      <c r="F298" s="6" t="s">
        <v>153</v>
      </c>
      <c r="G298">
        <v>12</v>
      </c>
      <c r="H298">
        <v>202212</v>
      </c>
      <c r="I298" s="8">
        <v>17.23</v>
      </c>
      <c r="J298" s="8">
        <v>-0.26</v>
      </c>
      <c r="K298" s="8">
        <v>-0.1</v>
      </c>
      <c r="L298" s="8">
        <v>0.11</v>
      </c>
      <c r="M298" s="36" t="str">
        <f>INDEX(YahooDetails[], MATCH(ZACKS_Screener[Ticker], YahooDetails[Ticker],0), 4)</f>
        <v>Healthcare</v>
      </c>
      <c r="N298" s="6" t="str">
        <f>INDEX(YahooDetails[], MATCH(ZACKS_Screener[Ticker], YahooDetails[Ticker],0), 2)</f>
        <v>Medical Care Facilities</v>
      </c>
      <c r="O2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0.61538461538461542</v>
      </c>
      <c r="P2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98" s="17">
        <f>IFERROR(ZACKS_Screener[[#This Row],[Price]]/ZACKS_Screener[[#This Row],[EPS1]], "")</f>
        <v>-172.29999999999998</v>
      </c>
      <c r="R298" s="17">
        <f>IFERROR(ZACKS_Screener[[#This Row],[Price]]/ZACKS_Screener[[#This Row],[EPS2]], "")</f>
        <v>156.63636363636363</v>
      </c>
      <c r="S298" s="17">
        <f>IFERROR(ZACKS_Screener[[#This Row],[PE1]]/(ZACKS_Screener[[#This Row],[EG1]]*100), "")</f>
        <v>-2.7998749999999997</v>
      </c>
      <c r="T298" s="17">
        <f>IFERROR(ZACKS_Screener[[#This Row],[PE2]]/(ZACKS_Screener[[#This Row],[EG2]]*100), "")</f>
        <v>1.5663636363636362</v>
      </c>
      <c r="U298"/>
    </row>
    <row r="299" spans="1:21" hidden="1" x14ac:dyDescent="0.25">
      <c r="A299" s="20" t="s">
        <v>1416</v>
      </c>
      <c r="B299" s="35">
        <v>12665.25</v>
      </c>
      <c r="C299" s="6" t="s">
        <v>1415</v>
      </c>
      <c r="D299" s="6" t="s">
        <v>22</v>
      </c>
      <c r="E299" s="6" t="s">
        <v>85</v>
      </c>
      <c r="F299" s="6" t="s">
        <v>286</v>
      </c>
      <c r="G299">
        <v>12</v>
      </c>
      <c r="H299">
        <v>202212</v>
      </c>
      <c r="I299" s="8">
        <v>3.38</v>
      </c>
      <c r="J299" s="8">
        <v>-0.44</v>
      </c>
      <c r="K299" s="8">
        <v>-0.17</v>
      </c>
      <c r="L299" s="8">
        <v>-0.05</v>
      </c>
      <c r="M299" s="36" t="str">
        <f>INDEX(YahooDetails[], MATCH(ZACKS_Screener[Ticker], YahooDetails[Ticker],0), 4)</f>
        <v>Technology</v>
      </c>
      <c r="N299" s="6" t="str">
        <f>INDEX(YahooDetails[], MATCH(ZACKS_Screener[Ticker], YahooDetails[Ticker],0), 2)</f>
        <v>Software—Application</v>
      </c>
      <c r="O2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0.61363636363636365</v>
      </c>
      <c r="P2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0.70588235294117652</v>
      </c>
      <c r="Q299" s="17">
        <f>IFERROR(ZACKS_Screener[[#This Row],[Price]]/ZACKS_Screener[[#This Row],[EPS1]], "")</f>
        <v>-19.882352941176467</v>
      </c>
      <c r="R299" s="17">
        <f>IFERROR(ZACKS_Screener[[#This Row],[Price]]/ZACKS_Screener[[#This Row],[EPS2]], "")</f>
        <v>-67.599999999999994</v>
      </c>
      <c r="S299" s="17">
        <f>IFERROR(ZACKS_Screener[[#This Row],[PE1]]/(ZACKS_Screener[[#This Row],[EG1]]*100), "")</f>
        <v>-0.3240087145969498</v>
      </c>
      <c r="T299" s="17">
        <f>IFERROR(ZACKS_Screener[[#This Row],[PE2]]/(ZACKS_Screener[[#This Row],[EG2]]*100), "")</f>
        <v>-0.95766666666666656</v>
      </c>
      <c r="U299"/>
    </row>
    <row r="300" spans="1:21" hidden="1" x14ac:dyDescent="0.25">
      <c r="A300" s="20" t="s">
        <v>2482</v>
      </c>
      <c r="B300" s="35">
        <v>13853.94</v>
      </c>
      <c r="C300" s="6" t="s">
        <v>2481</v>
      </c>
      <c r="D300" s="6" t="s">
        <v>13</v>
      </c>
      <c r="E300" s="6" t="s">
        <v>37</v>
      </c>
      <c r="F300" s="6" t="s">
        <v>70</v>
      </c>
      <c r="G300">
        <v>12</v>
      </c>
      <c r="H300">
        <v>202212</v>
      </c>
      <c r="I300" s="8">
        <v>352.74</v>
      </c>
      <c r="J300" s="8">
        <v>27.08</v>
      </c>
      <c r="K300" s="8">
        <v>43.69</v>
      </c>
      <c r="L300" s="8">
        <v>55.34</v>
      </c>
      <c r="M300" s="36" t="str">
        <f>INDEX(YahooDetails[], MATCH(ZACKS_Screener[Ticker], YahooDetails[Ticker],0), 4)</f>
        <v>Financial Services</v>
      </c>
      <c r="N300" s="6" t="str">
        <f>INDEX(YahooDetails[], MATCH(ZACKS_Screener[Ticker], YahooDetails[Ticker],0), 2)</f>
        <v>Insurance—Reinsurance</v>
      </c>
      <c r="O3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0.61336779911373707</v>
      </c>
      <c r="P3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0.26665140764477013</v>
      </c>
      <c r="Q300" s="17">
        <f>IFERROR(ZACKS_Screener[[#This Row],[Price]]/ZACKS_Screener[[#This Row],[EPS1]], "")</f>
        <v>8.0737010757610452</v>
      </c>
      <c r="R300" s="17">
        <f>IFERROR(ZACKS_Screener[[#This Row],[Price]]/ZACKS_Screener[[#This Row],[EPS2]], "")</f>
        <v>6.3740513191181787</v>
      </c>
      <c r="S300" s="17">
        <f>IFERROR(ZACKS_Screener[[#This Row],[PE1]]/(ZACKS_Screener[[#This Row],[EG1]]*100), "")</f>
        <v>0.13162903379386462</v>
      </c>
      <c r="T300" s="17">
        <f>IFERROR(ZACKS_Screener[[#This Row],[PE2]]/(ZACKS_Screener[[#This Row],[EG2]]*100), "")</f>
        <v>0.23904060268864641</v>
      </c>
      <c r="U300"/>
    </row>
    <row r="301" spans="1:21" hidden="1" x14ac:dyDescent="0.25">
      <c r="A301" s="20" t="s">
        <v>6989</v>
      </c>
      <c r="B301" s="35">
        <v>2154.66</v>
      </c>
      <c r="C301" s="6" t="s">
        <v>1326</v>
      </c>
      <c r="D301" s="6" t="s">
        <v>22</v>
      </c>
      <c r="E301" s="6" t="s">
        <v>37</v>
      </c>
      <c r="F301" s="6" t="s">
        <v>458</v>
      </c>
      <c r="G301">
        <v>12</v>
      </c>
      <c r="H301">
        <v>202212</v>
      </c>
      <c r="I301" s="8">
        <v>40.61</v>
      </c>
      <c r="J301" s="8">
        <v>-0.66</v>
      </c>
      <c r="K301" s="8">
        <v>-0.26</v>
      </c>
      <c r="L301" s="8">
        <v>0.12</v>
      </c>
      <c r="M301" s="36" t="e">
        <f>INDEX(YahooDetails[], MATCH(ZACKS_Screener[Ticker], YahooDetails[Ticker],0), 4)</f>
        <v>#N/A</v>
      </c>
      <c r="N301" s="6" t="e">
        <f>INDEX(YahooDetails[], MATCH(ZACKS_Screener[Ticker], YahooDetails[Ticker],0), 2)</f>
        <v>#N/A</v>
      </c>
      <c r="O3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0.60606060606060608</v>
      </c>
      <c r="P3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1" s="17">
        <f>IFERROR(ZACKS_Screener[[#This Row],[Price]]/ZACKS_Screener[[#This Row],[EPS1]], "")</f>
        <v>-156.19230769230768</v>
      </c>
      <c r="R301" s="17">
        <f>IFERROR(ZACKS_Screener[[#This Row],[Price]]/ZACKS_Screener[[#This Row],[EPS2]], "")</f>
        <v>338.41666666666669</v>
      </c>
      <c r="S301" s="17">
        <f>IFERROR(ZACKS_Screener[[#This Row],[PE1]]/(ZACKS_Screener[[#This Row],[EG1]]*100), "")</f>
        <v>-2.5771730769230765</v>
      </c>
      <c r="T301" s="17">
        <f>IFERROR(ZACKS_Screener[[#This Row],[PE2]]/(ZACKS_Screener[[#This Row],[EG2]]*100), "")</f>
        <v>3.3841666666666668</v>
      </c>
      <c r="U301"/>
    </row>
    <row r="302" spans="1:21" hidden="1" x14ac:dyDescent="0.25">
      <c r="A302" s="20" t="s">
        <v>3730</v>
      </c>
      <c r="B302" s="35">
        <v>2285.04</v>
      </c>
      <c r="C302" s="6" t="s">
        <v>3729</v>
      </c>
      <c r="D302" s="6" t="s">
        <v>22</v>
      </c>
      <c r="E302" s="6" t="s">
        <v>23</v>
      </c>
      <c r="F302" s="6" t="s">
        <v>1164</v>
      </c>
      <c r="G302">
        <v>12</v>
      </c>
      <c r="H302">
        <v>202212</v>
      </c>
      <c r="I302" s="8">
        <v>21.27</v>
      </c>
      <c r="J302" s="8">
        <v>1.62</v>
      </c>
      <c r="K302" s="8">
        <v>2.6</v>
      </c>
      <c r="L302" s="8">
        <v>2.29</v>
      </c>
      <c r="M302" s="36" t="str">
        <f>INDEX(YahooDetails[], MATCH(ZACKS_Screener[Ticker], YahooDetails[Ticker],0), 4)</f>
        <v>Energy</v>
      </c>
      <c r="N302" s="6" t="str">
        <f>INDEX(YahooDetails[], MATCH(ZACKS_Screener[Ticker], YahooDetails[Ticker],0), 2)</f>
        <v>Oil &amp; Gas Midstream</v>
      </c>
      <c r="O3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0.60493827160493818</v>
      </c>
      <c r="P3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-0.11923076923076925</v>
      </c>
      <c r="Q302" s="17">
        <f>IFERROR(ZACKS_Screener[[#This Row],[Price]]/ZACKS_Screener[[#This Row],[EPS1]], "")</f>
        <v>8.180769230769231</v>
      </c>
      <c r="R302" s="17">
        <f>IFERROR(ZACKS_Screener[[#This Row],[Price]]/ZACKS_Screener[[#This Row],[EPS2]], "")</f>
        <v>9.2882096069869</v>
      </c>
      <c r="S302" s="17">
        <f>IFERROR(ZACKS_Screener[[#This Row],[PE1]]/(ZACKS_Screener[[#This Row],[EG1]]*100), "")</f>
        <v>0.13523312401883833</v>
      </c>
      <c r="T302" s="17">
        <f>IFERROR(ZACKS_Screener[[#This Row],[PE2]]/(ZACKS_Screener[[#This Row],[EG2]]*100), "")</f>
        <v>-0.7790111283279334</v>
      </c>
      <c r="U302"/>
    </row>
    <row r="303" spans="1:21" hidden="1" x14ac:dyDescent="0.25">
      <c r="A303" s="20" t="s">
        <v>2223</v>
      </c>
      <c r="B303" s="35">
        <v>3615.21</v>
      </c>
      <c r="C303" s="6" t="s">
        <v>2222</v>
      </c>
      <c r="D303" s="6" t="s">
        <v>22</v>
      </c>
      <c r="E303" s="6" t="s">
        <v>51</v>
      </c>
      <c r="F303" s="6" t="s">
        <v>76</v>
      </c>
      <c r="G303">
        <v>1</v>
      </c>
      <c r="H303">
        <v>202301</v>
      </c>
      <c r="I303" s="8">
        <v>58.5</v>
      </c>
      <c r="J303" s="8">
        <v>1.62</v>
      </c>
      <c r="K303" s="8">
        <v>2.6</v>
      </c>
      <c r="L303" s="8">
        <v>2.94</v>
      </c>
      <c r="M303" s="36" t="str">
        <f>INDEX(YahooDetails[], MATCH(ZACKS_Screener[Ticker], YahooDetails[Ticker],0), 4)</f>
        <v>Consumer Defensive</v>
      </c>
      <c r="N303" s="6" t="str">
        <f>INDEX(YahooDetails[], MATCH(ZACKS_Screener[Ticker], YahooDetails[Ticker],0), 2)</f>
        <v>Discount Stores</v>
      </c>
      <c r="O3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0.60493827160493818</v>
      </c>
      <c r="P3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0.13076923076923072</v>
      </c>
      <c r="Q303" s="17">
        <f>IFERROR(ZACKS_Screener[[#This Row],[Price]]/ZACKS_Screener[[#This Row],[EPS1]], "")</f>
        <v>22.5</v>
      </c>
      <c r="R303" s="17">
        <f>IFERROR(ZACKS_Screener[[#This Row],[Price]]/ZACKS_Screener[[#This Row],[EPS2]], "")</f>
        <v>19.897959183673471</v>
      </c>
      <c r="S303" s="17">
        <f>IFERROR(ZACKS_Screener[[#This Row],[PE1]]/(ZACKS_Screener[[#This Row],[EG1]]*100), "")</f>
        <v>0.37193877551020416</v>
      </c>
      <c r="T303" s="17">
        <f>IFERROR(ZACKS_Screener[[#This Row],[PE2]]/(ZACKS_Screener[[#This Row],[EG2]]*100), "")</f>
        <v>1.5216086434573837</v>
      </c>
      <c r="U303"/>
    </row>
    <row r="304" spans="1:21" hidden="1" x14ac:dyDescent="0.25">
      <c r="A304" s="20" t="s">
        <v>3326</v>
      </c>
      <c r="B304" s="35">
        <v>2383.09</v>
      </c>
      <c r="C304" s="6" t="s">
        <v>3325</v>
      </c>
      <c r="D304" s="6" t="s">
        <v>13</v>
      </c>
      <c r="E304" s="6" t="s">
        <v>330</v>
      </c>
      <c r="F304" s="6" t="s">
        <v>664</v>
      </c>
      <c r="G304">
        <v>12</v>
      </c>
      <c r="H304">
        <v>202212</v>
      </c>
      <c r="I304" s="8">
        <v>4.59</v>
      </c>
      <c r="J304" s="8">
        <v>-0.93</v>
      </c>
      <c r="K304" s="8">
        <v>-0.37</v>
      </c>
      <c r="L304" s="8">
        <v>-0.24</v>
      </c>
      <c r="M304" s="36" t="str">
        <f>INDEX(YahooDetails[], MATCH(ZACKS_Screener[Ticker], YahooDetails[Ticker],0), 4)</f>
        <v>Communication Services</v>
      </c>
      <c r="N304" s="6" t="str">
        <f>INDEX(YahooDetails[], MATCH(ZACKS_Screener[Ticker], YahooDetails[Ticker],0), 2)</f>
        <v>Entertainment</v>
      </c>
      <c r="O3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0.60215053763440862</v>
      </c>
      <c r="P3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0.35135135135135137</v>
      </c>
      <c r="Q304" s="17">
        <f>IFERROR(ZACKS_Screener[[#This Row],[Price]]/ZACKS_Screener[[#This Row],[EPS1]], "")</f>
        <v>-12.405405405405405</v>
      </c>
      <c r="R304" s="17">
        <f>IFERROR(ZACKS_Screener[[#This Row],[Price]]/ZACKS_Screener[[#This Row],[EPS2]], "")</f>
        <v>-19.125</v>
      </c>
      <c r="S304" s="17">
        <f>IFERROR(ZACKS_Screener[[#This Row],[PE1]]/(ZACKS_Screener[[#This Row],[EG1]]*100), "")</f>
        <v>-0.20601833976833975</v>
      </c>
      <c r="T304" s="17">
        <f>IFERROR(ZACKS_Screener[[#This Row],[PE2]]/(ZACKS_Screener[[#This Row],[EG2]]*100), "")</f>
        <v>-0.5443269230769231</v>
      </c>
      <c r="U304"/>
    </row>
    <row r="305" spans="1:21" hidden="1" x14ac:dyDescent="0.25">
      <c r="A305" s="20" t="s">
        <v>2710</v>
      </c>
      <c r="B305" s="35">
        <v>8082.29</v>
      </c>
      <c r="C305" s="6" t="s">
        <v>2709</v>
      </c>
      <c r="D305" s="6" t="s">
        <v>22</v>
      </c>
      <c r="E305" s="6" t="s">
        <v>85</v>
      </c>
      <c r="F305" s="6" t="s">
        <v>286</v>
      </c>
      <c r="G305">
        <v>12</v>
      </c>
      <c r="H305">
        <v>202212</v>
      </c>
      <c r="I305" s="8">
        <v>8.59</v>
      </c>
      <c r="J305" s="8">
        <v>-0.4</v>
      </c>
      <c r="K305" s="8">
        <v>-0.16</v>
      </c>
      <c r="L305" s="8">
        <v>0.01</v>
      </c>
      <c r="M305" s="36" t="str">
        <f>INDEX(YahooDetails[], MATCH(ZACKS_Screener[Ticker], YahooDetails[Ticker],0), 4)</f>
        <v>Financial Services</v>
      </c>
      <c r="N305" s="6" t="str">
        <f>INDEX(YahooDetails[], MATCH(ZACKS_Screener[Ticker], YahooDetails[Ticker],0), 2)</f>
        <v>Credit Services</v>
      </c>
      <c r="O3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v>
      </c>
      <c r="P3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5" s="17">
        <f>IFERROR(ZACKS_Screener[[#This Row],[Price]]/ZACKS_Screener[[#This Row],[EPS1]], "")</f>
        <v>-53.6875</v>
      </c>
      <c r="R305" s="17">
        <f>IFERROR(ZACKS_Screener[[#This Row],[Price]]/ZACKS_Screener[[#This Row],[EPS2]], "")</f>
        <v>859</v>
      </c>
      <c r="S305" s="17">
        <f>IFERROR(ZACKS_Screener[[#This Row],[PE1]]/(ZACKS_Screener[[#This Row],[EG1]]*100), "")</f>
        <v>-0.89479166666666665</v>
      </c>
      <c r="T305" s="17">
        <f>IFERROR(ZACKS_Screener[[#This Row],[PE2]]/(ZACKS_Screener[[#This Row],[EG2]]*100), "")</f>
        <v>8.59</v>
      </c>
      <c r="U305"/>
    </row>
    <row r="306" spans="1:21" hidden="1" x14ac:dyDescent="0.25">
      <c r="A306" s="20" t="s">
        <v>396</v>
      </c>
      <c r="B306" s="35">
        <v>5652.44</v>
      </c>
      <c r="C306" s="6" t="s">
        <v>396</v>
      </c>
      <c r="D306" s="6" t="s">
        <v>13</v>
      </c>
      <c r="E306" s="6" t="s">
        <v>23</v>
      </c>
      <c r="F306" s="6" t="s">
        <v>24</v>
      </c>
      <c r="G306">
        <v>12</v>
      </c>
      <c r="H306">
        <v>202212</v>
      </c>
      <c r="I306" s="8">
        <v>13.43</v>
      </c>
      <c r="J306" s="8">
        <v>-3.71</v>
      </c>
      <c r="K306" s="8">
        <v>-1.49</v>
      </c>
      <c r="L306" s="8">
        <v>0.62</v>
      </c>
      <c r="M306" s="36" t="str">
        <f>INDEX(YahooDetails[], MATCH(ZACKS_Screener[Ticker], YahooDetails[Ticker],0), 4)</f>
        <v>Industrials</v>
      </c>
      <c r="N306" s="6" t="str">
        <f>INDEX(YahooDetails[], MATCH(ZACKS_Screener[Ticker], YahooDetails[Ticker],0), 2)</f>
        <v>Airlines</v>
      </c>
      <c r="O3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0.59838274932614555</v>
      </c>
      <c r="P3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6" s="17">
        <f>IFERROR(ZACKS_Screener[[#This Row],[Price]]/ZACKS_Screener[[#This Row],[EPS1]], "")</f>
        <v>-9.0134228187919465</v>
      </c>
      <c r="R306" s="17">
        <f>IFERROR(ZACKS_Screener[[#This Row],[Price]]/ZACKS_Screener[[#This Row],[EPS2]], "")</f>
        <v>21.661290322580644</v>
      </c>
      <c r="S306" s="17">
        <f>IFERROR(ZACKS_Screener[[#This Row],[PE1]]/(ZACKS_Screener[[#This Row],[EG1]]*100), "")</f>
        <v>-0.15062972368341496</v>
      </c>
      <c r="T306" s="17">
        <f>IFERROR(ZACKS_Screener[[#This Row],[PE2]]/(ZACKS_Screener[[#This Row],[EG2]]*100), "")</f>
        <v>0.21661290322580645</v>
      </c>
      <c r="U306"/>
    </row>
    <row r="307" spans="1:21" hidden="1" x14ac:dyDescent="0.25">
      <c r="A307" s="20" t="s">
        <v>2642</v>
      </c>
      <c r="B307" s="35">
        <v>4147.01</v>
      </c>
      <c r="C307" s="6" t="s">
        <v>2641</v>
      </c>
      <c r="D307" s="6" t="s">
        <v>22</v>
      </c>
      <c r="E307" s="6" t="s">
        <v>223</v>
      </c>
      <c r="F307" s="6" t="s">
        <v>311</v>
      </c>
      <c r="G307">
        <v>12</v>
      </c>
      <c r="H307">
        <v>202212</v>
      </c>
      <c r="I307" s="8">
        <v>24.42</v>
      </c>
      <c r="J307" s="8">
        <v>0.37</v>
      </c>
      <c r="K307" s="8">
        <v>0.59</v>
      </c>
      <c r="L307" s="8">
        <v>0.96</v>
      </c>
      <c r="M307" s="36" t="str">
        <f>INDEX(YahooDetails[], MATCH(ZACKS_Screener[Ticker], YahooDetails[Ticker],0), 4)</f>
        <v>Technology</v>
      </c>
      <c r="N307" s="6" t="str">
        <f>INDEX(YahooDetails[], MATCH(ZACKS_Screener[Ticker], YahooDetails[Ticker],0), 2)</f>
        <v>Solar</v>
      </c>
      <c r="O3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0.59459459459459452</v>
      </c>
      <c r="P3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0.6271186440677966</v>
      </c>
      <c r="Q307" s="17">
        <f>IFERROR(ZACKS_Screener[[#This Row],[Price]]/ZACKS_Screener[[#This Row],[EPS1]], "")</f>
        <v>41.389830508474581</v>
      </c>
      <c r="R307" s="17">
        <f>IFERROR(ZACKS_Screener[[#This Row],[Price]]/ZACKS_Screener[[#This Row],[EPS2]], "")</f>
        <v>25.437500000000004</v>
      </c>
      <c r="S307" s="17">
        <f>IFERROR(ZACKS_Screener[[#This Row],[PE1]]/(ZACKS_Screener[[#This Row],[EG1]]*100), "")</f>
        <v>0.69610169491525442</v>
      </c>
      <c r="T307" s="17">
        <f>IFERROR(ZACKS_Screener[[#This Row],[PE2]]/(ZACKS_Screener[[#This Row],[EG2]]*100), "")</f>
        <v>0.40562500000000007</v>
      </c>
      <c r="U307"/>
    </row>
    <row r="308" spans="1:21" hidden="1" x14ac:dyDescent="0.25">
      <c r="A308" s="20" t="s">
        <v>3690</v>
      </c>
      <c r="B308" s="35">
        <v>2136.14</v>
      </c>
      <c r="C308" s="6" t="s">
        <v>3689</v>
      </c>
      <c r="D308" s="6" t="s">
        <v>13</v>
      </c>
      <c r="E308" s="6" t="s">
        <v>14</v>
      </c>
      <c r="F308" s="6" t="s">
        <v>201</v>
      </c>
      <c r="G308">
        <v>12</v>
      </c>
      <c r="H308">
        <v>202212</v>
      </c>
      <c r="I308" s="8">
        <v>16.82</v>
      </c>
      <c r="J308" s="8">
        <v>-0.59</v>
      </c>
      <c r="K308" s="8">
        <v>-0.24</v>
      </c>
      <c r="L308" s="8">
        <v>-0.05</v>
      </c>
      <c r="M308" s="36" t="str">
        <f>INDEX(YahooDetails[], MATCH(ZACKS_Screener[Ticker], YahooDetails[Ticker],0), 4)</f>
        <v>Technology</v>
      </c>
      <c r="N308" s="6" t="str">
        <f>INDEX(YahooDetails[], MATCH(ZACKS_Screener[Ticker], YahooDetails[Ticker],0), 2)</f>
        <v>Software—Application</v>
      </c>
      <c r="O3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0.59322033898305082</v>
      </c>
      <c r="P3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0.79166666666666674</v>
      </c>
      <c r="Q308" s="17">
        <f>IFERROR(ZACKS_Screener[[#This Row],[Price]]/ZACKS_Screener[[#This Row],[EPS1]], "")</f>
        <v>-70.083333333333343</v>
      </c>
      <c r="R308" s="17">
        <f>IFERROR(ZACKS_Screener[[#This Row],[Price]]/ZACKS_Screener[[#This Row],[EPS2]], "")</f>
        <v>-336.4</v>
      </c>
      <c r="S308" s="17">
        <f>IFERROR(ZACKS_Screener[[#This Row],[PE1]]/(ZACKS_Screener[[#This Row],[EG1]]*100), "")</f>
        <v>-1.1814047619047621</v>
      </c>
      <c r="T308" s="17">
        <f>IFERROR(ZACKS_Screener[[#This Row],[PE2]]/(ZACKS_Screener[[#This Row],[EG2]]*100), "")</f>
        <v>-4.2492631578947364</v>
      </c>
      <c r="U308"/>
    </row>
    <row r="309" spans="1:21" hidden="1" x14ac:dyDescent="0.25">
      <c r="A309" s="20" t="s">
        <v>3862</v>
      </c>
      <c r="B309" s="35">
        <v>2227.62</v>
      </c>
      <c r="C309" s="6" t="s">
        <v>3861</v>
      </c>
      <c r="D309" s="6" t="s">
        <v>13</v>
      </c>
      <c r="E309" s="6" t="s">
        <v>223</v>
      </c>
      <c r="F309" s="6" t="s">
        <v>311</v>
      </c>
      <c r="G309">
        <v>12</v>
      </c>
      <c r="H309">
        <v>202212</v>
      </c>
      <c r="I309" s="8">
        <v>43.65</v>
      </c>
      <c r="J309" s="8">
        <v>5.21</v>
      </c>
      <c r="K309" s="8">
        <v>8.3000000000000007</v>
      </c>
      <c r="L309" s="8">
        <v>9.6</v>
      </c>
      <c r="M309" s="36" t="str">
        <f>INDEX(YahooDetails[], MATCH(ZACKS_Screener[Ticker], YahooDetails[Ticker],0), 4)</f>
        <v>Technology</v>
      </c>
      <c r="N309" s="6" t="str">
        <f>INDEX(YahooDetails[], MATCH(ZACKS_Screener[Ticker], YahooDetails[Ticker],0), 2)</f>
        <v>Solar</v>
      </c>
      <c r="O3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0.59309021113243776</v>
      </c>
      <c r="P3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0.15662650602409625</v>
      </c>
      <c r="Q309" s="17">
        <f>IFERROR(ZACKS_Screener[[#This Row],[Price]]/ZACKS_Screener[[#This Row],[EPS1]], "")</f>
        <v>5.2590361445783129</v>
      </c>
      <c r="R309" s="17">
        <f>IFERROR(ZACKS_Screener[[#This Row],[Price]]/ZACKS_Screener[[#This Row],[EPS2]], "")</f>
        <v>4.546875</v>
      </c>
      <c r="S309" s="17">
        <f>IFERROR(ZACKS_Screener[[#This Row],[PE1]]/(ZACKS_Screener[[#This Row],[EG1]]*100), "")</f>
        <v>8.8671774476546936E-2</v>
      </c>
      <c r="T309" s="17">
        <f>IFERROR(ZACKS_Screener[[#This Row],[PE2]]/(ZACKS_Screener[[#This Row],[EG2]]*100), "")</f>
        <v>0.29030048076923098</v>
      </c>
      <c r="U309"/>
    </row>
    <row r="310" spans="1:21" hidden="1" x14ac:dyDescent="0.25">
      <c r="A310" s="20" t="s">
        <v>1738</v>
      </c>
      <c r="B310" s="35">
        <v>5695.89</v>
      </c>
      <c r="C310" s="6" t="s">
        <v>1737</v>
      </c>
      <c r="D310" s="6" t="s">
        <v>13</v>
      </c>
      <c r="E310" s="6" t="s">
        <v>130</v>
      </c>
      <c r="F310" s="6" t="s">
        <v>131</v>
      </c>
      <c r="G310">
        <v>12</v>
      </c>
      <c r="H310">
        <v>202212</v>
      </c>
      <c r="I310" s="8">
        <v>4.6399999999999997</v>
      </c>
      <c r="J310" s="8">
        <v>0.22</v>
      </c>
      <c r="K310" s="8">
        <v>0.35</v>
      </c>
      <c r="L310" s="8">
        <v>0.41</v>
      </c>
      <c r="M310" s="36" t="str">
        <f>INDEX(YahooDetails[], MATCH(ZACKS_Screener[Ticker], YahooDetails[Ticker],0), 4)</f>
        <v>Basic Materials</v>
      </c>
      <c r="N310" s="6" t="str">
        <f>INDEX(YahooDetails[], MATCH(ZACKS_Screener[Ticker], YahooDetails[Ticker],0), 2)</f>
        <v>Gold</v>
      </c>
      <c r="O3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0.59090909090909083</v>
      </c>
      <c r="P3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0.17142857142857143</v>
      </c>
      <c r="Q310" s="17">
        <f>IFERROR(ZACKS_Screener[[#This Row],[Price]]/ZACKS_Screener[[#This Row],[EPS1]], "")</f>
        <v>13.257142857142856</v>
      </c>
      <c r="R310" s="17">
        <f>IFERROR(ZACKS_Screener[[#This Row],[Price]]/ZACKS_Screener[[#This Row],[EPS2]], "")</f>
        <v>11.317073170731707</v>
      </c>
      <c r="S310" s="17">
        <f>IFERROR(ZACKS_Screener[[#This Row],[PE1]]/(ZACKS_Screener[[#This Row],[EG1]]*100), "")</f>
        <v>0.22435164835164839</v>
      </c>
      <c r="T310" s="17">
        <f>IFERROR(ZACKS_Screener[[#This Row],[PE2]]/(ZACKS_Screener[[#This Row],[EG2]]*100), "")</f>
        <v>0.66016260162601625</v>
      </c>
      <c r="U310"/>
    </row>
    <row r="311" spans="1:21" x14ac:dyDescent="0.25">
      <c r="A311" s="20" t="s">
        <v>2119</v>
      </c>
      <c r="B311" s="35">
        <v>11594.2</v>
      </c>
      <c r="C311" s="6" t="s">
        <v>2118</v>
      </c>
      <c r="D311" s="6" t="s">
        <v>13</v>
      </c>
      <c r="E311" s="6" t="s">
        <v>37</v>
      </c>
      <c r="F311" s="6" t="s">
        <v>1171</v>
      </c>
      <c r="G311">
        <v>3</v>
      </c>
      <c r="H311">
        <v>202303</v>
      </c>
      <c r="I311" s="8">
        <v>3.86</v>
      </c>
      <c r="J311" s="8">
        <v>0.22</v>
      </c>
      <c r="K311" s="8">
        <v>0.35</v>
      </c>
      <c r="L311" s="8">
        <v>0.42</v>
      </c>
      <c r="M311" s="36" t="str">
        <f>INDEX(YahooDetails[], MATCH(ZACKS_Screener[Ticker], YahooDetails[Ticker],0), 4)</f>
        <v>Financial Services</v>
      </c>
      <c r="N311" s="6" t="str">
        <f>INDEX(YahooDetails[], MATCH(ZACKS_Screener[Ticker], YahooDetails[Ticker],0), 2)</f>
        <v>Capital Markets</v>
      </c>
      <c r="O3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0.59090909090909083</v>
      </c>
      <c r="P3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0.20000000000000004</v>
      </c>
      <c r="Q311" s="17">
        <f>IFERROR(ZACKS_Screener[[#This Row],[Price]]/ZACKS_Screener[[#This Row],[EPS1]], "")</f>
        <v>11.028571428571428</v>
      </c>
      <c r="R311" s="17">
        <f>IFERROR(ZACKS_Screener[[#This Row],[Price]]/ZACKS_Screener[[#This Row],[EPS2]], "")</f>
        <v>9.1904761904761898</v>
      </c>
      <c r="S311" s="17">
        <f>IFERROR(ZACKS_Screener[[#This Row],[PE1]]/(ZACKS_Screener[[#This Row],[EG1]]*100), "")</f>
        <v>0.18663736263736266</v>
      </c>
      <c r="T311" s="17">
        <f>IFERROR(ZACKS_Screener[[#This Row],[PE2]]/(ZACKS_Screener[[#This Row],[EG2]]*100), "")</f>
        <v>0.45952380952380939</v>
      </c>
      <c r="U311"/>
    </row>
    <row r="312" spans="1:21" hidden="1" x14ac:dyDescent="0.25">
      <c r="A312" s="20" t="s">
        <v>3492</v>
      </c>
      <c r="B312" s="35">
        <v>2349.9299999999998</v>
      </c>
      <c r="C312" s="6" t="s">
        <v>3491</v>
      </c>
      <c r="D312" s="6" t="s">
        <v>13</v>
      </c>
      <c r="E312" s="6" t="s">
        <v>223</v>
      </c>
      <c r="F312" s="6" t="s">
        <v>3350</v>
      </c>
      <c r="G312">
        <v>12</v>
      </c>
      <c r="H312">
        <v>202212</v>
      </c>
      <c r="I312" s="8">
        <v>67.63</v>
      </c>
      <c r="J312" s="8">
        <v>13.07</v>
      </c>
      <c r="K312" s="8">
        <v>20.71</v>
      </c>
      <c r="L312" s="8">
        <v>18.39</v>
      </c>
      <c r="M312" s="36" t="str">
        <f>INDEX(YahooDetails[], MATCH(ZACKS_Screener[Ticker], YahooDetails[Ticker],0), 4)</f>
        <v>Energy</v>
      </c>
      <c r="N312" s="6" t="str">
        <f>INDEX(YahooDetails[], MATCH(ZACKS_Screener[Ticker], YahooDetails[Ticker],0), 2)</f>
        <v>Thermal Coal</v>
      </c>
      <c r="O3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0.58454475899005354</v>
      </c>
      <c r="P3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-0.11202317720907774</v>
      </c>
      <c r="Q312" s="17">
        <f>IFERROR(ZACKS_Screener[[#This Row],[Price]]/ZACKS_Screener[[#This Row],[EPS1]], "")</f>
        <v>3.2655721873491061</v>
      </c>
      <c r="R312" s="17">
        <f>IFERROR(ZACKS_Screener[[#This Row],[Price]]/ZACKS_Screener[[#This Row],[EPS2]], "")</f>
        <v>3.6775421424687327</v>
      </c>
      <c r="S312" s="17">
        <f>IFERROR(ZACKS_Screener[[#This Row],[PE1]]/(ZACKS_Screener[[#This Row],[EG1]]*100), "")</f>
        <v>5.5865220534885893E-2</v>
      </c>
      <c r="T312" s="17">
        <f>IFERROR(ZACKS_Screener[[#This Row],[PE2]]/(ZACKS_Screener[[#This Row],[EG2]]*100), "")</f>
        <v>-0.32828404211434242</v>
      </c>
      <c r="U312"/>
    </row>
    <row r="313" spans="1:21" hidden="1" x14ac:dyDescent="0.25">
      <c r="A313" s="20" t="s">
        <v>66</v>
      </c>
      <c r="B313" s="35">
        <v>3877.1</v>
      </c>
      <c r="C313" s="6" t="s">
        <v>65</v>
      </c>
      <c r="D313" s="6" t="s">
        <v>22</v>
      </c>
      <c r="E313" s="6" t="s">
        <v>41</v>
      </c>
      <c r="F313" s="6" t="s">
        <v>67</v>
      </c>
      <c r="G313">
        <v>12</v>
      </c>
      <c r="H313">
        <v>202212</v>
      </c>
      <c r="I313" s="8">
        <v>23.84</v>
      </c>
      <c r="J313" s="8">
        <v>-1.34</v>
      </c>
      <c r="K313" s="8">
        <v>-0.56000000000000005</v>
      </c>
      <c r="L313" s="8">
        <v>-7.0000000000000007E-2</v>
      </c>
      <c r="M313" s="36" t="str">
        <f>INDEX(YahooDetails[], MATCH(ZACKS_Screener[Ticker], YahooDetails[Ticker],0), 4)</f>
        <v>Healthcare</v>
      </c>
      <c r="N313" s="6" t="str">
        <f>INDEX(YahooDetails[], MATCH(ZACKS_Screener[Ticker], YahooDetails[Ticker],0), 2)</f>
        <v>Biotechnology</v>
      </c>
      <c r="O3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0.58208955223880599</v>
      </c>
      <c r="P3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0.875</v>
      </c>
      <c r="Q313" s="17">
        <f>IFERROR(ZACKS_Screener[[#This Row],[Price]]/ZACKS_Screener[[#This Row],[EPS1]], "")</f>
        <v>-42.571428571428569</v>
      </c>
      <c r="R313" s="17">
        <f>IFERROR(ZACKS_Screener[[#This Row],[Price]]/ZACKS_Screener[[#This Row],[EPS2]], "")</f>
        <v>-340.57142857142856</v>
      </c>
      <c r="S313" s="17">
        <f>IFERROR(ZACKS_Screener[[#This Row],[PE1]]/(ZACKS_Screener[[#This Row],[EG1]]*100), "")</f>
        <v>-0.73135531135531129</v>
      </c>
      <c r="T313" s="17">
        <f>IFERROR(ZACKS_Screener[[#This Row],[PE2]]/(ZACKS_Screener[[#This Row],[EG2]]*100), "")</f>
        <v>-3.8922448979591833</v>
      </c>
      <c r="U313"/>
    </row>
    <row r="314" spans="1:21" hidden="1" x14ac:dyDescent="0.25">
      <c r="A314" s="20" t="s">
        <v>3311</v>
      </c>
      <c r="B314" s="35">
        <v>2468.9699999999998</v>
      </c>
      <c r="C314" s="6" t="s">
        <v>3310</v>
      </c>
      <c r="D314" s="6" t="s">
        <v>13</v>
      </c>
      <c r="E314" s="6" t="s">
        <v>51</v>
      </c>
      <c r="F314" s="6" t="s">
        <v>655</v>
      </c>
      <c r="G314">
        <v>12</v>
      </c>
      <c r="H314">
        <v>202212</v>
      </c>
      <c r="I314" s="8">
        <v>15.65</v>
      </c>
      <c r="J314" s="8">
        <v>0.88</v>
      </c>
      <c r="K314" s="8">
        <v>1.39</v>
      </c>
      <c r="L314" s="8">
        <v>1.66</v>
      </c>
      <c r="M314" s="36" t="e">
        <f>INDEX(YahooDetails[], MATCH(ZACKS_Screener[Ticker], YahooDetails[Ticker],0), 4)</f>
        <v>#N/A</v>
      </c>
      <c r="N314" s="6" t="e">
        <f>INDEX(YahooDetails[], MATCH(ZACKS_Screener[Ticker], YahooDetails[Ticker],0), 2)</f>
        <v>#N/A</v>
      </c>
      <c r="O3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0.57954545454545447</v>
      </c>
      <c r="P3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0.19424460431654678</v>
      </c>
      <c r="Q314" s="17">
        <f>IFERROR(ZACKS_Screener[[#This Row],[Price]]/ZACKS_Screener[[#This Row],[EPS1]], "")</f>
        <v>11.258992805755396</v>
      </c>
      <c r="R314" s="17">
        <f>IFERROR(ZACKS_Screener[[#This Row],[Price]]/ZACKS_Screener[[#This Row],[EPS2]], "")</f>
        <v>9.4277108433734949</v>
      </c>
      <c r="S314" s="17">
        <f>IFERROR(ZACKS_Screener[[#This Row],[PE1]]/(ZACKS_Screener[[#This Row],[EG1]]*100), "")</f>
        <v>0.1942728170404853</v>
      </c>
      <c r="T314" s="17">
        <f>IFERROR(ZACKS_Screener[[#This Row],[PE2]]/(ZACKS_Screener[[#This Row],[EG2]]*100), "")</f>
        <v>0.48535252119589473</v>
      </c>
      <c r="U314"/>
    </row>
    <row r="315" spans="1:21" hidden="1" x14ac:dyDescent="0.25">
      <c r="A315" s="20" t="s">
        <v>2849</v>
      </c>
      <c r="B315" s="35">
        <v>4777.0600000000004</v>
      </c>
      <c r="C315" s="6" t="s">
        <v>2848</v>
      </c>
      <c r="D315" s="6" t="s">
        <v>22</v>
      </c>
      <c r="E315" s="6" t="s">
        <v>14</v>
      </c>
      <c r="F315" s="6" t="s">
        <v>201</v>
      </c>
      <c r="G315">
        <v>12</v>
      </c>
      <c r="H315">
        <v>202212</v>
      </c>
      <c r="I315" s="8">
        <v>41.6</v>
      </c>
      <c r="J315" s="8">
        <v>0.38</v>
      </c>
      <c r="K315" s="8">
        <v>0.6</v>
      </c>
      <c r="L315" s="8">
        <v>0.76</v>
      </c>
      <c r="M315" s="36" t="str">
        <f>INDEX(YahooDetails[], MATCH(ZACKS_Screener[Ticker], YahooDetails[Ticker],0), 4)</f>
        <v>Technology</v>
      </c>
      <c r="N315" s="6" t="str">
        <f>INDEX(YahooDetails[], MATCH(ZACKS_Screener[Ticker], YahooDetails[Ticker],0), 2)</f>
        <v>Software—Infrastructure</v>
      </c>
      <c r="O3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0.57894736842105254</v>
      </c>
      <c r="P3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0.26666666666666672</v>
      </c>
      <c r="Q315" s="17">
        <f>IFERROR(ZACKS_Screener[[#This Row],[Price]]/ZACKS_Screener[[#This Row],[EPS1]], "")</f>
        <v>69.333333333333343</v>
      </c>
      <c r="R315" s="17">
        <f>IFERROR(ZACKS_Screener[[#This Row],[Price]]/ZACKS_Screener[[#This Row],[EPS2]], "")</f>
        <v>54.736842105263158</v>
      </c>
      <c r="S315" s="17">
        <f>IFERROR(ZACKS_Screener[[#This Row],[PE1]]/(ZACKS_Screener[[#This Row],[EG1]]*100), "")</f>
        <v>1.197575757575758</v>
      </c>
      <c r="T315" s="17">
        <f>IFERROR(ZACKS_Screener[[#This Row],[PE2]]/(ZACKS_Screener[[#This Row],[EG2]]*100), "")</f>
        <v>2.0526315789473681</v>
      </c>
      <c r="U315"/>
    </row>
    <row r="316" spans="1:21" hidden="1" x14ac:dyDescent="0.25">
      <c r="A316" s="20" t="s">
        <v>3095</v>
      </c>
      <c r="B316" s="35">
        <v>6346.71</v>
      </c>
      <c r="C316" s="6" t="s">
        <v>3094</v>
      </c>
      <c r="D316" s="6" t="s">
        <v>13</v>
      </c>
      <c r="E316" s="6" t="s">
        <v>30</v>
      </c>
      <c r="F316" s="6" t="s">
        <v>256</v>
      </c>
      <c r="G316">
        <v>12</v>
      </c>
      <c r="H316">
        <v>202212</v>
      </c>
      <c r="I316" s="8">
        <v>56.52</v>
      </c>
      <c r="J316" s="8">
        <v>-7.71</v>
      </c>
      <c r="K316" s="8">
        <v>-3.25</v>
      </c>
      <c r="L316" s="8">
        <v>-1.66</v>
      </c>
      <c r="M316" s="36" t="str">
        <f>INDEX(YahooDetails[], MATCH(ZACKS_Screener[Ticker], YahooDetails[Ticker],0), 4)</f>
        <v>Consumer Cyclical</v>
      </c>
      <c r="N316" s="6" t="str">
        <f>INDEX(YahooDetails[], MATCH(ZACKS_Screener[Ticker], YahooDetails[Ticker],0), 2)</f>
        <v>Internet Retail</v>
      </c>
      <c r="O3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0.57846952010376129</v>
      </c>
      <c r="P3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0.48923076923076925</v>
      </c>
      <c r="Q316" s="17">
        <f>IFERROR(ZACKS_Screener[[#This Row],[Price]]/ZACKS_Screener[[#This Row],[EPS1]], "")</f>
        <v>-17.39076923076923</v>
      </c>
      <c r="R316" s="17">
        <f>IFERROR(ZACKS_Screener[[#This Row],[Price]]/ZACKS_Screener[[#This Row],[EPS2]], "")</f>
        <v>-34.048192771084338</v>
      </c>
      <c r="S316" s="17">
        <f>IFERROR(ZACKS_Screener[[#This Row],[PE1]]/(ZACKS_Screener[[#This Row],[EG1]]*100), "")</f>
        <v>-0.30063414970679547</v>
      </c>
      <c r="T316" s="17">
        <f>IFERROR(ZACKS_Screener[[#This Row],[PE2]]/(ZACKS_Screener[[#This Row],[EG2]]*100), "")</f>
        <v>-0.69595362582405085</v>
      </c>
      <c r="U316"/>
    </row>
    <row r="317" spans="1:21" hidden="1" x14ac:dyDescent="0.25">
      <c r="A317" s="20" t="s">
        <v>3016</v>
      </c>
      <c r="B317" s="35">
        <v>3009.9</v>
      </c>
      <c r="C317" s="6" t="s">
        <v>3015</v>
      </c>
      <c r="D317" s="6" t="s">
        <v>22</v>
      </c>
      <c r="E317" s="6" t="s">
        <v>30</v>
      </c>
      <c r="F317" s="6" t="s">
        <v>830</v>
      </c>
      <c r="G317">
        <v>1</v>
      </c>
      <c r="H317">
        <v>202301</v>
      </c>
      <c r="I317" s="8">
        <v>32.47</v>
      </c>
      <c r="J317" s="8">
        <v>1.75</v>
      </c>
      <c r="K317" s="8">
        <v>2.75</v>
      </c>
      <c r="L317" s="8">
        <v>2.94</v>
      </c>
      <c r="M317" s="36" t="str">
        <f>INDEX(YahooDetails[], MATCH(ZACKS_Screener[Ticker], YahooDetails[Ticker],0), 4)</f>
        <v>Consumer Cyclical</v>
      </c>
      <c r="N317" s="6" t="str">
        <f>INDEX(YahooDetails[], MATCH(ZACKS_Screener[Ticker], YahooDetails[Ticker],0), 2)</f>
        <v>Apparel Retail</v>
      </c>
      <c r="O3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0.5714285714285714</v>
      </c>
      <c r="P3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6.9090909090909078E-2</v>
      </c>
      <c r="Q317" s="17">
        <f>IFERROR(ZACKS_Screener[[#This Row],[Price]]/ZACKS_Screener[[#This Row],[EPS1]], "")</f>
        <v>11.807272727272727</v>
      </c>
      <c r="R317" s="17">
        <f>IFERROR(ZACKS_Screener[[#This Row],[Price]]/ZACKS_Screener[[#This Row],[EPS2]], "")</f>
        <v>11.044217687074831</v>
      </c>
      <c r="S317" s="17">
        <f>IFERROR(ZACKS_Screener[[#This Row],[PE1]]/(ZACKS_Screener[[#This Row],[EG1]]*100), "")</f>
        <v>0.20662727272727274</v>
      </c>
      <c r="T317" s="17">
        <f>IFERROR(ZACKS_Screener[[#This Row],[PE2]]/(ZACKS_Screener[[#This Row],[EG2]]*100), "")</f>
        <v>1.5985051915503048</v>
      </c>
      <c r="U317"/>
    </row>
    <row r="318" spans="1:21" hidden="1" x14ac:dyDescent="0.25">
      <c r="A318" s="20" t="s">
        <v>1389</v>
      </c>
      <c r="B318" s="35">
        <v>7490.79</v>
      </c>
      <c r="C318" s="6" t="s">
        <v>1388</v>
      </c>
      <c r="D318" s="6" t="s">
        <v>13</v>
      </c>
      <c r="E318" s="6" t="s">
        <v>30</v>
      </c>
      <c r="F318" s="6" t="s">
        <v>433</v>
      </c>
      <c r="G318">
        <v>1</v>
      </c>
      <c r="H318">
        <v>202301</v>
      </c>
      <c r="I318" s="8">
        <v>24.58</v>
      </c>
      <c r="J318" s="8">
        <v>-1.02</v>
      </c>
      <c r="K318" s="8">
        <v>-0.45</v>
      </c>
      <c r="L318" s="8">
        <v>-0.51</v>
      </c>
      <c r="M318" s="36" t="str">
        <f>INDEX(YahooDetails[], MATCH(ZACKS_Screener[Ticker], YahooDetails[Ticker],0), 4)</f>
        <v>Consumer Cyclical</v>
      </c>
      <c r="N318" s="6" t="str">
        <f>INDEX(YahooDetails[], MATCH(ZACKS_Screener[Ticker], YahooDetails[Ticker],0), 2)</f>
        <v>Specialty Retail</v>
      </c>
      <c r="O3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0.55882352941176472</v>
      </c>
      <c r="P3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-0.13333333333333333</v>
      </c>
      <c r="Q318" s="17">
        <f>IFERROR(ZACKS_Screener[[#This Row],[Price]]/ZACKS_Screener[[#This Row],[EPS1]], "")</f>
        <v>-54.62222222222222</v>
      </c>
      <c r="R318" s="17">
        <f>IFERROR(ZACKS_Screener[[#This Row],[Price]]/ZACKS_Screener[[#This Row],[EPS2]], "")</f>
        <v>-48.196078431372548</v>
      </c>
      <c r="S318" s="17">
        <f>IFERROR(ZACKS_Screener[[#This Row],[PE1]]/(ZACKS_Screener[[#This Row],[EG1]]*100), "")</f>
        <v>-0.97745029239766079</v>
      </c>
      <c r="T318" s="17">
        <f>IFERROR(ZACKS_Screener[[#This Row],[PE2]]/(ZACKS_Screener[[#This Row],[EG2]]*100), "")</f>
        <v>3.6147058823529408</v>
      </c>
      <c r="U318"/>
    </row>
    <row r="319" spans="1:21" hidden="1" x14ac:dyDescent="0.25">
      <c r="A319" s="20" t="s">
        <v>4100</v>
      </c>
      <c r="B319" s="35">
        <v>2458.0100000000002</v>
      </c>
      <c r="C319" s="6" t="s">
        <v>4099</v>
      </c>
      <c r="D319" s="6" t="s">
        <v>22</v>
      </c>
      <c r="E319" s="6" t="s">
        <v>14</v>
      </c>
      <c r="F319" s="6" t="s">
        <v>196</v>
      </c>
      <c r="G319">
        <v>12</v>
      </c>
      <c r="H319">
        <v>202212</v>
      </c>
      <c r="I319" s="8">
        <v>92.23</v>
      </c>
      <c r="J319" s="8">
        <v>0.96</v>
      </c>
      <c r="K319" s="8">
        <v>1.49</v>
      </c>
      <c r="L319" s="8">
        <v>1.99</v>
      </c>
      <c r="M319" s="36" t="str">
        <f>INDEX(YahooDetails[], MATCH(ZACKS_Screener[Ticker], YahooDetails[Ticker],0), 4)</f>
        <v>Technology</v>
      </c>
      <c r="N319" s="6" t="str">
        <f>INDEX(YahooDetails[], MATCH(ZACKS_Screener[Ticker], YahooDetails[Ticker],0), 2)</f>
        <v>Communication Equipment</v>
      </c>
      <c r="O3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0.55208333333333337</v>
      </c>
      <c r="P3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0.33557046979865773</v>
      </c>
      <c r="Q319" s="17">
        <f>IFERROR(ZACKS_Screener[[#This Row],[Price]]/ZACKS_Screener[[#This Row],[EPS1]], "")</f>
        <v>61.899328859060404</v>
      </c>
      <c r="R319" s="17">
        <f>IFERROR(ZACKS_Screener[[#This Row],[Price]]/ZACKS_Screener[[#This Row],[EPS2]], "")</f>
        <v>46.346733668341713</v>
      </c>
      <c r="S319" s="17">
        <f>IFERROR(ZACKS_Screener[[#This Row],[PE1]]/(ZACKS_Screener[[#This Row],[EG1]]*100), "")</f>
        <v>1.121195390654679</v>
      </c>
      <c r="T319" s="17">
        <f>IFERROR(ZACKS_Screener[[#This Row],[PE2]]/(ZACKS_Screener[[#This Row],[EG2]]*100), "")</f>
        <v>1.381132663316583</v>
      </c>
      <c r="U319"/>
    </row>
    <row r="320" spans="1:21" hidden="1" x14ac:dyDescent="0.25">
      <c r="A320" s="20" t="s">
        <v>4315</v>
      </c>
      <c r="B320" s="35">
        <v>2327.33</v>
      </c>
      <c r="C320" s="6" t="s">
        <v>4314</v>
      </c>
      <c r="D320" s="6" t="s">
        <v>22</v>
      </c>
      <c r="E320" s="6" t="s">
        <v>30</v>
      </c>
      <c r="F320" s="6" t="s">
        <v>256</v>
      </c>
      <c r="G320">
        <v>12</v>
      </c>
      <c r="H320">
        <v>202212</v>
      </c>
      <c r="I320" s="8">
        <v>16.510000000000002</v>
      </c>
      <c r="J320" s="8">
        <v>0.75</v>
      </c>
      <c r="K320" s="8">
        <v>1.1599999999999999</v>
      </c>
      <c r="L320" s="8">
        <v>1.59</v>
      </c>
      <c r="M320" s="36" t="str">
        <f>INDEX(YahooDetails[], MATCH(ZACKS_Screener[Ticker], YahooDetails[Ticker],0), 4)</f>
        <v>Consumer Cyclical</v>
      </c>
      <c r="N320" s="6" t="str">
        <f>INDEX(YahooDetails[], MATCH(ZACKS_Screener[Ticker], YahooDetails[Ticker],0), 2)</f>
        <v>Travel Services</v>
      </c>
      <c r="O3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0.54666666666666652</v>
      </c>
      <c r="P3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0.37068965517241398</v>
      </c>
      <c r="Q320" s="17">
        <f>IFERROR(ZACKS_Screener[[#This Row],[Price]]/ZACKS_Screener[[#This Row],[EPS1]], "")</f>
        <v>14.232758620689658</v>
      </c>
      <c r="R320" s="17">
        <f>IFERROR(ZACKS_Screener[[#This Row],[Price]]/ZACKS_Screener[[#This Row],[EPS2]], "")</f>
        <v>10.383647798742139</v>
      </c>
      <c r="S320" s="17">
        <f>IFERROR(ZACKS_Screener[[#This Row],[PE1]]/(ZACKS_Screener[[#This Row],[EG1]]*100), "")</f>
        <v>0.26035534062237187</v>
      </c>
      <c r="T320" s="17">
        <f>IFERROR(ZACKS_Screener[[#This Row],[PE2]]/(ZACKS_Screener[[#This Row],[EG2]]*100), "")</f>
        <v>0.28011701038467152</v>
      </c>
      <c r="U320"/>
    </row>
    <row r="321" spans="1:21" hidden="1" x14ac:dyDescent="0.25">
      <c r="A321" s="20" t="s">
        <v>669</v>
      </c>
      <c r="B321" s="35">
        <v>10311.26</v>
      </c>
      <c r="C321" s="6" t="s">
        <v>668</v>
      </c>
      <c r="D321" s="6" t="s">
        <v>13</v>
      </c>
      <c r="E321" s="6" t="s">
        <v>14</v>
      </c>
      <c r="F321" s="6" t="s">
        <v>201</v>
      </c>
      <c r="G321">
        <v>12</v>
      </c>
      <c r="H321">
        <v>202212</v>
      </c>
      <c r="I321" s="8">
        <v>67.36</v>
      </c>
      <c r="J321" s="8">
        <v>0.77</v>
      </c>
      <c r="K321" s="8">
        <v>1.19</v>
      </c>
      <c r="L321" s="8">
        <v>1.58</v>
      </c>
      <c r="M321" s="36" t="str">
        <f>INDEX(YahooDetails[], MATCH(ZACKS_Screener[Ticker], YahooDetails[Ticker],0), 4)</f>
        <v>Technology</v>
      </c>
      <c r="N321" s="6" t="str">
        <f>INDEX(YahooDetails[], MATCH(ZACKS_Screener[Ticker], YahooDetails[Ticker],0), 2)</f>
        <v>Software—Application</v>
      </c>
      <c r="O3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0.5454545454545453</v>
      </c>
      <c r="P3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0.3277310924369749</v>
      </c>
      <c r="Q321" s="17">
        <f>IFERROR(ZACKS_Screener[[#This Row],[Price]]/ZACKS_Screener[[#This Row],[EPS1]], "")</f>
        <v>56.605042016806728</v>
      </c>
      <c r="R321" s="17">
        <f>IFERROR(ZACKS_Screener[[#This Row],[Price]]/ZACKS_Screener[[#This Row],[EPS2]], "")</f>
        <v>42.632911392405063</v>
      </c>
      <c r="S321" s="17">
        <f>IFERROR(ZACKS_Screener[[#This Row],[PE1]]/(ZACKS_Screener[[#This Row],[EG1]]*100), "")</f>
        <v>1.0377591036414568</v>
      </c>
      <c r="T321" s="17">
        <f>IFERROR(ZACKS_Screener[[#This Row],[PE2]]/(ZACKS_Screener[[#This Row],[EG2]]*100), "")</f>
        <v>1.3008503732554362</v>
      </c>
      <c r="U321"/>
    </row>
    <row r="322" spans="1:21" hidden="1" x14ac:dyDescent="0.25">
      <c r="A322" s="20" t="s">
        <v>857</v>
      </c>
      <c r="B322" s="35">
        <v>36059.440000000002</v>
      </c>
      <c r="C322" s="6" t="s">
        <v>856</v>
      </c>
      <c r="D322" s="6" t="s">
        <v>22</v>
      </c>
      <c r="E322" s="6" t="s">
        <v>14</v>
      </c>
      <c r="F322" s="6" t="s">
        <v>201</v>
      </c>
      <c r="G322">
        <v>1</v>
      </c>
      <c r="H322">
        <v>202301</v>
      </c>
      <c r="I322" s="8">
        <v>152.08000000000001</v>
      </c>
      <c r="J322" s="8">
        <v>1.54</v>
      </c>
      <c r="K322" s="8">
        <v>2.38</v>
      </c>
      <c r="L322" s="8">
        <v>3.06</v>
      </c>
      <c r="M322" s="36" t="str">
        <f>INDEX(YahooDetails[], MATCH(ZACKS_Screener[Ticker], YahooDetails[Ticker],0), 4)</f>
        <v>Technology</v>
      </c>
      <c r="N322" s="6" t="str">
        <f>INDEX(YahooDetails[], MATCH(ZACKS_Screener[Ticker], YahooDetails[Ticker],0), 2)</f>
        <v>Software—Infrastructure</v>
      </c>
      <c r="O3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0.5454545454545453</v>
      </c>
      <c r="P3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0.28571428571428581</v>
      </c>
      <c r="Q322" s="17">
        <f>IFERROR(ZACKS_Screener[[#This Row],[Price]]/ZACKS_Screener[[#This Row],[EPS1]], "")</f>
        <v>63.899159663865554</v>
      </c>
      <c r="R322" s="17">
        <f>IFERROR(ZACKS_Screener[[#This Row],[Price]]/ZACKS_Screener[[#This Row],[EPS2]], "")</f>
        <v>49.699346405228759</v>
      </c>
      <c r="S322" s="17">
        <f>IFERROR(ZACKS_Screener[[#This Row],[PE1]]/(ZACKS_Screener[[#This Row],[EG1]]*100), "")</f>
        <v>1.1714845938375353</v>
      </c>
      <c r="T322" s="17">
        <f>IFERROR(ZACKS_Screener[[#This Row],[PE2]]/(ZACKS_Screener[[#This Row],[EG2]]*100), "")</f>
        <v>1.739477124183006</v>
      </c>
      <c r="U322"/>
    </row>
    <row r="323" spans="1:21" hidden="1" x14ac:dyDescent="0.25">
      <c r="A323" s="20" t="s">
        <v>4357</v>
      </c>
      <c r="B323" s="35">
        <v>2237.88</v>
      </c>
      <c r="C323" s="6" t="s">
        <v>4356</v>
      </c>
      <c r="D323" s="6" t="s">
        <v>13</v>
      </c>
      <c r="E323" s="6" t="s">
        <v>223</v>
      </c>
      <c r="F323" s="6" t="s">
        <v>410</v>
      </c>
      <c r="G323">
        <v>12</v>
      </c>
      <c r="H323">
        <v>202212</v>
      </c>
      <c r="I323" s="8">
        <v>24.1</v>
      </c>
      <c r="J323" s="8">
        <v>2.93</v>
      </c>
      <c r="K323" s="8">
        <v>4.5199999999999996</v>
      </c>
      <c r="L323" s="8">
        <v>5.26</v>
      </c>
      <c r="M323" s="36" t="str">
        <f>INDEX(YahooDetails[], MATCH(ZACKS_Screener[Ticker], YahooDetails[Ticker],0), 4)</f>
        <v>Energy</v>
      </c>
      <c r="N323" s="6" t="str">
        <f>INDEX(YahooDetails[], MATCH(ZACKS_Screener[Ticker], YahooDetails[Ticker],0), 2)</f>
        <v>Oil &amp; Gas E&amp;P</v>
      </c>
      <c r="O3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0.54266211604095538</v>
      </c>
      <c r="P3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0.1637168141592921</v>
      </c>
      <c r="Q323" s="17">
        <f>IFERROR(ZACKS_Screener[[#This Row],[Price]]/ZACKS_Screener[[#This Row],[EPS1]], "")</f>
        <v>5.3318584070796469</v>
      </c>
      <c r="R323" s="17">
        <f>IFERROR(ZACKS_Screener[[#This Row],[Price]]/ZACKS_Screener[[#This Row],[EPS2]], "")</f>
        <v>4.581749049429658</v>
      </c>
      <c r="S323" s="17">
        <f>IFERROR(ZACKS_Screener[[#This Row],[PE1]]/(ZACKS_Screener[[#This Row],[EG1]]*100), "")</f>
        <v>9.8253742973228753E-2</v>
      </c>
      <c r="T323" s="17">
        <f>IFERROR(ZACKS_Screener[[#This Row],[PE2]]/(ZACKS_Screener[[#This Row],[EG2]]*100), "")</f>
        <v>0.279858185181379</v>
      </c>
      <c r="U323"/>
    </row>
    <row r="324" spans="1:21" hidden="1" x14ac:dyDescent="0.25">
      <c r="A324" s="20" t="s">
        <v>982</v>
      </c>
      <c r="B324" s="35">
        <v>3731.68</v>
      </c>
      <c r="C324" s="6" t="s">
        <v>981</v>
      </c>
      <c r="D324" s="6" t="s">
        <v>22</v>
      </c>
      <c r="E324" s="6" t="s">
        <v>85</v>
      </c>
      <c r="F324" s="6" t="s">
        <v>983</v>
      </c>
      <c r="G324">
        <v>12</v>
      </c>
      <c r="H324">
        <v>202212</v>
      </c>
      <c r="I324" s="8">
        <v>12.6</v>
      </c>
      <c r="J324" s="8">
        <v>0.37</v>
      </c>
      <c r="K324" s="8">
        <v>0.56999999999999995</v>
      </c>
      <c r="L324" s="8">
        <v>0.8</v>
      </c>
      <c r="M324" s="36" t="str">
        <f>INDEX(YahooDetails[], MATCH(ZACKS_Screener[Ticker], YahooDetails[Ticker],0), 4)</f>
        <v>Technology</v>
      </c>
      <c r="N324" s="6" t="str">
        <f>INDEX(YahooDetails[], MATCH(ZACKS_Screener[Ticker], YahooDetails[Ticker],0), 2)</f>
        <v>Software—Infrastructure</v>
      </c>
      <c r="O3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0.54054054054054046</v>
      </c>
      <c r="P3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0.40350877192982476</v>
      </c>
      <c r="Q324" s="17">
        <f>IFERROR(ZACKS_Screener[[#This Row],[Price]]/ZACKS_Screener[[#This Row],[EPS1]], "")</f>
        <v>22.10526315789474</v>
      </c>
      <c r="R324" s="17">
        <f>IFERROR(ZACKS_Screener[[#This Row],[Price]]/ZACKS_Screener[[#This Row],[EPS2]], "")</f>
        <v>15.749999999999998</v>
      </c>
      <c r="S324" s="17">
        <f>IFERROR(ZACKS_Screener[[#This Row],[PE1]]/(ZACKS_Screener[[#This Row],[EG1]]*100), "")</f>
        <v>0.40894736842105273</v>
      </c>
      <c r="T324" s="17">
        <f>IFERROR(ZACKS_Screener[[#This Row],[PE2]]/(ZACKS_Screener[[#This Row],[EG2]]*100), "")</f>
        <v>0.39032608695652155</v>
      </c>
      <c r="U324"/>
    </row>
    <row r="325" spans="1:21" hidden="1" x14ac:dyDescent="0.25">
      <c r="A325" s="20" t="s">
        <v>25</v>
      </c>
      <c r="B325" s="35">
        <v>5269.27</v>
      </c>
      <c r="C325" s="6" t="s">
        <v>25</v>
      </c>
      <c r="D325" s="6" t="s">
        <v>22</v>
      </c>
      <c r="E325" s="6" t="s">
        <v>26</v>
      </c>
      <c r="F325" s="6" t="s">
        <v>27</v>
      </c>
      <c r="G325">
        <v>12</v>
      </c>
      <c r="H325">
        <v>202212</v>
      </c>
      <c r="I325" s="8">
        <v>97.04</v>
      </c>
      <c r="J325" s="8">
        <v>1.86</v>
      </c>
      <c r="K325" s="8">
        <v>2.84</v>
      </c>
      <c r="L325" s="8">
        <v>3.33</v>
      </c>
      <c r="M325" s="36" t="str">
        <f>INDEX(YahooDetails[], MATCH(ZACKS_Screener[Ticker], YahooDetails[Ticker],0), 4)</f>
        <v>Industrials</v>
      </c>
      <c r="N325" s="6" t="str">
        <f>INDEX(YahooDetails[], MATCH(ZACKS_Screener[Ticker], YahooDetails[Ticker],0), 2)</f>
        <v>Building Products &amp; Equipment</v>
      </c>
      <c r="O3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0.52688172043010739</v>
      </c>
      <c r="P3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0.17253521126760571</v>
      </c>
      <c r="Q325" s="17">
        <f>IFERROR(ZACKS_Screener[[#This Row],[Price]]/ZACKS_Screener[[#This Row],[EPS1]], "")</f>
        <v>34.169014084507047</v>
      </c>
      <c r="R325" s="17">
        <f>IFERROR(ZACKS_Screener[[#This Row],[Price]]/ZACKS_Screener[[#This Row],[EPS2]], "")</f>
        <v>29.141141141141141</v>
      </c>
      <c r="S325" s="17">
        <f>IFERROR(ZACKS_Screener[[#This Row],[PE1]]/(ZACKS_Screener[[#This Row],[EG1]]*100), "")</f>
        <v>0.64851394078758295</v>
      </c>
      <c r="T325" s="17">
        <f>IFERROR(ZACKS_Screener[[#This Row],[PE2]]/(ZACKS_Screener[[#This Row],[EG2]]*100), "")</f>
        <v>1.688996751853894</v>
      </c>
      <c r="U325"/>
    </row>
    <row r="326" spans="1:21" hidden="1" x14ac:dyDescent="0.25">
      <c r="A326" s="20" t="s">
        <v>1816</v>
      </c>
      <c r="B326" s="35">
        <v>3473.85</v>
      </c>
      <c r="C326" s="6" t="s">
        <v>1815</v>
      </c>
      <c r="D326" s="6" t="s">
        <v>22</v>
      </c>
      <c r="E326" s="6" t="s">
        <v>41</v>
      </c>
      <c r="F326" s="6" t="s">
        <v>704</v>
      </c>
      <c r="G326">
        <v>12</v>
      </c>
      <c r="H326">
        <v>202212</v>
      </c>
      <c r="I326" s="8">
        <v>9.2200000000000006</v>
      </c>
      <c r="J326" s="8">
        <v>-0.61</v>
      </c>
      <c r="K326" s="8">
        <v>-0.28999999999999998</v>
      </c>
      <c r="L326" s="8">
        <v>-0.23</v>
      </c>
      <c r="M326" s="36" t="str">
        <f>INDEX(YahooDetails[], MATCH(ZACKS_Screener[Ticker], YahooDetails[Ticker],0), 4)</f>
        <v>Healthcare</v>
      </c>
      <c r="N326" s="6" t="str">
        <f>INDEX(YahooDetails[], MATCH(ZACKS_Screener[Ticker], YahooDetails[Ticker],0), 2)</f>
        <v>Medical Care Facilities</v>
      </c>
      <c r="O3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0.52459016393442626</v>
      </c>
      <c r="P3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0.20689655172413784</v>
      </c>
      <c r="Q326" s="17">
        <f>IFERROR(ZACKS_Screener[[#This Row],[Price]]/ZACKS_Screener[[#This Row],[EPS1]], "")</f>
        <v>-31.793103448275865</v>
      </c>
      <c r="R326" s="17">
        <f>IFERROR(ZACKS_Screener[[#This Row],[Price]]/ZACKS_Screener[[#This Row],[EPS2]], "")</f>
        <v>-40.086956521739133</v>
      </c>
      <c r="S326" s="17">
        <f>IFERROR(ZACKS_Screener[[#This Row],[PE1]]/(ZACKS_Screener[[#This Row],[EG1]]*100), "")</f>
        <v>-0.60605603448275869</v>
      </c>
      <c r="T326" s="17">
        <f>IFERROR(ZACKS_Screener[[#This Row],[PE2]]/(ZACKS_Screener[[#This Row],[EG2]]*100), "")</f>
        <v>-1.937536231884059</v>
      </c>
      <c r="U326"/>
    </row>
    <row r="327" spans="1:21" hidden="1" x14ac:dyDescent="0.25">
      <c r="A327" s="20" t="s">
        <v>3607</v>
      </c>
      <c r="B327" s="35">
        <v>2713.48</v>
      </c>
      <c r="C327" s="6" t="s">
        <v>3606</v>
      </c>
      <c r="D327" s="6" t="s">
        <v>22</v>
      </c>
      <c r="E327" s="6" t="s">
        <v>130</v>
      </c>
      <c r="F327" s="6" t="s">
        <v>323</v>
      </c>
      <c r="G327">
        <v>12</v>
      </c>
      <c r="H327">
        <v>202212</v>
      </c>
      <c r="I327" s="8">
        <v>8.36</v>
      </c>
      <c r="J327" s="8">
        <v>0.27</v>
      </c>
      <c r="K327" s="8">
        <v>0.41</v>
      </c>
      <c r="L327" s="8">
        <v>0.51</v>
      </c>
      <c r="M327" s="36" t="str">
        <f>INDEX(YahooDetails[], MATCH(ZACKS_Screener[Ticker], YahooDetails[Ticker],0), 4)</f>
        <v>Consumer Cyclical</v>
      </c>
      <c r="N327" s="6" t="str">
        <f>INDEX(YahooDetails[], MATCH(ZACKS_Screener[Ticker], YahooDetails[Ticker],0), 2)</f>
        <v>Personal Services</v>
      </c>
      <c r="O3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0.51851851851851838</v>
      </c>
      <c r="P3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0.24390243902439035</v>
      </c>
      <c r="Q327" s="17">
        <f>IFERROR(ZACKS_Screener[[#This Row],[Price]]/ZACKS_Screener[[#This Row],[EPS1]], "")</f>
        <v>20.390243902439025</v>
      </c>
      <c r="R327" s="17">
        <f>IFERROR(ZACKS_Screener[[#This Row],[Price]]/ZACKS_Screener[[#This Row],[EPS2]], "")</f>
        <v>16.392156862745097</v>
      </c>
      <c r="S327" s="17">
        <f>IFERROR(ZACKS_Screener[[#This Row],[PE1]]/(ZACKS_Screener[[#This Row],[EG1]]*100), "")</f>
        <v>0.39324041811846699</v>
      </c>
      <c r="T327" s="17">
        <f>IFERROR(ZACKS_Screener[[#This Row],[PE2]]/(ZACKS_Screener[[#This Row],[EG2]]*100), "")</f>
        <v>0.67207843137254863</v>
      </c>
      <c r="U327"/>
    </row>
    <row r="328" spans="1:21" hidden="1" x14ac:dyDescent="0.25">
      <c r="A328" s="20" t="s">
        <v>305</v>
      </c>
      <c r="B328" s="35">
        <v>22343.07</v>
      </c>
      <c r="C328" s="6" t="s">
        <v>304</v>
      </c>
      <c r="D328" s="6" t="s">
        <v>22</v>
      </c>
      <c r="E328" s="6" t="s">
        <v>41</v>
      </c>
      <c r="F328" s="6" t="s">
        <v>67</v>
      </c>
      <c r="G328">
        <v>12</v>
      </c>
      <c r="H328">
        <v>202212</v>
      </c>
      <c r="I328" s="8">
        <v>401.29</v>
      </c>
      <c r="J328" s="8">
        <v>-13.05</v>
      </c>
      <c r="K328" s="8">
        <v>-6.33</v>
      </c>
      <c r="L328" s="8">
        <v>-4.34</v>
      </c>
      <c r="M328" s="36" t="str">
        <f>INDEX(YahooDetails[], MATCH(ZACKS_Screener[Ticker], YahooDetails[Ticker],0), 4)</f>
        <v>Healthcare</v>
      </c>
      <c r="N328" s="6" t="str">
        <f>INDEX(YahooDetails[], MATCH(ZACKS_Screener[Ticker], YahooDetails[Ticker],0), 2)</f>
        <v>Biotechnology</v>
      </c>
      <c r="O3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0.51494252873563218</v>
      </c>
      <c r="P3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0.31437598736176936</v>
      </c>
      <c r="Q328" s="17">
        <f>IFERROR(ZACKS_Screener[[#This Row],[Price]]/ZACKS_Screener[[#This Row],[EPS1]], "")</f>
        <v>-63.394944707740919</v>
      </c>
      <c r="R328" s="17">
        <f>IFERROR(ZACKS_Screener[[#This Row],[Price]]/ZACKS_Screener[[#This Row],[EPS2]], "")</f>
        <v>-92.463133640552996</v>
      </c>
      <c r="S328" s="17">
        <f>IFERROR(ZACKS_Screener[[#This Row],[PE1]]/(ZACKS_Screener[[#This Row],[EG1]]*100), "")</f>
        <v>-1.2311071851726474</v>
      </c>
      <c r="T328" s="17">
        <f>IFERROR(ZACKS_Screener[[#This Row],[PE2]]/(ZACKS_Screener[[#This Row],[EG2]]*100), "")</f>
        <v>-2.9411639997221126</v>
      </c>
      <c r="U328"/>
    </row>
    <row r="329" spans="1:21" hidden="1" x14ac:dyDescent="0.25">
      <c r="A329" s="20" t="s">
        <v>488</v>
      </c>
      <c r="B329" s="35">
        <v>6237.96</v>
      </c>
      <c r="C329" s="6" t="s">
        <v>487</v>
      </c>
      <c r="D329" s="6" t="s">
        <v>22</v>
      </c>
      <c r="E329" s="6" t="s">
        <v>14</v>
      </c>
      <c r="F329" s="6" t="s">
        <v>183</v>
      </c>
      <c r="G329">
        <v>12</v>
      </c>
      <c r="H329">
        <v>202212</v>
      </c>
      <c r="I329" s="8">
        <v>15.97</v>
      </c>
      <c r="J329" s="8">
        <v>-2.4500000000000002</v>
      </c>
      <c r="K329" s="8">
        <v>-1.19</v>
      </c>
      <c r="L329" s="8">
        <v>-0.24</v>
      </c>
      <c r="M329" s="36" t="str">
        <f>INDEX(YahooDetails[], MATCH(ZACKS_Screener[Ticker], YahooDetails[Ticker],0), 4)</f>
        <v>Communication Services</v>
      </c>
      <c r="N329" s="6" t="str">
        <f>INDEX(YahooDetails[], MATCH(ZACKS_Screener[Ticker], YahooDetails[Ticker],0), 2)</f>
        <v>Electronic Gaming &amp; Multimedia</v>
      </c>
      <c r="O3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0.51428571428571435</v>
      </c>
      <c r="P3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0.79831932773109249</v>
      </c>
      <c r="Q329" s="17">
        <f>IFERROR(ZACKS_Screener[[#This Row],[Price]]/ZACKS_Screener[[#This Row],[EPS1]], "")</f>
        <v>-13.420168067226891</v>
      </c>
      <c r="R329" s="17">
        <f>IFERROR(ZACKS_Screener[[#This Row],[Price]]/ZACKS_Screener[[#This Row],[EPS2]], "")</f>
        <v>-66.541666666666671</v>
      </c>
      <c r="S329" s="17">
        <f>IFERROR(ZACKS_Screener[[#This Row],[PE1]]/(ZACKS_Screener[[#This Row],[EG1]]*100), "")</f>
        <v>-0.26094771241830061</v>
      </c>
      <c r="T329" s="17">
        <f>IFERROR(ZACKS_Screener[[#This Row],[PE2]]/(ZACKS_Screener[[#This Row],[EG2]]*100), "")</f>
        <v>-0.83352192982456141</v>
      </c>
      <c r="U329"/>
    </row>
    <row r="330" spans="1:21" hidden="1" x14ac:dyDescent="0.25">
      <c r="A330" s="20" t="s">
        <v>2316</v>
      </c>
      <c r="B330" s="35">
        <v>10521.59</v>
      </c>
      <c r="C330" s="6" t="s">
        <v>2315</v>
      </c>
      <c r="D330" s="6" t="s">
        <v>22</v>
      </c>
      <c r="E330" s="6" t="s">
        <v>14</v>
      </c>
      <c r="F330" s="6" t="s">
        <v>201</v>
      </c>
      <c r="G330">
        <v>6</v>
      </c>
      <c r="H330">
        <v>202206</v>
      </c>
      <c r="I330" s="8">
        <v>188.51</v>
      </c>
      <c r="J330" s="8">
        <v>3.25</v>
      </c>
      <c r="K330" s="8">
        <v>4.91</v>
      </c>
      <c r="L330" s="8">
        <v>5.27</v>
      </c>
      <c r="M330" s="36" t="str">
        <f>INDEX(YahooDetails[], MATCH(ZACKS_Screener[Ticker], YahooDetails[Ticker],0), 4)</f>
        <v>Technology</v>
      </c>
      <c r="N330" s="6" t="str">
        <f>INDEX(YahooDetails[], MATCH(ZACKS_Screener[Ticker], YahooDetails[Ticker],0), 2)</f>
        <v>Software—Application</v>
      </c>
      <c r="O3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0.51076923076923086</v>
      </c>
      <c r="P3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7.3319755600814551E-2</v>
      </c>
      <c r="Q330" s="17">
        <f>IFERROR(ZACKS_Screener[[#This Row],[Price]]/ZACKS_Screener[[#This Row],[EPS1]], "")</f>
        <v>38.393075356415473</v>
      </c>
      <c r="R330" s="17">
        <f>IFERROR(ZACKS_Screener[[#This Row],[Price]]/ZACKS_Screener[[#This Row],[EPS2]], "")</f>
        <v>35.770398481973437</v>
      </c>
      <c r="S330" s="17">
        <f>IFERROR(ZACKS_Screener[[#This Row],[PE1]]/(ZACKS_Screener[[#This Row],[EG1]]*100), "")</f>
        <v>0.75167165607439912</v>
      </c>
      <c r="T330" s="17">
        <f>IFERROR(ZACKS_Screener[[#This Row],[PE2]]/(ZACKS_Screener[[#This Row],[EG2]]*100), "")</f>
        <v>4.8786849040691624</v>
      </c>
      <c r="U330"/>
    </row>
    <row r="331" spans="1:21" hidden="1" x14ac:dyDescent="0.25">
      <c r="A331" s="20" t="s">
        <v>2069</v>
      </c>
      <c r="B331" s="35">
        <v>3346.85</v>
      </c>
      <c r="C331" s="6" t="s">
        <v>2068</v>
      </c>
      <c r="D331" s="6" t="s">
        <v>22</v>
      </c>
      <c r="E331" s="6" t="s">
        <v>41</v>
      </c>
      <c r="F331" s="6" t="s">
        <v>48</v>
      </c>
      <c r="G331">
        <v>12</v>
      </c>
      <c r="H331">
        <v>202212</v>
      </c>
      <c r="I331" s="8">
        <v>58.54</v>
      </c>
      <c r="J331" s="8">
        <v>-0.55000000000000004</v>
      </c>
      <c r="K331" s="8">
        <v>-0.27</v>
      </c>
      <c r="L331" s="8">
        <v>0.32</v>
      </c>
      <c r="M331" s="36" t="str">
        <f>INDEX(YahooDetails[], MATCH(ZACKS_Screener[Ticker], YahooDetails[Ticker],0), 4)</f>
        <v>Healthcare</v>
      </c>
      <c r="N331" s="6" t="str">
        <f>INDEX(YahooDetails[], MATCH(ZACKS_Screener[Ticker], YahooDetails[Ticker],0), 2)</f>
        <v>Medical Devices</v>
      </c>
      <c r="O3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0.50909090909090915</v>
      </c>
      <c r="P3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31" s="17">
        <f>IFERROR(ZACKS_Screener[[#This Row],[Price]]/ZACKS_Screener[[#This Row],[EPS1]], "")</f>
        <v>-216.81481481481481</v>
      </c>
      <c r="R331" s="17">
        <f>IFERROR(ZACKS_Screener[[#This Row],[Price]]/ZACKS_Screener[[#This Row],[EPS2]], "")</f>
        <v>182.9375</v>
      </c>
      <c r="S331" s="17">
        <f>IFERROR(ZACKS_Screener[[#This Row],[PE1]]/(ZACKS_Screener[[#This Row],[EG1]]*100), "")</f>
        <v>-4.2588624338624337</v>
      </c>
      <c r="T331" s="17">
        <f>IFERROR(ZACKS_Screener[[#This Row],[PE2]]/(ZACKS_Screener[[#This Row],[EG2]]*100), "")</f>
        <v>1.829375</v>
      </c>
      <c r="U331"/>
    </row>
    <row r="332" spans="1:21" hidden="1" x14ac:dyDescent="0.25">
      <c r="A332" s="20" t="s">
        <v>3132</v>
      </c>
      <c r="B332" s="35">
        <v>157180.64000000001</v>
      </c>
      <c r="C332" s="6" t="s">
        <v>3131</v>
      </c>
      <c r="D332" s="6" t="s">
        <v>13</v>
      </c>
      <c r="E332" s="6" t="s">
        <v>37</v>
      </c>
      <c r="F332" s="6" t="s">
        <v>404</v>
      </c>
      <c r="G332">
        <v>12</v>
      </c>
      <c r="H332">
        <v>202212</v>
      </c>
      <c r="I332" s="8">
        <v>41.89</v>
      </c>
      <c r="J332" s="8">
        <v>3.14</v>
      </c>
      <c r="K332" s="8">
        <v>4.7300000000000004</v>
      </c>
      <c r="L332" s="8">
        <v>4.75</v>
      </c>
      <c r="M332" s="36" t="str">
        <f>INDEX(YahooDetails[], MATCH(ZACKS_Screener[Ticker], YahooDetails[Ticker],0), 4)</f>
        <v>Financial Services</v>
      </c>
      <c r="N332" s="6" t="str">
        <f>INDEX(YahooDetails[], MATCH(ZACKS_Screener[Ticker], YahooDetails[Ticker],0), 2)</f>
        <v>Banks—Diversified</v>
      </c>
      <c r="O3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0.50636942675159247</v>
      </c>
      <c r="P3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4.2283298097250677E-3</v>
      </c>
      <c r="Q332" s="17">
        <f>IFERROR(ZACKS_Screener[[#This Row],[Price]]/ZACKS_Screener[[#This Row],[EPS1]], "")</f>
        <v>8.8562367864693439</v>
      </c>
      <c r="R332" s="17">
        <f>IFERROR(ZACKS_Screener[[#This Row],[Price]]/ZACKS_Screener[[#This Row],[EPS2]], "")</f>
        <v>8.8189473684210533</v>
      </c>
      <c r="S332" s="17">
        <f>IFERROR(ZACKS_Screener[[#This Row],[PE1]]/(ZACKS_Screener[[#This Row],[EG1]]*100), "")</f>
        <v>0.17489675163216184</v>
      </c>
      <c r="T332" s="17">
        <f>IFERROR(ZACKS_Screener[[#This Row],[PE2]]/(ZACKS_Screener[[#This Row],[EG2]]*100), "")</f>
        <v>20.856810526316238</v>
      </c>
      <c r="U332"/>
    </row>
    <row r="333" spans="1:21" hidden="1" x14ac:dyDescent="0.25">
      <c r="A333" s="20" t="s">
        <v>319</v>
      </c>
      <c r="B333" s="35">
        <v>5247.54</v>
      </c>
      <c r="C333" s="6" t="s">
        <v>318</v>
      </c>
      <c r="D333" s="6" t="s">
        <v>13</v>
      </c>
      <c r="E333" s="6" t="s">
        <v>14</v>
      </c>
      <c r="F333" s="6" t="s">
        <v>201</v>
      </c>
      <c r="G333">
        <v>1</v>
      </c>
      <c r="H333">
        <v>202301</v>
      </c>
      <c r="I333" s="8">
        <v>24.2</v>
      </c>
      <c r="J333" s="8">
        <v>-1.04</v>
      </c>
      <c r="K333" s="8">
        <v>-0.52</v>
      </c>
      <c r="L333" s="8">
        <v>-0.34</v>
      </c>
      <c r="M333" s="36" t="str">
        <f>INDEX(YahooDetails[], MATCH(ZACKS_Screener[Ticker], YahooDetails[Ticker],0), 4)</f>
        <v>Technology</v>
      </c>
      <c r="N333" s="6" t="str">
        <f>INDEX(YahooDetails[], MATCH(ZACKS_Screener[Ticker], YahooDetails[Ticker],0), 2)</f>
        <v>Software—Application</v>
      </c>
      <c r="O3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3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0.34615384615384615</v>
      </c>
      <c r="Q333" s="17">
        <f>IFERROR(ZACKS_Screener[[#This Row],[Price]]/ZACKS_Screener[[#This Row],[EPS1]], "")</f>
        <v>-46.538461538461533</v>
      </c>
      <c r="R333" s="17">
        <f>IFERROR(ZACKS_Screener[[#This Row],[Price]]/ZACKS_Screener[[#This Row],[EPS2]], "")</f>
        <v>-71.17647058823529</v>
      </c>
      <c r="S333" s="17">
        <f>IFERROR(ZACKS_Screener[[#This Row],[PE1]]/(ZACKS_Screener[[#This Row],[EG1]]*100), "")</f>
        <v>-0.93076923076923068</v>
      </c>
      <c r="T333" s="17">
        <f>IFERROR(ZACKS_Screener[[#This Row],[PE2]]/(ZACKS_Screener[[#This Row],[EG2]]*100), "")</f>
        <v>-2.0562091503267972</v>
      </c>
      <c r="U333"/>
    </row>
    <row r="334" spans="1:21" hidden="1" x14ac:dyDescent="0.25">
      <c r="A334" s="20" t="s">
        <v>3490</v>
      </c>
      <c r="B334" s="35">
        <v>2640.88</v>
      </c>
      <c r="C334" s="6" t="s">
        <v>3489</v>
      </c>
      <c r="D334" s="6" t="s">
        <v>22</v>
      </c>
      <c r="E334" s="6" t="s">
        <v>85</v>
      </c>
      <c r="F334" s="6" t="s">
        <v>286</v>
      </c>
      <c r="G334">
        <v>12</v>
      </c>
      <c r="H334">
        <v>202212</v>
      </c>
      <c r="I334" s="8">
        <v>7.21</v>
      </c>
      <c r="J334" s="8">
        <v>0.26</v>
      </c>
      <c r="K334" s="8">
        <v>0.39</v>
      </c>
      <c r="L334" s="8">
        <v>0.52</v>
      </c>
      <c r="M334" s="36" t="str">
        <f>INDEX(YahooDetails[], MATCH(ZACKS_Screener[Ticker], YahooDetails[Ticker],0), 4)</f>
        <v>Technology</v>
      </c>
      <c r="N334" s="6" t="str">
        <f>INDEX(YahooDetails[], MATCH(ZACKS_Screener[Ticker], YahooDetails[Ticker],0), 2)</f>
        <v>Information Technology Services</v>
      </c>
      <c r="O3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3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0.33333333333333331</v>
      </c>
      <c r="Q334" s="17">
        <f>IFERROR(ZACKS_Screener[[#This Row],[Price]]/ZACKS_Screener[[#This Row],[EPS1]], "")</f>
        <v>18.487179487179485</v>
      </c>
      <c r="R334" s="17">
        <f>IFERROR(ZACKS_Screener[[#This Row],[Price]]/ZACKS_Screener[[#This Row],[EPS2]], "")</f>
        <v>13.865384615384615</v>
      </c>
      <c r="S334" s="17">
        <f>IFERROR(ZACKS_Screener[[#This Row],[PE1]]/(ZACKS_Screener[[#This Row],[EG1]]*100), "")</f>
        <v>0.36974358974358973</v>
      </c>
      <c r="T334" s="17">
        <f>IFERROR(ZACKS_Screener[[#This Row],[PE2]]/(ZACKS_Screener[[#This Row],[EG2]]*100), "")</f>
        <v>0.41596153846153849</v>
      </c>
      <c r="U334"/>
    </row>
    <row r="335" spans="1:21" hidden="1" x14ac:dyDescent="0.25">
      <c r="A335" s="20" t="s">
        <v>2624</v>
      </c>
      <c r="B335" s="35">
        <v>3789.65</v>
      </c>
      <c r="C335" s="6" t="s">
        <v>2623</v>
      </c>
      <c r="D335" s="6" t="s">
        <v>13</v>
      </c>
      <c r="E335" s="6" t="s">
        <v>41</v>
      </c>
      <c r="F335" s="6" t="s">
        <v>773</v>
      </c>
      <c r="G335">
        <v>12</v>
      </c>
      <c r="H335">
        <v>202212</v>
      </c>
      <c r="I335" s="8">
        <v>29.81</v>
      </c>
      <c r="J335" s="8">
        <v>1.23</v>
      </c>
      <c r="K335" s="8">
        <v>1.84</v>
      </c>
      <c r="L335" s="8">
        <v>2.34</v>
      </c>
      <c r="M335" s="36" t="str">
        <f>INDEX(YahooDetails[], MATCH(ZACKS_Screener[Ticker], YahooDetails[Ticker],0), 4)</f>
        <v>Healthcare</v>
      </c>
      <c r="N335" s="6" t="str">
        <f>INDEX(YahooDetails[], MATCH(ZACKS_Screener[Ticker], YahooDetails[Ticker],0), 2)</f>
        <v>Medical Care Facilities</v>
      </c>
      <c r="O3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0.49593495934959358</v>
      </c>
      <c r="P3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0.27173913043478248</v>
      </c>
      <c r="Q335" s="17">
        <f>IFERROR(ZACKS_Screener[[#This Row],[Price]]/ZACKS_Screener[[#This Row],[EPS1]], "")</f>
        <v>16.201086956521738</v>
      </c>
      <c r="R335" s="17">
        <f>IFERROR(ZACKS_Screener[[#This Row],[Price]]/ZACKS_Screener[[#This Row],[EPS2]], "")</f>
        <v>12.73931623931624</v>
      </c>
      <c r="S335" s="17">
        <f>IFERROR(ZACKS_Screener[[#This Row],[PE1]]/(ZACKS_Screener[[#This Row],[EG1]]*100), "")</f>
        <v>0.3266776550249465</v>
      </c>
      <c r="T335" s="17">
        <f>IFERROR(ZACKS_Screener[[#This Row],[PE2]]/(ZACKS_Screener[[#This Row],[EG2]]*100), "")</f>
        <v>0.46880683760683789</v>
      </c>
      <c r="U335"/>
    </row>
    <row r="336" spans="1:21" hidden="1" x14ac:dyDescent="0.25">
      <c r="A336" s="20" t="s">
        <v>4301</v>
      </c>
      <c r="B336" s="35">
        <v>2615.69</v>
      </c>
      <c r="C336" s="6" t="s">
        <v>4300</v>
      </c>
      <c r="D336" s="6" t="s">
        <v>22</v>
      </c>
      <c r="E336" s="6" t="s">
        <v>41</v>
      </c>
      <c r="F336" s="6" t="s">
        <v>48</v>
      </c>
      <c r="G336">
        <v>12</v>
      </c>
      <c r="H336">
        <v>202212</v>
      </c>
      <c r="I336" s="8">
        <v>80.349999999999994</v>
      </c>
      <c r="J336" s="8">
        <v>-1.23</v>
      </c>
      <c r="K336" s="8">
        <v>-0.62</v>
      </c>
      <c r="L336" s="8">
        <v>-0.02</v>
      </c>
      <c r="M336" s="36" t="str">
        <f>INDEX(YahooDetails[], MATCH(ZACKS_Screener[Ticker], YahooDetails[Ticker],0), 4)</f>
        <v>Healthcare</v>
      </c>
      <c r="N336" s="6" t="str">
        <f>INDEX(YahooDetails[], MATCH(ZACKS_Screener[Ticker], YahooDetails[Ticker],0), 2)</f>
        <v>Medical Devices</v>
      </c>
      <c r="O3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0.49593495934959347</v>
      </c>
      <c r="P3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0.96774193548387089</v>
      </c>
      <c r="Q336" s="17">
        <f>IFERROR(ZACKS_Screener[[#This Row],[Price]]/ZACKS_Screener[[#This Row],[EPS1]], "")</f>
        <v>-129.59677419354838</v>
      </c>
      <c r="R336" s="17">
        <f>IFERROR(ZACKS_Screener[[#This Row],[Price]]/ZACKS_Screener[[#This Row],[EPS2]], "")</f>
        <v>-4017.4999999999995</v>
      </c>
      <c r="S336" s="17">
        <f>IFERROR(ZACKS_Screener[[#This Row],[PE1]]/(ZACKS_Screener[[#This Row],[EG1]]*100), "")</f>
        <v>-2.6131808566895822</v>
      </c>
      <c r="T336" s="17">
        <f>IFERROR(ZACKS_Screener[[#This Row],[PE2]]/(ZACKS_Screener[[#This Row],[EG2]]*100), "")</f>
        <v>-41.514166666666668</v>
      </c>
      <c r="U336"/>
    </row>
    <row r="337" spans="1:21" hidden="1" x14ac:dyDescent="0.25">
      <c r="A337" s="20" t="s">
        <v>2341</v>
      </c>
      <c r="B337" s="35">
        <v>8561.49</v>
      </c>
      <c r="C337" s="6" t="s">
        <v>2340</v>
      </c>
      <c r="D337" s="6" t="s">
        <v>13</v>
      </c>
      <c r="E337" s="6" t="s">
        <v>30</v>
      </c>
      <c r="F337" s="6" t="s">
        <v>2342</v>
      </c>
      <c r="G337">
        <v>6</v>
      </c>
      <c r="H337">
        <v>202206</v>
      </c>
      <c r="I337" s="8">
        <v>54.83</v>
      </c>
      <c r="J337" s="8">
        <v>2.6</v>
      </c>
      <c r="K337" s="8">
        <v>3.88</v>
      </c>
      <c r="L337" s="8">
        <v>4.32</v>
      </c>
      <c r="M337" s="36" t="str">
        <f>INDEX(YahooDetails[], MATCH(ZACKS_Screener[Ticker], YahooDetails[Ticker],0), 4)</f>
        <v>Consumer Defensive</v>
      </c>
      <c r="N337" s="6" t="str">
        <f>INDEX(YahooDetails[], MATCH(ZACKS_Screener[Ticker], YahooDetails[Ticker],0), 2)</f>
        <v>Food Distribution</v>
      </c>
      <c r="O3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0.49230769230769222</v>
      </c>
      <c r="P3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0.11340206185567021</v>
      </c>
      <c r="Q337" s="17">
        <f>IFERROR(ZACKS_Screener[[#This Row],[Price]]/ZACKS_Screener[[#This Row],[EPS1]], "")</f>
        <v>14.131443298969073</v>
      </c>
      <c r="R337" s="17">
        <f>IFERROR(ZACKS_Screener[[#This Row],[Price]]/ZACKS_Screener[[#This Row],[EPS2]], "")</f>
        <v>12.692129629629628</v>
      </c>
      <c r="S337" s="17">
        <f>IFERROR(ZACKS_Screener[[#This Row],[PE1]]/(ZACKS_Screener[[#This Row],[EG1]]*100), "")</f>
        <v>0.28704494201030933</v>
      </c>
      <c r="T337" s="17">
        <f>IFERROR(ZACKS_Screener[[#This Row],[PE2]]/(ZACKS_Screener[[#This Row],[EG2]]*100), "")</f>
        <v>1.119215067340066</v>
      </c>
      <c r="U337"/>
    </row>
    <row r="338" spans="1:21" hidden="1" x14ac:dyDescent="0.25">
      <c r="A338" s="20" t="s">
        <v>1458</v>
      </c>
      <c r="B338" s="35">
        <v>5301.75</v>
      </c>
      <c r="C338" s="6" t="s">
        <v>1457</v>
      </c>
      <c r="D338" s="6" t="s">
        <v>22</v>
      </c>
      <c r="E338" s="6" t="s">
        <v>14</v>
      </c>
      <c r="F338" s="6" t="s">
        <v>201</v>
      </c>
      <c r="G338">
        <v>1</v>
      </c>
      <c r="H338">
        <v>202301</v>
      </c>
      <c r="I338" s="8">
        <v>27.63</v>
      </c>
      <c r="J338" s="8">
        <v>-0.55000000000000004</v>
      </c>
      <c r="K338" s="8">
        <v>-0.28000000000000003</v>
      </c>
      <c r="L338" s="8">
        <v>0.03</v>
      </c>
      <c r="M338" s="36" t="str">
        <f>INDEX(YahooDetails[], MATCH(ZACKS_Screener[Ticker], YahooDetails[Ticker],0), 4)</f>
        <v>Technology</v>
      </c>
      <c r="N338" s="6" t="str">
        <f>INDEX(YahooDetails[], MATCH(ZACKS_Screener[Ticker], YahooDetails[Ticker],0), 2)</f>
        <v>Software—Infrastructure</v>
      </c>
      <c r="O3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0.49090909090909091</v>
      </c>
      <c r="P3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38" s="17">
        <f>IFERROR(ZACKS_Screener[[#This Row],[Price]]/ZACKS_Screener[[#This Row],[EPS1]], "")</f>
        <v>-98.678571428571416</v>
      </c>
      <c r="R338" s="17">
        <f>IFERROR(ZACKS_Screener[[#This Row],[Price]]/ZACKS_Screener[[#This Row],[EPS2]], "")</f>
        <v>921</v>
      </c>
      <c r="S338" s="17">
        <f>IFERROR(ZACKS_Screener[[#This Row],[PE1]]/(ZACKS_Screener[[#This Row],[EG1]]*100), "")</f>
        <v>-2.0101190476190474</v>
      </c>
      <c r="T338" s="17">
        <f>IFERROR(ZACKS_Screener[[#This Row],[PE2]]/(ZACKS_Screener[[#This Row],[EG2]]*100), "")</f>
        <v>9.2100000000000009</v>
      </c>
      <c r="U338"/>
    </row>
    <row r="339" spans="1:21" hidden="1" x14ac:dyDescent="0.25">
      <c r="A339" s="20" t="s">
        <v>2675</v>
      </c>
      <c r="B339" s="35">
        <v>3987.13</v>
      </c>
      <c r="C339" s="6" t="s">
        <v>2675</v>
      </c>
      <c r="D339" s="6" t="s">
        <v>22</v>
      </c>
      <c r="E339" s="6" t="s">
        <v>37</v>
      </c>
      <c r="F339" s="6" t="s">
        <v>212</v>
      </c>
      <c r="G339">
        <v>12</v>
      </c>
      <c r="H339">
        <v>202212</v>
      </c>
      <c r="I339" s="8">
        <v>16.45</v>
      </c>
      <c r="J339" s="8">
        <v>1.76</v>
      </c>
      <c r="K339" s="8">
        <v>2.62</v>
      </c>
      <c r="L339" s="8">
        <v>2.65</v>
      </c>
      <c r="M339" s="36" t="str">
        <f>INDEX(YahooDetails[], MATCH(ZACKS_Screener[Ticker], YahooDetails[Ticker],0), 4)</f>
        <v>Financial Services</v>
      </c>
      <c r="N339" s="6" t="str">
        <f>INDEX(YahooDetails[], MATCH(ZACKS_Screener[Ticker], YahooDetails[Ticker],0), 2)</f>
        <v>Credit Services</v>
      </c>
      <c r="O3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0.4886363636363637</v>
      </c>
      <c r="P3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1.1450381679389238E-2</v>
      </c>
      <c r="Q339" s="17">
        <f>IFERROR(ZACKS_Screener[[#This Row],[Price]]/ZACKS_Screener[[#This Row],[EPS1]], "")</f>
        <v>6.278625954198473</v>
      </c>
      <c r="R339" s="17">
        <f>IFERROR(ZACKS_Screener[[#This Row],[Price]]/ZACKS_Screener[[#This Row],[EPS2]], "")</f>
        <v>6.2075471698113205</v>
      </c>
      <c r="S339" s="17">
        <f>IFERROR(ZACKS_Screener[[#This Row],[PE1]]/(ZACKS_Screener[[#This Row],[EG1]]*100), "")</f>
        <v>0.12849281022545711</v>
      </c>
      <c r="T339" s="17">
        <f>IFERROR(ZACKS_Screener[[#This Row],[PE2]]/(ZACKS_Screener[[#This Row],[EG2]]*100), "")</f>
        <v>5.4212578616352554</v>
      </c>
      <c r="U339"/>
    </row>
    <row r="340" spans="1:21" hidden="1" x14ac:dyDescent="0.25">
      <c r="A340" s="20" t="s">
        <v>2057</v>
      </c>
      <c r="B340" s="35">
        <v>8657.9500000000007</v>
      </c>
      <c r="C340" s="6" t="s">
        <v>2056</v>
      </c>
      <c r="D340" s="6" t="s">
        <v>13</v>
      </c>
      <c r="E340" s="6" t="s">
        <v>26</v>
      </c>
      <c r="F340" s="6" t="s">
        <v>1044</v>
      </c>
      <c r="G340">
        <v>12</v>
      </c>
      <c r="H340">
        <v>202212</v>
      </c>
      <c r="I340" s="8">
        <v>109.79</v>
      </c>
      <c r="J340" s="8">
        <v>3.05</v>
      </c>
      <c r="K340" s="8">
        <v>4.53</v>
      </c>
      <c r="L340" s="8">
        <v>6.31</v>
      </c>
      <c r="M340" s="36" t="str">
        <f>INDEX(YahooDetails[], MATCH(ZACKS_Screener[Ticker], YahooDetails[Ticker],0), 4)</f>
        <v>Industrials</v>
      </c>
      <c r="N340" s="6" t="str">
        <f>INDEX(YahooDetails[], MATCH(ZACKS_Screener[Ticker], YahooDetails[Ticker],0), 2)</f>
        <v>Engineering &amp; Construction</v>
      </c>
      <c r="O3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0.48524590163934445</v>
      </c>
      <c r="P3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0.39293598233995569</v>
      </c>
      <c r="Q340" s="17">
        <f>IFERROR(ZACKS_Screener[[#This Row],[Price]]/ZACKS_Screener[[#This Row],[EPS1]], "")</f>
        <v>24.236203090507725</v>
      </c>
      <c r="R340" s="17">
        <f>IFERROR(ZACKS_Screener[[#This Row],[Price]]/ZACKS_Screener[[#This Row],[EPS2]], "")</f>
        <v>17.39936608557845</v>
      </c>
      <c r="S340" s="17">
        <f>IFERROR(ZACKS_Screener[[#This Row],[PE1]]/(ZACKS_Screener[[#This Row],[EG1]]*100), "")</f>
        <v>0.49946229341924681</v>
      </c>
      <c r="T340" s="17">
        <f>IFERROR(ZACKS_Screener[[#This Row],[PE2]]/(ZACKS_Screener[[#This Row],[EG2]]*100), "")</f>
        <v>0.44280409195320458</v>
      </c>
      <c r="U340"/>
    </row>
    <row r="341" spans="1:21" hidden="1" x14ac:dyDescent="0.25">
      <c r="A341" s="20" t="s">
        <v>701</v>
      </c>
      <c r="B341" s="35">
        <v>10136.32</v>
      </c>
      <c r="C341" s="6" t="s">
        <v>700</v>
      </c>
      <c r="D341" s="6" t="s">
        <v>22</v>
      </c>
      <c r="E341" s="6" t="s">
        <v>330</v>
      </c>
      <c r="F341" s="6" t="s">
        <v>606</v>
      </c>
      <c r="G341">
        <v>12</v>
      </c>
      <c r="H341">
        <v>202212</v>
      </c>
      <c r="I341" s="8">
        <v>135.38999999999999</v>
      </c>
      <c r="J341" s="8">
        <v>4.03</v>
      </c>
      <c r="K341" s="8">
        <v>5.96</v>
      </c>
      <c r="L341" s="8">
        <v>7.47</v>
      </c>
      <c r="M341" s="36" t="str">
        <f>INDEX(YahooDetails[], MATCH(ZACKS_Screener[Ticker], YahooDetails[Ticker],0), 4)</f>
        <v>Consumer Cyclical</v>
      </c>
      <c r="N341" s="6" t="str">
        <f>INDEX(YahooDetails[], MATCH(ZACKS_Screener[Ticker], YahooDetails[Ticker],0), 2)</f>
        <v>Gambling</v>
      </c>
      <c r="O3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0.47890818858560785</v>
      </c>
      <c r="P3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0.25335570469798652</v>
      </c>
      <c r="Q341" s="17">
        <f>IFERROR(ZACKS_Screener[[#This Row],[Price]]/ZACKS_Screener[[#This Row],[EPS1]], "")</f>
        <v>22.716442953020131</v>
      </c>
      <c r="R341" s="17">
        <f>IFERROR(ZACKS_Screener[[#This Row],[Price]]/ZACKS_Screener[[#This Row],[EPS2]], "")</f>
        <v>18.124497991967871</v>
      </c>
      <c r="S341" s="17">
        <f>IFERROR(ZACKS_Screener[[#This Row],[PE1]]/(ZACKS_Screener[[#This Row],[EG1]]*100), "")</f>
        <v>0.47433816114337379</v>
      </c>
      <c r="T341" s="17">
        <f>IFERROR(ZACKS_Screener[[#This Row],[PE2]]/(ZACKS_Screener[[#This Row],[EG2]]*100), "")</f>
        <v>0.71537753663661285</v>
      </c>
      <c r="U341"/>
    </row>
    <row r="342" spans="1:21" hidden="1" x14ac:dyDescent="0.25">
      <c r="A342" s="20" t="s">
        <v>307</v>
      </c>
      <c r="B342" s="35">
        <v>10546.83</v>
      </c>
      <c r="C342" s="6" t="s">
        <v>306</v>
      </c>
      <c r="D342" s="6" t="s">
        <v>13</v>
      </c>
      <c r="E342" s="6" t="s">
        <v>51</v>
      </c>
      <c r="F342" s="6" t="s">
        <v>308</v>
      </c>
      <c r="G342">
        <v>9</v>
      </c>
      <c r="H342">
        <v>202209</v>
      </c>
      <c r="I342" s="8">
        <v>40.47</v>
      </c>
      <c r="J342" s="8">
        <v>1.1599999999999999</v>
      </c>
      <c r="K342" s="8">
        <v>1.71</v>
      </c>
      <c r="L342" s="8">
        <v>2.34</v>
      </c>
      <c r="M342" s="36" t="str">
        <f>INDEX(YahooDetails[], MATCH(ZACKS_Screener[Ticker], YahooDetails[Ticker],0), 4)</f>
        <v>Industrials</v>
      </c>
      <c r="N342" s="6" t="str">
        <f>INDEX(YahooDetails[], MATCH(ZACKS_Screener[Ticker], YahooDetails[Ticker],0), 2)</f>
        <v>Specialty Business Services</v>
      </c>
      <c r="O3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0.47413793103448282</v>
      </c>
      <c r="P3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0.36842105263157887</v>
      </c>
      <c r="Q342" s="17">
        <f>IFERROR(ZACKS_Screener[[#This Row],[Price]]/ZACKS_Screener[[#This Row],[EPS1]], "")</f>
        <v>23.666666666666668</v>
      </c>
      <c r="R342" s="17">
        <f>IFERROR(ZACKS_Screener[[#This Row],[Price]]/ZACKS_Screener[[#This Row],[EPS2]], "")</f>
        <v>17.294871794871796</v>
      </c>
      <c r="S342" s="17">
        <f>IFERROR(ZACKS_Screener[[#This Row],[PE1]]/(ZACKS_Screener[[#This Row],[EG1]]*100), "")</f>
        <v>0.49915151515151507</v>
      </c>
      <c r="T342" s="17">
        <f>IFERROR(ZACKS_Screener[[#This Row],[PE2]]/(ZACKS_Screener[[#This Row],[EG2]]*100), "")</f>
        <v>0.46943223443223453</v>
      </c>
      <c r="U342"/>
    </row>
    <row r="343" spans="1:21" hidden="1" x14ac:dyDescent="0.25">
      <c r="A343" s="20" t="s">
        <v>3176</v>
      </c>
      <c r="B343" s="35">
        <v>9581.7800000000007</v>
      </c>
      <c r="C343" s="6" t="s">
        <v>3175</v>
      </c>
      <c r="D343" s="6" t="s">
        <v>22</v>
      </c>
      <c r="E343" s="6" t="s">
        <v>330</v>
      </c>
      <c r="F343" s="6" t="s">
        <v>1807</v>
      </c>
      <c r="G343">
        <v>12</v>
      </c>
      <c r="H343">
        <v>202212</v>
      </c>
      <c r="I343" s="8">
        <v>47.36</v>
      </c>
      <c r="J343" s="8">
        <v>1.25</v>
      </c>
      <c r="K343" s="8">
        <v>1.84</v>
      </c>
      <c r="L343" s="8">
        <v>2.3199999999999998</v>
      </c>
      <c r="M343" s="36" t="str">
        <f>INDEX(YahooDetails[], MATCH(ZACKS_Screener[Ticker], YahooDetails[Ticker],0), 4)</f>
        <v>Industrials</v>
      </c>
      <c r="N343" s="6" t="str">
        <f>INDEX(YahooDetails[], MATCH(ZACKS_Screener[Ticker], YahooDetails[Ticker],0), 2)</f>
        <v>Rental &amp; Leasing Services</v>
      </c>
      <c r="O3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0.47200000000000009</v>
      </c>
      <c r="P3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0.26086956521739119</v>
      </c>
      <c r="Q343" s="17">
        <f>IFERROR(ZACKS_Screener[[#This Row],[Price]]/ZACKS_Screener[[#This Row],[EPS1]], "")</f>
        <v>25.739130434782606</v>
      </c>
      <c r="R343" s="17">
        <f>IFERROR(ZACKS_Screener[[#This Row],[Price]]/ZACKS_Screener[[#This Row],[EPS2]], "")</f>
        <v>20.413793103448278</v>
      </c>
      <c r="S343" s="17">
        <f>IFERROR(ZACKS_Screener[[#This Row],[PE1]]/(ZACKS_Screener[[#This Row],[EG1]]*100), "")</f>
        <v>0.54532056005895335</v>
      </c>
      <c r="T343" s="17">
        <f>IFERROR(ZACKS_Screener[[#This Row],[PE2]]/(ZACKS_Screener[[#This Row],[EG2]]*100), "")</f>
        <v>0.78252873563218428</v>
      </c>
      <c r="U343"/>
    </row>
    <row r="344" spans="1:21" hidden="1" x14ac:dyDescent="0.25">
      <c r="A344" s="20" t="s">
        <v>2314</v>
      </c>
      <c r="B344" s="35">
        <v>9203.39</v>
      </c>
      <c r="C344" s="6" t="s">
        <v>2313</v>
      </c>
      <c r="D344" s="6" t="s">
        <v>13</v>
      </c>
      <c r="E344" s="6" t="s">
        <v>85</v>
      </c>
      <c r="F344" s="6" t="s">
        <v>286</v>
      </c>
      <c r="G344">
        <v>12</v>
      </c>
      <c r="H344">
        <v>202212</v>
      </c>
      <c r="I344" s="8">
        <v>65.62</v>
      </c>
      <c r="J344" s="8">
        <v>-0.51</v>
      </c>
      <c r="K344" s="8">
        <v>-0.27</v>
      </c>
      <c r="L344" s="8">
        <v>-0.16</v>
      </c>
      <c r="M344" s="36" t="str">
        <f>INDEX(YahooDetails[], MATCH(ZACKS_Screener[Ticker], YahooDetails[Ticker],0), 4)</f>
        <v>Technology</v>
      </c>
      <c r="N344" s="6" t="str">
        <f>INDEX(YahooDetails[], MATCH(ZACKS_Screener[Ticker], YahooDetails[Ticker],0), 2)</f>
        <v>Software—Application</v>
      </c>
      <c r="O3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0.47058823529411764</v>
      </c>
      <c r="P3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0.40740740740740744</v>
      </c>
      <c r="Q344" s="17">
        <f>IFERROR(ZACKS_Screener[[#This Row],[Price]]/ZACKS_Screener[[#This Row],[EPS1]], "")</f>
        <v>-243.03703703703704</v>
      </c>
      <c r="R344" s="17">
        <f>IFERROR(ZACKS_Screener[[#This Row],[Price]]/ZACKS_Screener[[#This Row],[EPS2]], "")</f>
        <v>-410.125</v>
      </c>
      <c r="S344" s="17">
        <f>IFERROR(ZACKS_Screener[[#This Row],[PE1]]/(ZACKS_Screener[[#This Row],[EG1]]*100), "")</f>
        <v>-5.1645370370370376</v>
      </c>
      <c r="T344" s="17">
        <f>IFERROR(ZACKS_Screener[[#This Row],[PE2]]/(ZACKS_Screener[[#This Row],[EG2]]*100), "")</f>
        <v>-10.066704545454543</v>
      </c>
      <c r="U344"/>
    </row>
    <row r="345" spans="1:21" hidden="1" x14ac:dyDescent="0.25">
      <c r="A345" s="20" t="s">
        <v>1545</v>
      </c>
      <c r="B345" s="35">
        <v>6117.84</v>
      </c>
      <c r="C345" s="6" t="s">
        <v>1544</v>
      </c>
      <c r="D345" s="6" t="s">
        <v>13</v>
      </c>
      <c r="E345" s="6" t="s">
        <v>179</v>
      </c>
      <c r="F345" s="6" t="s">
        <v>180</v>
      </c>
      <c r="G345">
        <v>12</v>
      </c>
      <c r="H345">
        <v>202212</v>
      </c>
      <c r="I345" s="8">
        <v>72.510000000000005</v>
      </c>
      <c r="J345" s="8">
        <v>1.28</v>
      </c>
      <c r="K345" s="8">
        <v>1.88</v>
      </c>
      <c r="L345" s="8">
        <v>2.46</v>
      </c>
      <c r="M345" s="36" t="str">
        <f>INDEX(YahooDetails[], MATCH(ZACKS_Screener[Ticker], YahooDetails[Ticker],0), 4)</f>
        <v>Industrials</v>
      </c>
      <c r="N345" s="6" t="str">
        <f>INDEX(YahooDetails[], MATCH(ZACKS_Screener[Ticker], YahooDetails[Ticker],0), 2)</f>
        <v>Aerospace &amp; Defense</v>
      </c>
      <c r="O3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0.46874999999999989</v>
      </c>
      <c r="P3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0.3085106382978724</v>
      </c>
      <c r="Q345" s="17">
        <f>IFERROR(ZACKS_Screener[[#This Row],[Price]]/ZACKS_Screener[[#This Row],[EPS1]], "")</f>
        <v>38.569148936170215</v>
      </c>
      <c r="R345" s="17">
        <f>IFERROR(ZACKS_Screener[[#This Row],[Price]]/ZACKS_Screener[[#This Row],[EPS2]], "")</f>
        <v>29.475609756097562</v>
      </c>
      <c r="S345" s="17">
        <f>IFERROR(ZACKS_Screener[[#This Row],[PE1]]/(ZACKS_Screener[[#This Row],[EG1]]*100), "")</f>
        <v>0.82280851063829819</v>
      </c>
      <c r="T345" s="17">
        <f>IFERROR(ZACKS_Screener[[#This Row],[PE2]]/(ZACKS_Screener[[#This Row],[EG2]]*100), "")</f>
        <v>0.95541631623212764</v>
      </c>
      <c r="U345"/>
    </row>
    <row r="346" spans="1:21" hidden="1" x14ac:dyDescent="0.25">
      <c r="A346" s="20" t="s">
        <v>725</v>
      </c>
      <c r="B346" s="35">
        <v>5549.21</v>
      </c>
      <c r="C346" s="6" t="s">
        <v>724</v>
      </c>
      <c r="D346" s="6" t="s">
        <v>22</v>
      </c>
      <c r="E346" s="6" t="s">
        <v>26</v>
      </c>
      <c r="F346" s="6" t="s">
        <v>82</v>
      </c>
      <c r="G346">
        <v>12</v>
      </c>
      <c r="H346">
        <v>202212</v>
      </c>
      <c r="I346" s="8">
        <v>28.03</v>
      </c>
      <c r="J346" s="8">
        <v>1.26</v>
      </c>
      <c r="K346" s="8">
        <v>1.85</v>
      </c>
      <c r="L346" s="8">
        <v>2.16</v>
      </c>
      <c r="M346" s="36" t="str">
        <f>INDEX(YahooDetails[], MATCH(ZACKS_Screener[Ticker], YahooDetails[Ticker],0), 4)</f>
        <v>Energy</v>
      </c>
      <c r="N346" s="6" t="str">
        <f>INDEX(YahooDetails[], MATCH(ZACKS_Screener[Ticker], YahooDetails[Ticker],0), 2)</f>
        <v>Oil &amp; Gas Equipment &amp; Services</v>
      </c>
      <c r="O3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0.46825396825396831</v>
      </c>
      <c r="P3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0.16756756756756758</v>
      </c>
      <c r="Q346" s="17">
        <f>IFERROR(ZACKS_Screener[[#This Row],[Price]]/ZACKS_Screener[[#This Row],[EPS1]], "")</f>
        <v>15.151351351351352</v>
      </c>
      <c r="R346" s="17">
        <f>IFERROR(ZACKS_Screener[[#This Row],[Price]]/ZACKS_Screener[[#This Row],[EPS2]], "")</f>
        <v>12.976851851851851</v>
      </c>
      <c r="S346" s="17">
        <f>IFERROR(ZACKS_Screener[[#This Row],[PE1]]/(ZACKS_Screener[[#This Row],[EG1]]*100), "")</f>
        <v>0.32357123224919832</v>
      </c>
      <c r="T346" s="17">
        <f>IFERROR(ZACKS_Screener[[#This Row],[PE2]]/(ZACKS_Screener[[#This Row],[EG2]]*100), "")</f>
        <v>0.7744250298685782</v>
      </c>
      <c r="U346"/>
    </row>
    <row r="347" spans="1:21" hidden="1" x14ac:dyDescent="0.25">
      <c r="A347" s="20" t="s">
        <v>2348</v>
      </c>
      <c r="B347" s="35">
        <v>3645.06</v>
      </c>
      <c r="C347" s="6" t="s">
        <v>2347</v>
      </c>
      <c r="D347" s="6" t="s">
        <v>22</v>
      </c>
      <c r="E347" s="6" t="s">
        <v>41</v>
      </c>
      <c r="F347" s="6" t="s">
        <v>153</v>
      </c>
      <c r="G347">
        <v>12</v>
      </c>
      <c r="H347">
        <v>202212</v>
      </c>
      <c r="I347" s="8">
        <v>38.61</v>
      </c>
      <c r="J347" s="8">
        <v>0.3</v>
      </c>
      <c r="K347" s="8">
        <v>0.44</v>
      </c>
      <c r="L347" s="8">
        <v>0.59</v>
      </c>
      <c r="M347" s="36" t="str">
        <f>INDEX(YahooDetails[], MATCH(ZACKS_Screener[Ticker], YahooDetails[Ticker],0), 4)</f>
        <v>Healthcare</v>
      </c>
      <c r="N347" s="6" t="str">
        <f>INDEX(YahooDetails[], MATCH(ZACKS_Screener[Ticker], YahooDetails[Ticker],0), 2)</f>
        <v>Health Information Services</v>
      </c>
      <c r="O3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0.46666666666666673</v>
      </c>
      <c r="P3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0.34090909090909083</v>
      </c>
      <c r="Q347" s="17">
        <f>IFERROR(ZACKS_Screener[[#This Row],[Price]]/ZACKS_Screener[[#This Row],[EPS1]], "")</f>
        <v>87.75</v>
      </c>
      <c r="R347" s="17">
        <f>IFERROR(ZACKS_Screener[[#This Row],[Price]]/ZACKS_Screener[[#This Row],[EPS2]], "")</f>
        <v>65.440677966101703</v>
      </c>
      <c r="S347" s="17">
        <f>IFERROR(ZACKS_Screener[[#This Row],[PE1]]/(ZACKS_Screener[[#This Row],[EG1]]*100), "")</f>
        <v>1.8803571428571426</v>
      </c>
      <c r="T347" s="17">
        <f>IFERROR(ZACKS_Screener[[#This Row],[PE2]]/(ZACKS_Screener[[#This Row],[EG2]]*100), "")</f>
        <v>1.9195932203389838</v>
      </c>
      <c r="U347"/>
    </row>
    <row r="348" spans="1:21" hidden="1" x14ac:dyDescent="0.25">
      <c r="A348" s="20" t="s">
        <v>354</v>
      </c>
      <c r="B348" s="35">
        <v>9707.34</v>
      </c>
      <c r="C348" s="6" t="s">
        <v>353</v>
      </c>
      <c r="D348" s="6" t="s">
        <v>13</v>
      </c>
      <c r="E348" s="6" t="s">
        <v>130</v>
      </c>
      <c r="F348" s="6" t="s">
        <v>131</v>
      </c>
      <c r="G348">
        <v>12</v>
      </c>
      <c r="H348">
        <v>202212</v>
      </c>
      <c r="I348" s="8">
        <v>23.19</v>
      </c>
      <c r="J348" s="8">
        <v>1.29</v>
      </c>
      <c r="K348" s="8">
        <v>1.89</v>
      </c>
      <c r="L348" s="8">
        <v>2.2799999999999998</v>
      </c>
      <c r="M348" s="36" t="str">
        <f>INDEX(YahooDetails[], MATCH(ZACKS_Screener[Ticker], YahooDetails[Ticker],0), 4)</f>
        <v>Basic Materials</v>
      </c>
      <c r="N348" s="6" t="str">
        <f>INDEX(YahooDetails[], MATCH(ZACKS_Screener[Ticker], YahooDetails[Ticker],0), 2)</f>
        <v>Gold</v>
      </c>
      <c r="O3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0.46511627906976732</v>
      </c>
      <c r="P3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0.20634920634920631</v>
      </c>
      <c r="Q348" s="17">
        <f>IFERROR(ZACKS_Screener[[#This Row],[Price]]/ZACKS_Screener[[#This Row],[EPS1]], "")</f>
        <v>12.269841269841271</v>
      </c>
      <c r="R348" s="17">
        <f>IFERROR(ZACKS_Screener[[#This Row],[Price]]/ZACKS_Screener[[#This Row],[EPS2]], "")</f>
        <v>10.171052631578949</v>
      </c>
      <c r="S348" s="17">
        <f>IFERROR(ZACKS_Screener[[#This Row],[PE1]]/(ZACKS_Screener[[#This Row],[EG1]]*100), "")</f>
        <v>0.26380158730158737</v>
      </c>
      <c r="T348" s="17">
        <f>IFERROR(ZACKS_Screener[[#This Row],[PE2]]/(ZACKS_Screener[[#This Row],[EG2]]*100), "")</f>
        <v>0.49290485829959524</v>
      </c>
      <c r="U348"/>
    </row>
    <row r="349" spans="1:21" hidden="1" x14ac:dyDescent="0.25">
      <c r="A349" s="20" t="s">
        <v>1874</v>
      </c>
      <c r="B349" s="35">
        <v>4840.5</v>
      </c>
      <c r="C349" s="6" t="s">
        <v>1873</v>
      </c>
      <c r="D349" s="6" t="s">
        <v>13</v>
      </c>
      <c r="E349" s="6" t="s">
        <v>130</v>
      </c>
      <c r="F349" s="6" t="s">
        <v>323</v>
      </c>
      <c r="G349">
        <v>12</v>
      </c>
      <c r="H349">
        <v>202212</v>
      </c>
      <c r="I349" s="8">
        <v>26.95</v>
      </c>
      <c r="J349" s="8">
        <v>1.4</v>
      </c>
      <c r="K349" s="8">
        <v>2.0499999999999998</v>
      </c>
      <c r="L349" s="8">
        <v>2.5499999999999998</v>
      </c>
      <c r="M349" s="36" t="str">
        <f>INDEX(YahooDetails[], MATCH(ZACKS_Screener[Ticker], YahooDetails[Ticker],0), 4)</f>
        <v>Basic Materials</v>
      </c>
      <c r="N349" s="6" t="str">
        <f>INDEX(YahooDetails[], MATCH(ZACKS_Screener[Ticker], YahooDetails[Ticker],0), 2)</f>
        <v>Specialty Chemicals</v>
      </c>
      <c r="O3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0.46428571428571425</v>
      </c>
      <c r="P3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0.24390243902439027</v>
      </c>
      <c r="Q349" s="17">
        <f>IFERROR(ZACKS_Screener[[#This Row],[Price]]/ZACKS_Screener[[#This Row],[EPS1]], "")</f>
        <v>13.146341463414634</v>
      </c>
      <c r="R349" s="17">
        <f>IFERROR(ZACKS_Screener[[#This Row],[Price]]/ZACKS_Screener[[#This Row],[EPS2]], "")</f>
        <v>10.568627450980392</v>
      </c>
      <c r="S349" s="17">
        <f>IFERROR(ZACKS_Screener[[#This Row],[PE1]]/(ZACKS_Screener[[#This Row],[EG1]]*100), "")</f>
        <v>0.28315196998123832</v>
      </c>
      <c r="T349" s="17">
        <f>IFERROR(ZACKS_Screener[[#This Row],[PE2]]/(ZACKS_Screener[[#This Row],[EG2]]*100), "")</f>
        <v>0.43331372549019598</v>
      </c>
      <c r="U349"/>
    </row>
    <row r="350" spans="1:21" hidden="1" x14ac:dyDescent="0.25">
      <c r="A350" s="20" t="s">
        <v>2511</v>
      </c>
      <c r="B350" s="35">
        <v>4782.6400000000003</v>
      </c>
      <c r="C350" s="6" t="s">
        <v>2510</v>
      </c>
      <c r="D350" s="6" t="s">
        <v>13</v>
      </c>
      <c r="E350" s="6" t="s">
        <v>223</v>
      </c>
      <c r="F350" s="6" t="s">
        <v>1506</v>
      </c>
      <c r="G350">
        <v>12</v>
      </c>
      <c r="H350">
        <v>202212</v>
      </c>
      <c r="I350" s="8">
        <v>6.24</v>
      </c>
      <c r="J350" s="8">
        <v>-0.93</v>
      </c>
      <c r="K350" s="8">
        <v>-0.5</v>
      </c>
      <c r="L350" s="8">
        <v>0.37</v>
      </c>
      <c r="M350" s="36" t="str">
        <f>INDEX(YahooDetails[], MATCH(ZACKS_Screener[Ticker], YahooDetails[Ticker],0), 4)</f>
        <v>Energy</v>
      </c>
      <c r="N350" s="6" t="str">
        <f>INDEX(YahooDetails[], MATCH(ZACKS_Screener[Ticker], YahooDetails[Ticker],0), 2)</f>
        <v>Oil &amp; Gas Drilling</v>
      </c>
      <c r="O3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0.4623655913978495</v>
      </c>
      <c r="P3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50" s="17">
        <f>IFERROR(ZACKS_Screener[[#This Row],[Price]]/ZACKS_Screener[[#This Row],[EPS1]], "")</f>
        <v>-12.48</v>
      </c>
      <c r="R350" s="17">
        <f>IFERROR(ZACKS_Screener[[#This Row],[Price]]/ZACKS_Screener[[#This Row],[EPS2]], "")</f>
        <v>16.864864864864867</v>
      </c>
      <c r="S350" s="17">
        <f>IFERROR(ZACKS_Screener[[#This Row],[PE1]]/(ZACKS_Screener[[#This Row],[EG1]]*100), "")</f>
        <v>-0.2699162790697674</v>
      </c>
      <c r="T350" s="17">
        <f>IFERROR(ZACKS_Screener[[#This Row],[PE2]]/(ZACKS_Screener[[#This Row],[EG2]]*100), "")</f>
        <v>0.16864864864864867</v>
      </c>
      <c r="U350"/>
    </row>
    <row r="351" spans="1:21" hidden="1" x14ac:dyDescent="0.25">
      <c r="A351" s="20" t="s">
        <v>1503</v>
      </c>
      <c r="B351" s="35">
        <v>9029.56</v>
      </c>
      <c r="C351" s="6" t="s">
        <v>1502</v>
      </c>
      <c r="D351" s="6" t="s">
        <v>22</v>
      </c>
      <c r="E351" s="6" t="s">
        <v>37</v>
      </c>
      <c r="F351" s="6" t="s">
        <v>1171</v>
      </c>
      <c r="G351">
        <v>12</v>
      </c>
      <c r="H351">
        <v>202212</v>
      </c>
      <c r="I351" s="8">
        <v>10</v>
      </c>
      <c r="J351" s="8">
        <v>-1.17</v>
      </c>
      <c r="K351" s="8">
        <v>-0.63</v>
      </c>
      <c r="L351" s="8">
        <v>0.02</v>
      </c>
      <c r="M351" s="36" t="str">
        <f>INDEX(YahooDetails[], MATCH(ZACKS_Screener[Ticker], YahooDetails[Ticker],0), 4)</f>
        <v>Technology</v>
      </c>
      <c r="N351" s="6" t="str">
        <f>INDEX(YahooDetails[], MATCH(ZACKS_Screener[Ticker], YahooDetails[Ticker],0), 2)</f>
        <v>Software—Infrastructure</v>
      </c>
      <c r="O3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0.46153846153846151</v>
      </c>
      <c r="P3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51" s="17">
        <f>IFERROR(ZACKS_Screener[[#This Row],[Price]]/ZACKS_Screener[[#This Row],[EPS1]], "")</f>
        <v>-15.873015873015873</v>
      </c>
      <c r="R351" s="17">
        <f>IFERROR(ZACKS_Screener[[#This Row],[Price]]/ZACKS_Screener[[#This Row],[EPS2]], "")</f>
        <v>500</v>
      </c>
      <c r="S351" s="17">
        <f>IFERROR(ZACKS_Screener[[#This Row],[PE1]]/(ZACKS_Screener[[#This Row],[EG1]]*100), "")</f>
        <v>-0.34391534391534395</v>
      </c>
      <c r="T351" s="17">
        <f>IFERROR(ZACKS_Screener[[#This Row],[PE2]]/(ZACKS_Screener[[#This Row],[EG2]]*100), "")</f>
        <v>5</v>
      </c>
      <c r="U351"/>
    </row>
    <row r="352" spans="1:21" hidden="1" x14ac:dyDescent="0.25">
      <c r="A352" s="20" t="s">
        <v>2432</v>
      </c>
      <c r="B352" s="35">
        <v>3110.82</v>
      </c>
      <c r="C352" s="6" t="s">
        <v>2431</v>
      </c>
      <c r="D352" s="6" t="s">
        <v>22</v>
      </c>
      <c r="E352" s="6" t="s">
        <v>41</v>
      </c>
      <c r="F352" s="6" t="s">
        <v>317</v>
      </c>
      <c r="G352">
        <v>12</v>
      </c>
      <c r="H352">
        <v>202212</v>
      </c>
      <c r="I352" s="8">
        <v>41.93</v>
      </c>
      <c r="J352" s="8">
        <v>-7.79</v>
      </c>
      <c r="K352" s="8">
        <v>-4.21</v>
      </c>
      <c r="L352" s="8">
        <v>-3</v>
      </c>
      <c r="M352" s="36" t="str">
        <f>INDEX(YahooDetails[], MATCH(ZACKS_Screener[Ticker], YahooDetails[Ticker],0), 4)</f>
        <v>Healthcare</v>
      </c>
      <c r="N352" s="6" t="str">
        <f>INDEX(YahooDetails[], MATCH(ZACKS_Screener[Ticker], YahooDetails[Ticker],0), 2)</f>
        <v>Biotechnology</v>
      </c>
      <c r="O3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0.4595635430038511</v>
      </c>
      <c r="P3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0.28741092636579574</v>
      </c>
      <c r="Q352" s="17">
        <f>IFERROR(ZACKS_Screener[[#This Row],[Price]]/ZACKS_Screener[[#This Row],[EPS1]], "")</f>
        <v>-9.9596199524940623</v>
      </c>
      <c r="R352" s="17">
        <f>IFERROR(ZACKS_Screener[[#This Row],[Price]]/ZACKS_Screener[[#This Row],[EPS2]], "")</f>
        <v>-13.976666666666667</v>
      </c>
      <c r="S352" s="17">
        <f>IFERROR(ZACKS_Screener[[#This Row],[PE1]]/(ZACKS_Screener[[#This Row],[EG1]]*100), "")</f>
        <v>-0.2167191045528736</v>
      </c>
      <c r="T352" s="17">
        <f>IFERROR(ZACKS_Screener[[#This Row],[PE2]]/(ZACKS_Screener[[#This Row],[EG2]]*100), "")</f>
        <v>-0.48629559228650138</v>
      </c>
      <c r="U352"/>
    </row>
    <row r="353" spans="1:21" hidden="1" x14ac:dyDescent="0.25">
      <c r="A353" s="20" t="s">
        <v>1448</v>
      </c>
      <c r="B353" s="35">
        <v>28401.09</v>
      </c>
      <c r="C353" s="6" t="s">
        <v>1447</v>
      </c>
      <c r="D353" s="6" t="s">
        <v>13</v>
      </c>
      <c r="E353" s="6" t="s">
        <v>223</v>
      </c>
      <c r="F353" s="6" t="s">
        <v>512</v>
      </c>
      <c r="G353">
        <v>12</v>
      </c>
      <c r="H353">
        <v>202212</v>
      </c>
      <c r="I353" s="8">
        <v>31.48</v>
      </c>
      <c r="J353" s="8">
        <v>2.15</v>
      </c>
      <c r="K353" s="8">
        <v>3.13</v>
      </c>
      <c r="L353" s="8">
        <v>3.71</v>
      </c>
      <c r="M353" s="36" t="str">
        <f>INDEX(YahooDetails[], MATCH(ZACKS_Screener[Ticker], YahooDetails[Ticker],0), 4)</f>
        <v>Energy</v>
      </c>
      <c r="N353" s="6" t="str">
        <f>INDEX(YahooDetails[], MATCH(ZACKS_Screener[Ticker], YahooDetails[Ticker],0), 2)</f>
        <v>Oil &amp; Gas Equipment &amp; Services</v>
      </c>
      <c r="O3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0.45581395348837211</v>
      </c>
      <c r="P3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0.18530351437699683</v>
      </c>
      <c r="Q353" s="17">
        <f>IFERROR(ZACKS_Screener[[#This Row],[Price]]/ZACKS_Screener[[#This Row],[EPS1]], "")</f>
        <v>10.057507987220447</v>
      </c>
      <c r="R353" s="17">
        <f>IFERROR(ZACKS_Screener[[#This Row],[Price]]/ZACKS_Screener[[#This Row],[EPS2]], "")</f>
        <v>8.4851752021563343</v>
      </c>
      <c r="S353" s="17">
        <f>IFERROR(ZACKS_Screener[[#This Row],[PE1]]/(ZACKS_Screener[[#This Row],[EG1]]*100), "")</f>
        <v>0.22064940992371387</v>
      </c>
      <c r="T353" s="17">
        <f>IFERROR(ZACKS_Screener[[#This Row],[PE2]]/(ZACKS_Screener[[#This Row],[EG2]]*100), "")</f>
        <v>0.45790686866809177</v>
      </c>
      <c r="U353"/>
    </row>
    <row r="354" spans="1:21" hidden="1" x14ac:dyDescent="0.25">
      <c r="A354" s="20" t="s">
        <v>2173</v>
      </c>
      <c r="B354" s="35">
        <v>362749.66</v>
      </c>
      <c r="C354" s="6" t="s">
        <v>2172</v>
      </c>
      <c r="D354" s="6" t="s">
        <v>13</v>
      </c>
      <c r="E354" s="6" t="s">
        <v>41</v>
      </c>
      <c r="F354" s="6" t="s">
        <v>42</v>
      </c>
      <c r="G354">
        <v>12</v>
      </c>
      <c r="H354">
        <v>202212</v>
      </c>
      <c r="I354" s="8">
        <v>161.66999999999999</v>
      </c>
      <c r="J354" s="8">
        <v>3.46</v>
      </c>
      <c r="K354" s="8">
        <v>5.03</v>
      </c>
      <c r="L354" s="8">
        <v>5.86</v>
      </c>
      <c r="M354" s="36" t="str">
        <f>INDEX(YahooDetails[], MATCH(ZACKS_Screener[Ticker], YahooDetails[Ticker],0), 4)</f>
        <v>Healthcare</v>
      </c>
      <c r="N354" s="6" t="str">
        <f>INDEX(YahooDetails[], MATCH(ZACKS_Screener[Ticker], YahooDetails[Ticker],0), 2)</f>
        <v>Biotechnology</v>
      </c>
      <c r="O3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0.45375722543352609</v>
      </c>
      <c r="P3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0.16500994035785288</v>
      </c>
      <c r="Q354" s="17">
        <f>IFERROR(ZACKS_Screener[[#This Row],[Price]]/ZACKS_Screener[[#This Row],[EPS1]], "")</f>
        <v>32.141153081510929</v>
      </c>
      <c r="R354" s="17">
        <f>IFERROR(ZACKS_Screener[[#This Row],[Price]]/ZACKS_Screener[[#This Row],[EPS2]], "")</f>
        <v>27.588737201365184</v>
      </c>
      <c r="S354" s="17">
        <f>IFERROR(ZACKS_Screener[[#This Row],[PE1]]/(ZACKS_Screener[[#This Row],[EG1]]*100), "")</f>
        <v>0.70833369211482666</v>
      </c>
      <c r="T354" s="17">
        <f>IFERROR(ZACKS_Screener[[#This Row],[PE2]]/(ZACKS_Screener[[#This Row],[EG2]]*100), "")</f>
        <v>1.6719439532875526</v>
      </c>
      <c r="U354"/>
    </row>
    <row r="355" spans="1:21" x14ac:dyDescent="0.25">
      <c r="A355" s="20" t="s">
        <v>1856</v>
      </c>
      <c r="B355" s="35">
        <v>16249</v>
      </c>
      <c r="C355" s="6" t="s">
        <v>1855</v>
      </c>
      <c r="D355" s="6" t="s">
        <v>22</v>
      </c>
      <c r="E355" s="6" t="s">
        <v>37</v>
      </c>
      <c r="F355" s="6" t="s">
        <v>1171</v>
      </c>
      <c r="G355">
        <v>12</v>
      </c>
      <c r="H355">
        <v>202212</v>
      </c>
      <c r="I355" s="8">
        <v>209.21</v>
      </c>
      <c r="J355" s="8">
        <v>11.52</v>
      </c>
      <c r="K355" s="8">
        <v>16.739999999999998</v>
      </c>
      <c r="L355" s="8">
        <v>17.55</v>
      </c>
      <c r="M355" s="36" t="str">
        <f>INDEX(YahooDetails[], MATCH(ZACKS_Screener[Ticker], YahooDetails[Ticker],0), 4)</f>
        <v>Financial Services</v>
      </c>
      <c r="N355" s="6" t="str">
        <f>INDEX(YahooDetails[], MATCH(ZACKS_Screener[Ticker], YahooDetails[Ticker],0), 2)</f>
        <v>Capital Markets</v>
      </c>
      <c r="O3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0.45312499999999994</v>
      </c>
      <c r="P3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4.8387096774193686E-2</v>
      </c>
      <c r="Q355" s="17">
        <f>IFERROR(ZACKS_Screener[[#This Row],[Price]]/ZACKS_Screener[[#This Row],[EPS1]], "")</f>
        <v>12.497610513739547</v>
      </c>
      <c r="R355" s="17">
        <f>IFERROR(ZACKS_Screener[[#This Row],[Price]]/ZACKS_Screener[[#This Row],[EPS2]], "")</f>
        <v>11.92079772079772</v>
      </c>
      <c r="S355" s="17">
        <f>IFERROR(ZACKS_Screener[[#This Row],[PE1]]/(ZACKS_Screener[[#This Row],[EG1]]*100), "")</f>
        <v>0.27580933547563141</v>
      </c>
      <c r="T355" s="17">
        <f>IFERROR(ZACKS_Screener[[#This Row],[PE2]]/(ZACKS_Screener[[#This Row],[EG2]]*100), "")</f>
        <v>2.4636315289648554</v>
      </c>
      <c r="U355"/>
    </row>
    <row r="356" spans="1:21" hidden="1" x14ac:dyDescent="0.25">
      <c r="A356" s="20" t="s">
        <v>203</v>
      </c>
      <c r="B356" s="35">
        <v>6332.87</v>
      </c>
      <c r="C356" s="6" t="s">
        <v>202</v>
      </c>
      <c r="D356" s="6" t="s">
        <v>13</v>
      </c>
      <c r="E356" s="6" t="s">
        <v>23</v>
      </c>
      <c r="F356" s="6" t="s">
        <v>24</v>
      </c>
      <c r="G356">
        <v>12</v>
      </c>
      <c r="H356">
        <v>202212</v>
      </c>
      <c r="I356" s="8">
        <v>49.51</v>
      </c>
      <c r="J356" s="8">
        <v>4.3499999999999996</v>
      </c>
      <c r="K356" s="8">
        <v>6.28</v>
      </c>
      <c r="L356" s="8">
        <v>7.32</v>
      </c>
      <c r="M356" s="36" t="str">
        <f>INDEX(YahooDetails[], MATCH(ZACKS_Screener[Ticker], YahooDetails[Ticker],0), 4)</f>
        <v>Industrials</v>
      </c>
      <c r="N356" s="6" t="str">
        <f>INDEX(YahooDetails[], MATCH(ZACKS_Screener[Ticker], YahooDetails[Ticker],0), 2)</f>
        <v>Airlines</v>
      </c>
      <c r="O3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0.44367816091954043</v>
      </c>
      <c r="P3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0.16560509554140126</v>
      </c>
      <c r="Q356" s="17">
        <f>IFERROR(ZACKS_Screener[[#This Row],[Price]]/ZACKS_Screener[[#This Row],[EPS1]], "")</f>
        <v>7.8837579617834388</v>
      </c>
      <c r="R356" s="17">
        <f>IFERROR(ZACKS_Screener[[#This Row],[Price]]/ZACKS_Screener[[#This Row],[EPS2]], "")</f>
        <v>6.7636612021857916</v>
      </c>
      <c r="S356" s="17">
        <f>IFERROR(ZACKS_Screener[[#This Row],[PE1]]/(ZACKS_Screener[[#This Row],[EG1]]*100), "")</f>
        <v>0.17769091779149193</v>
      </c>
      <c r="T356" s="17">
        <f>IFERROR(ZACKS_Screener[[#This Row],[PE2]]/(ZACKS_Screener[[#This Row],[EG2]]*100), "")</f>
        <v>0.4084210802858344</v>
      </c>
      <c r="U356"/>
    </row>
    <row r="357" spans="1:21" hidden="1" x14ac:dyDescent="0.25">
      <c r="A357" s="20" t="s">
        <v>220</v>
      </c>
      <c r="B357" s="35">
        <v>7294.67</v>
      </c>
      <c r="C357" s="6" t="s">
        <v>219</v>
      </c>
      <c r="D357" s="6" t="s">
        <v>13</v>
      </c>
      <c r="E357" s="6" t="s">
        <v>107</v>
      </c>
      <c r="F357" s="6" t="s">
        <v>108</v>
      </c>
      <c r="G357">
        <v>12</v>
      </c>
      <c r="H357">
        <v>202212</v>
      </c>
      <c r="I357" s="8">
        <v>84.99</v>
      </c>
      <c r="J357" s="8">
        <v>4.4000000000000004</v>
      </c>
      <c r="K357" s="8">
        <v>6.35</v>
      </c>
      <c r="L357" s="8">
        <v>9.02</v>
      </c>
      <c r="M357" s="36" t="str">
        <f>INDEX(YahooDetails[], MATCH(ZACKS_Screener[Ticker], YahooDetails[Ticker],0), 4)</f>
        <v>Consumer Cyclical</v>
      </c>
      <c r="N357" s="6" t="str">
        <f>INDEX(YahooDetails[], MATCH(ZACKS_Screener[Ticker], YahooDetails[Ticker],0), 2)</f>
        <v>Auto Parts</v>
      </c>
      <c r="O3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0.44318181818181801</v>
      </c>
      <c r="P3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0.4204724409448819</v>
      </c>
      <c r="Q357" s="17">
        <f>IFERROR(ZACKS_Screener[[#This Row],[Price]]/ZACKS_Screener[[#This Row],[EPS1]], "")</f>
        <v>13.384251968503937</v>
      </c>
      <c r="R357" s="17">
        <f>IFERROR(ZACKS_Screener[[#This Row],[Price]]/ZACKS_Screener[[#This Row],[EPS2]], "")</f>
        <v>9.422394678492239</v>
      </c>
      <c r="S357" s="17">
        <f>IFERROR(ZACKS_Screener[[#This Row],[PE1]]/(ZACKS_Screener[[#This Row],[EG1]]*100), "")</f>
        <v>0.30200363416111464</v>
      </c>
      <c r="T357" s="17">
        <f>IFERROR(ZACKS_Screener[[#This Row],[PE2]]/(ZACKS_Screener[[#This Row],[EG2]]*100), "")</f>
        <v>0.22409065995665062</v>
      </c>
      <c r="U357"/>
    </row>
    <row r="358" spans="1:21" hidden="1" x14ac:dyDescent="0.25">
      <c r="A358" s="20" t="s">
        <v>4167</v>
      </c>
      <c r="B358" s="35">
        <v>2419.1999999999998</v>
      </c>
      <c r="C358" s="6" t="s">
        <v>4166</v>
      </c>
      <c r="D358" s="6" t="s">
        <v>22</v>
      </c>
      <c r="E358" s="6" t="s">
        <v>41</v>
      </c>
      <c r="F358" s="6" t="s">
        <v>67</v>
      </c>
      <c r="G358">
        <v>12</v>
      </c>
      <c r="H358">
        <v>202212</v>
      </c>
      <c r="I358" s="8">
        <v>28.8</v>
      </c>
      <c r="J358" s="8">
        <v>-4.9000000000000004</v>
      </c>
      <c r="K358" s="8">
        <v>-2.78</v>
      </c>
      <c r="L358" s="8">
        <v>-1.02</v>
      </c>
      <c r="M358" s="36" t="str">
        <f>INDEX(YahooDetails[], MATCH(ZACKS_Screener[Ticker], YahooDetails[Ticker],0), 4)</f>
        <v>Healthcare</v>
      </c>
      <c r="N358" s="6" t="str">
        <f>INDEX(YahooDetails[], MATCH(ZACKS_Screener[Ticker], YahooDetails[Ticker],0), 2)</f>
        <v>Biotechnology</v>
      </c>
      <c r="O3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0.43265306122448988</v>
      </c>
      <c r="P3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0.63309352517985606</v>
      </c>
      <c r="Q358" s="17">
        <f>IFERROR(ZACKS_Screener[[#This Row],[Price]]/ZACKS_Screener[[#This Row],[EPS1]], "")</f>
        <v>-10.359712230215829</v>
      </c>
      <c r="R358" s="17">
        <f>IFERROR(ZACKS_Screener[[#This Row],[Price]]/ZACKS_Screener[[#This Row],[EPS2]], "")</f>
        <v>-28.235294117647058</v>
      </c>
      <c r="S358" s="17">
        <f>IFERROR(ZACKS_Screener[[#This Row],[PE1]]/(ZACKS_Screener[[#This Row],[EG1]]*100), "")</f>
        <v>-0.23944617890593184</v>
      </c>
      <c r="T358" s="17">
        <f>IFERROR(ZACKS_Screener[[#This Row],[PE2]]/(ZACKS_Screener[[#This Row],[EG2]]*100), "")</f>
        <v>-0.44598930481283422</v>
      </c>
      <c r="U358"/>
    </row>
    <row r="359" spans="1:21" hidden="1" x14ac:dyDescent="0.25">
      <c r="A359" s="20" t="s">
        <v>178</v>
      </c>
      <c r="B359" s="35">
        <v>4387.63</v>
      </c>
      <c r="C359" s="6" t="s">
        <v>177</v>
      </c>
      <c r="D359" s="6" t="s">
        <v>13</v>
      </c>
      <c r="E359" s="6" t="s">
        <v>179</v>
      </c>
      <c r="F359" s="6" t="s">
        <v>180</v>
      </c>
      <c r="G359">
        <v>12</v>
      </c>
      <c r="H359">
        <v>202212</v>
      </c>
      <c r="I359" s="8">
        <v>54.33</v>
      </c>
      <c r="J359" s="8">
        <v>1.39</v>
      </c>
      <c r="K359" s="8">
        <v>1.99</v>
      </c>
      <c r="L359" s="8">
        <v>2.2200000000000002</v>
      </c>
      <c r="M359" s="36" t="str">
        <f>INDEX(YahooDetails[], MATCH(ZACKS_Screener[Ticker], YahooDetails[Ticker],0), 4)</f>
        <v>Industrials</v>
      </c>
      <c r="N359" s="6" t="str">
        <f>INDEX(YahooDetails[], MATCH(ZACKS_Screener[Ticker], YahooDetails[Ticker],0), 2)</f>
        <v>Aerospace &amp; Defense</v>
      </c>
      <c r="O3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0.4316546762589929</v>
      </c>
      <c r="P3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0.11557788944723628</v>
      </c>
      <c r="Q359" s="17">
        <f>IFERROR(ZACKS_Screener[[#This Row],[Price]]/ZACKS_Screener[[#This Row],[EPS1]], "")</f>
        <v>27.30150753768844</v>
      </c>
      <c r="R359" s="17">
        <f>IFERROR(ZACKS_Screener[[#This Row],[Price]]/ZACKS_Screener[[#This Row],[EPS2]], "")</f>
        <v>24.472972972972968</v>
      </c>
      <c r="S359" s="17">
        <f>IFERROR(ZACKS_Screener[[#This Row],[PE1]]/(ZACKS_Screener[[#This Row],[EG1]]*100), "")</f>
        <v>0.63248492462311545</v>
      </c>
      <c r="T359" s="17">
        <f>IFERROR(ZACKS_Screener[[#This Row],[PE2]]/(ZACKS_Screener[[#This Row],[EG2]]*100), "")</f>
        <v>2.1174441833137463</v>
      </c>
      <c r="U359"/>
    </row>
    <row r="360" spans="1:21" hidden="1" x14ac:dyDescent="0.25">
      <c r="A360" s="20" t="s">
        <v>376</v>
      </c>
      <c r="B360" s="35">
        <v>15129.5</v>
      </c>
      <c r="C360" s="6" t="s">
        <v>375</v>
      </c>
      <c r="D360" s="6" t="s">
        <v>22</v>
      </c>
      <c r="E360" s="6" t="s">
        <v>18</v>
      </c>
      <c r="F360" s="6" t="s">
        <v>115</v>
      </c>
      <c r="G360">
        <v>12</v>
      </c>
      <c r="H360">
        <v>202212</v>
      </c>
      <c r="I360" s="8">
        <v>204.77</v>
      </c>
      <c r="J360" s="8">
        <v>2.19</v>
      </c>
      <c r="K360" s="8">
        <v>3.13</v>
      </c>
      <c r="L360" s="8">
        <v>3.64</v>
      </c>
      <c r="M360" s="36" t="str">
        <f>INDEX(YahooDetails[], MATCH(ZACKS_Screener[Ticker], YahooDetails[Ticker],0), 4)</f>
        <v>Industrials</v>
      </c>
      <c r="N360" s="6" t="str">
        <f>INDEX(YahooDetails[], MATCH(ZACKS_Screener[Ticker], YahooDetails[Ticker],0), 2)</f>
        <v>Aerospace &amp; Defense</v>
      </c>
      <c r="O3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0.42922374429223742</v>
      </c>
      <c r="P3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0.16293929712460073</v>
      </c>
      <c r="Q360" s="17">
        <f>IFERROR(ZACKS_Screener[[#This Row],[Price]]/ZACKS_Screener[[#This Row],[EPS1]], "")</f>
        <v>65.42172523961662</v>
      </c>
      <c r="R360" s="17">
        <f>IFERROR(ZACKS_Screener[[#This Row],[Price]]/ZACKS_Screener[[#This Row],[EPS2]], "")</f>
        <v>56.255494505494504</v>
      </c>
      <c r="S360" s="17">
        <f>IFERROR(ZACKS_Screener[[#This Row],[PE1]]/(ZACKS_Screener[[#This Row],[EG1]]*100), "")</f>
        <v>1.5241870029229829</v>
      </c>
      <c r="T360" s="17">
        <f>IFERROR(ZACKS_Screener[[#This Row],[PE2]]/(ZACKS_Screener[[#This Row],[EG2]]*100), "")</f>
        <v>3.4525430941607391</v>
      </c>
      <c r="U360"/>
    </row>
    <row r="361" spans="1:21" hidden="1" x14ac:dyDescent="0.25">
      <c r="A361" s="20" t="s">
        <v>2912</v>
      </c>
      <c r="B361" s="35">
        <v>16033.8</v>
      </c>
      <c r="C361" s="6" t="s">
        <v>2911</v>
      </c>
      <c r="D361" s="6" t="s">
        <v>13</v>
      </c>
      <c r="E361" s="6" t="s">
        <v>223</v>
      </c>
      <c r="F361" s="6" t="s">
        <v>2793</v>
      </c>
      <c r="G361">
        <v>12</v>
      </c>
      <c r="H361">
        <v>202212</v>
      </c>
      <c r="I361" s="8">
        <v>70.94</v>
      </c>
      <c r="J361" s="8">
        <v>3.88</v>
      </c>
      <c r="K361" s="8">
        <v>5.53</v>
      </c>
      <c r="L361" s="8">
        <v>7.42</v>
      </c>
      <c r="M361" s="36" t="str">
        <f>INDEX(YahooDetails[], MATCH(ZACKS_Screener[Ticker], YahooDetails[Ticker],0), 4)</f>
        <v>Energy</v>
      </c>
      <c r="N361" s="6" t="str">
        <f>INDEX(YahooDetails[], MATCH(ZACKS_Screener[Ticker], YahooDetails[Ticker],0), 2)</f>
        <v>Oil &amp; Gas Midstream</v>
      </c>
      <c r="O3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0.42525773195876299</v>
      </c>
      <c r="P3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0.34177215189873411</v>
      </c>
      <c r="Q361" s="17">
        <f>IFERROR(ZACKS_Screener[[#This Row],[Price]]/ZACKS_Screener[[#This Row],[EPS1]], "")</f>
        <v>12.828209764918626</v>
      </c>
      <c r="R361" s="17">
        <f>IFERROR(ZACKS_Screener[[#This Row],[Price]]/ZACKS_Screener[[#This Row],[EPS2]], "")</f>
        <v>9.5606469002695409</v>
      </c>
      <c r="S361" s="17">
        <f>IFERROR(ZACKS_Screener[[#This Row],[PE1]]/(ZACKS_Screener[[#This Row],[EG1]]*100), "")</f>
        <v>0.3016572962902076</v>
      </c>
      <c r="T361" s="17">
        <f>IFERROR(ZACKS_Screener[[#This Row],[PE2]]/(ZACKS_Screener[[#This Row],[EG2]]*100), "")</f>
        <v>0.27973744634122</v>
      </c>
      <c r="U361"/>
    </row>
    <row r="362" spans="1:21" hidden="1" x14ac:dyDescent="0.25">
      <c r="A362" s="20" t="s">
        <v>2217</v>
      </c>
      <c r="B362" s="35">
        <v>26542.33</v>
      </c>
      <c r="C362" s="6" t="s">
        <v>2216</v>
      </c>
      <c r="D362" s="6" t="s">
        <v>13</v>
      </c>
      <c r="E362" s="6" t="s">
        <v>223</v>
      </c>
      <c r="F362" s="6" t="s">
        <v>1115</v>
      </c>
      <c r="G362">
        <v>12</v>
      </c>
      <c r="H362">
        <v>202212</v>
      </c>
      <c r="I362" s="8">
        <v>59.32</v>
      </c>
      <c r="J362" s="8">
        <v>3.84</v>
      </c>
      <c r="K362" s="8">
        <v>5.47</v>
      </c>
      <c r="L362" s="8">
        <v>4.6500000000000004</v>
      </c>
      <c r="M362" s="36" t="str">
        <f>INDEX(YahooDetails[], MATCH(ZACKS_Screener[Ticker], YahooDetails[Ticker],0), 4)</f>
        <v>Energy</v>
      </c>
      <c r="N362" s="6" t="str">
        <f>INDEX(YahooDetails[], MATCH(ZACKS_Screener[Ticker], YahooDetails[Ticker],0), 2)</f>
        <v>Oil &amp; Gas Midstream</v>
      </c>
      <c r="O3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0.42447916666666663</v>
      </c>
      <c r="P3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-0.14990859232175494</v>
      </c>
      <c r="Q362" s="17">
        <f>IFERROR(ZACKS_Screener[[#This Row],[Price]]/ZACKS_Screener[[#This Row],[EPS1]], "")</f>
        <v>10.844606946983546</v>
      </c>
      <c r="R362" s="17">
        <f>IFERROR(ZACKS_Screener[[#This Row],[Price]]/ZACKS_Screener[[#This Row],[EPS2]], "")</f>
        <v>12.756989247311827</v>
      </c>
      <c r="S362" s="17">
        <f>IFERROR(ZACKS_Screener[[#This Row],[PE1]]/(ZACKS_Screener[[#This Row],[EG1]]*100), "")</f>
        <v>0.25548031089826273</v>
      </c>
      <c r="T362" s="17">
        <f>IFERROR(ZACKS_Screener[[#This Row],[PE2]]/(ZACKS_Screener[[#This Row],[EG2]]*100), "")</f>
        <v>-0.85098452661946022</v>
      </c>
      <c r="U362"/>
    </row>
    <row r="363" spans="1:21" hidden="1" x14ac:dyDescent="0.25">
      <c r="A363" s="20" t="s">
        <v>847</v>
      </c>
      <c r="B363" s="35">
        <v>211328.78</v>
      </c>
      <c r="C363" s="6" t="s">
        <v>846</v>
      </c>
      <c r="D363" s="6" t="s">
        <v>13</v>
      </c>
      <c r="E363" s="6" t="s">
        <v>14</v>
      </c>
      <c r="F363" s="6" t="s">
        <v>95</v>
      </c>
      <c r="G363">
        <v>1</v>
      </c>
      <c r="H363">
        <v>202301</v>
      </c>
      <c r="I363" s="8">
        <v>216.97</v>
      </c>
      <c r="J363" s="8">
        <v>5.24</v>
      </c>
      <c r="K363" s="8">
        <v>7.44</v>
      </c>
      <c r="L363" s="8">
        <v>8.9700000000000006</v>
      </c>
      <c r="M363" s="36" t="str">
        <f>INDEX(YahooDetails[], MATCH(ZACKS_Screener[Ticker], YahooDetails[Ticker],0), 4)</f>
        <v>Technology</v>
      </c>
      <c r="N363" s="6" t="str">
        <f>INDEX(YahooDetails[], MATCH(ZACKS_Screener[Ticker], YahooDetails[Ticker],0), 2)</f>
        <v>Software—Application</v>
      </c>
      <c r="O3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0.41984732824427484</v>
      </c>
      <c r="P3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0.20564516129032259</v>
      </c>
      <c r="Q363" s="17">
        <f>IFERROR(ZACKS_Screener[[#This Row],[Price]]/ZACKS_Screener[[#This Row],[EPS1]], "")</f>
        <v>29.162634408602148</v>
      </c>
      <c r="R363" s="17">
        <f>IFERROR(ZACKS_Screener[[#This Row],[Price]]/ZACKS_Screener[[#This Row],[EPS2]], "")</f>
        <v>24.188405797101446</v>
      </c>
      <c r="S363" s="17">
        <f>IFERROR(ZACKS_Screener[[#This Row],[PE1]]/(ZACKS_Screener[[#This Row],[EG1]]*100), "")</f>
        <v>0.69460092864125111</v>
      </c>
      <c r="T363" s="17">
        <f>IFERROR(ZACKS_Screener[[#This Row],[PE2]]/(ZACKS_Screener[[#This Row],[EG2]]*100), "")</f>
        <v>1.1762205171923839</v>
      </c>
      <c r="U363"/>
    </row>
    <row r="364" spans="1:21" hidden="1" x14ac:dyDescent="0.25">
      <c r="A364" s="20" t="s">
        <v>165</v>
      </c>
      <c r="B364" s="35">
        <v>40588.04</v>
      </c>
      <c r="C364" s="6" t="s">
        <v>164</v>
      </c>
      <c r="D364" s="6" t="s">
        <v>13</v>
      </c>
      <c r="E364" s="6" t="s">
        <v>37</v>
      </c>
      <c r="F364" s="6" t="s">
        <v>89</v>
      </c>
      <c r="G364">
        <v>12</v>
      </c>
      <c r="H364">
        <v>202212</v>
      </c>
      <c r="I364" s="8">
        <v>56.08</v>
      </c>
      <c r="J364" s="8">
        <v>4.55</v>
      </c>
      <c r="K364" s="8">
        <v>6.46</v>
      </c>
      <c r="L364" s="8">
        <v>7.82</v>
      </c>
      <c r="M364" s="36" t="str">
        <f>INDEX(YahooDetails[], MATCH(ZACKS_Screener[Ticker], YahooDetails[Ticker],0), 4)</f>
        <v>Financial Services</v>
      </c>
      <c r="N364" s="6" t="str">
        <f>INDEX(YahooDetails[], MATCH(ZACKS_Screener[Ticker], YahooDetails[Ticker],0), 2)</f>
        <v>Insurance—Diversified</v>
      </c>
      <c r="O3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0.41978021978021984</v>
      </c>
      <c r="P3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0.21052631578947373</v>
      </c>
      <c r="Q364" s="17">
        <f>IFERROR(ZACKS_Screener[[#This Row],[Price]]/ZACKS_Screener[[#This Row],[EPS1]], "")</f>
        <v>8.6811145510835903</v>
      </c>
      <c r="R364" s="17">
        <f>IFERROR(ZACKS_Screener[[#This Row],[Price]]/ZACKS_Screener[[#This Row],[EPS2]], "")</f>
        <v>7.1713554987212271</v>
      </c>
      <c r="S364" s="17">
        <f>IFERROR(ZACKS_Screener[[#This Row],[PE1]]/(ZACKS_Screener[[#This Row],[EG1]]*100), "")</f>
        <v>0.20680141993419021</v>
      </c>
      <c r="T364" s="17">
        <f>IFERROR(ZACKS_Screener[[#This Row],[PE2]]/(ZACKS_Screener[[#This Row],[EG2]]*100), "")</f>
        <v>0.34063938618925821</v>
      </c>
      <c r="U364"/>
    </row>
    <row r="365" spans="1:21" hidden="1" x14ac:dyDescent="0.25">
      <c r="A365" s="20" t="s">
        <v>3977</v>
      </c>
      <c r="B365" s="35">
        <v>2827.66</v>
      </c>
      <c r="C365" s="6" t="s">
        <v>3976</v>
      </c>
      <c r="D365" s="6" t="s">
        <v>22</v>
      </c>
      <c r="E365" s="6" t="s">
        <v>14</v>
      </c>
      <c r="F365" s="6" t="s">
        <v>1344</v>
      </c>
      <c r="G365">
        <v>3</v>
      </c>
      <c r="H365">
        <v>202303</v>
      </c>
      <c r="I365" s="8">
        <v>26.86</v>
      </c>
      <c r="J365" s="8">
        <v>0.48</v>
      </c>
      <c r="K365" s="8">
        <v>0.68</v>
      </c>
      <c r="L365" s="8">
        <v>1.1299999999999999</v>
      </c>
      <c r="M365" s="36" t="str">
        <f>INDEX(YahooDetails[], MATCH(ZACKS_Screener[Ticker], YahooDetails[Ticker],0), 4)</f>
        <v>Consumer Cyclical</v>
      </c>
      <c r="N365" s="6" t="str">
        <f>INDEX(YahooDetails[], MATCH(ZACKS_Screener[Ticker], YahooDetails[Ticker],0), 2)</f>
        <v>Travel Services</v>
      </c>
      <c r="O3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0.4166666666666668</v>
      </c>
      <c r="P3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0.6617647058823527</v>
      </c>
      <c r="Q365" s="17">
        <f>IFERROR(ZACKS_Screener[[#This Row],[Price]]/ZACKS_Screener[[#This Row],[EPS1]], "")</f>
        <v>39.499999999999993</v>
      </c>
      <c r="R365" s="17">
        <f>IFERROR(ZACKS_Screener[[#This Row],[Price]]/ZACKS_Screener[[#This Row],[EPS2]], "")</f>
        <v>23.76991150442478</v>
      </c>
      <c r="S365" s="17">
        <f>IFERROR(ZACKS_Screener[[#This Row],[PE1]]/(ZACKS_Screener[[#This Row],[EG1]]*100), "")</f>
        <v>0.94799999999999951</v>
      </c>
      <c r="T365" s="17">
        <f>IFERROR(ZACKS_Screener[[#This Row],[PE2]]/(ZACKS_Screener[[#This Row],[EG2]]*100), "")</f>
        <v>0.35918977384464124</v>
      </c>
      <c r="U365"/>
    </row>
    <row r="366" spans="1:21" hidden="1" x14ac:dyDescent="0.25">
      <c r="A366" s="20" t="s">
        <v>2930</v>
      </c>
      <c r="B366" s="35">
        <v>16350.44</v>
      </c>
      <c r="C366" s="6" t="s">
        <v>2929</v>
      </c>
      <c r="D366" s="6" t="s">
        <v>13</v>
      </c>
      <c r="E366" s="6" t="s">
        <v>18</v>
      </c>
      <c r="F366" s="6" t="s">
        <v>2931</v>
      </c>
      <c r="G366">
        <v>12</v>
      </c>
      <c r="H366">
        <v>202212</v>
      </c>
      <c r="I366" s="8">
        <v>27.7</v>
      </c>
      <c r="J366" s="8">
        <v>4.33</v>
      </c>
      <c r="K366" s="8">
        <v>6.13</v>
      </c>
      <c r="L366" s="8">
        <v>4.95</v>
      </c>
      <c r="M366" s="36" t="str">
        <f>INDEX(YahooDetails[], MATCH(ZACKS_Screener[Ticker], YahooDetails[Ticker],0), 4)</f>
        <v>Energy</v>
      </c>
      <c r="N366" s="6" t="str">
        <f>INDEX(YahooDetails[], MATCH(ZACKS_Screener[Ticker], YahooDetails[Ticker],0), 2)</f>
        <v>Oil &amp; Gas Equipment &amp; Services</v>
      </c>
      <c r="O3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0.41570438799076209</v>
      </c>
      <c r="P3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-0.19249592169657417</v>
      </c>
      <c r="Q366" s="17">
        <f>IFERROR(ZACKS_Screener[[#This Row],[Price]]/ZACKS_Screener[[#This Row],[EPS1]], "")</f>
        <v>4.5187601957585644</v>
      </c>
      <c r="R366" s="17">
        <f>IFERROR(ZACKS_Screener[[#This Row],[Price]]/ZACKS_Screener[[#This Row],[EPS2]], "")</f>
        <v>5.595959595959596</v>
      </c>
      <c r="S366" s="17">
        <f>IFERROR(ZACKS_Screener[[#This Row],[PE1]]/(ZACKS_Screener[[#This Row],[EG1]]*100), "")</f>
        <v>0.10870128693130325</v>
      </c>
      <c r="T366" s="17">
        <f>IFERROR(ZACKS_Screener[[#This Row],[PE2]]/(ZACKS_Screener[[#This Row],[EG2]]*100), "")</f>
        <v>-0.29070535867146041</v>
      </c>
      <c r="U366"/>
    </row>
    <row r="367" spans="1:21" hidden="1" x14ac:dyDescent="0.25">
      <c r="A367" s="20" t="s">
        <v>3416</v>
      </c>
      <c r="B367" s="35">
        <v>3518.07</v>
      </c>
      <c r="C367" s="6" t="s">
        <v>3415</v>
      </c>
      <c r="D367" s="6" t="s">
        <v>13</v>
      </c>
      <c r="E367" s="6" t="s">
        <v>223</v>
      </c>
      <c r="F367" s="6" t="s">
        <v>465</v>
      </c>
      <c r="G367">
        <v>12</v>
      </c>
      <c r="H367">
        <v>202212</v>
      </c>
      <c r="I367" s="8">
        <v>16.87</v>
      </c>
      <c r="J367" s="8">
        <v>-0.41</v>
      </c>
      <c r="K367" s="8">
        <v>-0.24</v>
      </c>
      <c r="L367" s="8">
        <v>0.32</v>
      </c>
      <c r="M367" s="36" t="str">
        <f>INDEX(YahooDetails[], MATCH(ZACKS_Screener[Ticker], YahooDetails[Ticker],0), 4)</f>
        <v>Industrials</v>
      </c>
      <c r="N367" s="6" t="str">
        <f>INDEX(YahooDetails[], MATCH(ZACKS_Screener[Ticker], YahooDetails[Ticker],0), 2)</f>
        <v>Electrical Equipment &amp; Parts</v>
      </c>
      <c r="O3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3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67" s="17">
        <f>IFERROR(ZACKS_Screener[[#This Row],[Price]]/ZACKS_Screener[[#This Row],[EPS1]], "")</f>
        <v>-70.291666666666671</v>
      </c>
      <c r="R367" s="17">
        <f>IFERROR(ZACKS_Screener[[#This Row],[Price]]/ZACKS_Screener[[#This Row],[EPS2]], "")</f>
        <v>52.71875</v>
      </c>
      <c r="S367" s="17">
        <f>IFERROR(ZACKS_Screener[[#This Row],[PE1]]/(ZACKS_Screener[[#This Row],[EG1]]*100), "")</f>
        <v>-1.6952696078431375</v>
      </c>
      <c r="T367" s="17">
        <f>IFERROR(ZACKS_Screener[[#This Row],[PE2]]/(ZACKS_Screener[[#This Row],[EG2]]*100), "")</f>
        <v>0.52718750000000003</v>
      </c>
      <c r="U367"/>
    </row>
    <row r="368" spans="1:21" hidden="1" x14ac:dyDescent="0.25">
      <c r="A368" s="20" t="s">
        <v>1285</v>
      </c>
      <c r="B368" s="35">
        <v>3679.57</v>
      </c>
      <c r="C368" s="6" t="s">
        <v>1284</v>
      </c>
      <c r="D368" s="6" t="s">
        <v>22</v>
      </c>
      <c r="E368" s="6" t="s">
        <v>41</v>
      </c>
      <c r="F368" s="6" t="s">
        <v>67</v>
      </c>
      <c r="G368">
        <v>12</v>
      </c>
      <c r="H368">
        <v>202212</v>
      </c>
      <c r="I368" s="8">
        <v>12.93</v>
      </c>
      <c r="J368" s="8">
        <v>-0.82</v>
      </c>
      <c r="K368" s="8">
        <v>-0.48</v>
      </c>
      <c r="L368" s="8">
        <v>0.14000000000000001</v>
      </c>
      <c r="M368" s="36" t="str">
        <f>INDEX(YahooDetails[], MATCH(ZACKS_Screener[Ticker], YahooDetails[Ticker],0), 4)</f>
        <v>Healthcare</v>
      </c>
      <c r="N368" s="6" t="str">
        <f>INDEX(YahooDetails[], MATCH(ZACKS_Screener[Ticker], YahooDetails[Ticker],0), 2)</f>
        <v>Biotechnology</v>
      </c>
      <c r="O3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3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68" s="17">
        <f>IFERROR(ZACKS_Screener[[#This Row],[Price]]/ZACKS_Screener[[#This Row],[EPS1]], "")</f>
        <v>-26.9375</v>
      </c>
      <c r="R368" s="17">
        <f>IFERROR(ZACKS_Screener[[#This Row],[Price]]/ZACKS_Screener[[#This Row],[EPS2]], "")</f>
        <v>92.357142857142847</v>
      </c>
      <c r="S368" s="17">
        <f>IFERROR(ZACKS_Screener[[#This Row],[PE1]]/(ZACKS_Screener[[#This Row],[EG1]]*100), "")</f>
        <v>-0.64966911764705881</v>
      </c>
      <c r="T368" s="17">
        <f>IFERROR(ZACKS_Screener[[#This Row],[PE2]]/(ZACKS_Screener[[#This Row],[EG2]]*100), "")</f>
        <v>0.92357142857142849</v>
      </c>
      <c r="U368"/>
    </row>
    <row r="369" spans="1:21" hidden="1" x14ac:dyDescent="0.25">
      <c r="A369" s="20" t="s">
        <v>4015</v>
      </c>
      <c r="B369" s="35">
        <v>2209.65</v>
      </c>
      <c r="C369" s="6" t="s">
        <v>4014</v>
      </c>
      <c r="D369" s="6" t="s">
        <v>22</v>
      </c>
      <c r="E369" s="6" t="s">
        <v>41</v>
      </c>
      <c r="F369" s="6" t="s">
        <v>67</v>
      </c>
      <c r="G369">
        <v>12</v>
      </c>
      <c r="H369">
        <v>202212</v>
      </c>
      <c r="I369" s="8">
        <v>17.32</v>
      </c>
      <c r="J369" s="8">
        <v>-0.56000000000000005</v>
      </c>
      <c r="K369" s="8">
        <v>-0.33</v>
      </c>
      <c r="L369" s="8">
        <v>-0.17</v>
      </c>
      <c r="M369" s="36" t="str">
        <f>INDEX(YahooDetails[], MATCH(ZACKS_Screener[Ticker], YahooDetails[Ticker],0), 4)</f>
        <v>Healthcare</v>
      </c>
      <c r="N369" s="6" t="str">
        <f>INDEX(YahooDetails[], MATCH(ZACKS_Screener[Ticker], YahooDetails[Ticker],0), 2)</f>
        <v>Diagnostics &amp; Research</v>
      </c>
      <c r="O3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0.41071428571428575</v>
      </c>
      <c r="P3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0.48484848484848486</v>
      </c>
      <c r="Q369" s="17">
        <f>IFERROR(ZACKS_Screener[[#This Row],[Price]]/ZACKS_Screener[[#This Row],[EPS1]], "")</f>
        <v>-52.484848484848484</v>
      </c>
      <c r="R369" s="17">
        <f>IFERROR(ZACKS_Screener[[#This Row],[Price]]/ZACKS_Screener[[#This Row],[EPS2]], "")</f>
        <v>-101.88235294117646</v>
      </c>
      <c r="S369" s="17">
        <f>IFERROR(ZACKS_Screener[[#This Row],[PE1]]/(ZACKS_Screener[[#This Row],[EG1]]*100), "")</f>
        <v>-1.2778919631093542</v>
      </c>
      <c r="T369" s="17">
        <f>IFERROR(ZACKS_Screener[[#This Row],[PE2]]/(ZACKS_Screener[[#This Row],[EG2]]*100), "")</f>
        <v>-2.1013235294117645</v>
      </c>
      <c r="U369"/>
    </row>
    <row r="370" spans="1:21" hidden="1" x14ac:dyDescent="0.25">
      <c r="A370" s="20" t="s">
        <v>1043</v>
      </c>
      <c r="B370" s="35">
        <v>3107</v>
      </c>
      <c r="C370" s="6" t="s">
        <v>1042</v>
      </c>
      <c r="D370" s="6" t="s">
        <v>13</v>
      </c>
      <c r="E370" s="6" t="s">
        <v>26</v>
      </c>
      <c r="F370" s="6" t="s">
        <v>1044</v>
      </c>
      <c r="G370">
        <v>1</v>
      </c>
      <c r="H370">
        <v>202301</v>
      </c>
      <c r="I370" s="8">
        <v>105.95</v>
      </c>
      <c r="J370" s="8">
        <v>4.49</v>
      </c>
      <c r="K370" s="8">
        <v>6.33</v>
      </c>
      <c r="L370" s="8">
        <v>7</v>
      </c>
      <c r="M370" s="36" t="str">
        <f>INDEX(YahooDetails[], MATCH(ZACKS_Screener[Ticker], YahooDetails[Ticker],0), 4)</f>
        <v>Industrials</v>
      </c>
      <c r="N370" s="6" t="str">
        <f>INDEX(YahooDetails[], MATCH(ZACKS_Screener[Ticker], YahooDetails[Ticker],0), 2)</f>
        <v>Engineering &amp; Construction</v>
      </c>
      <c r="O3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0.4097995545657015</v>
      </c>
      <c r="P3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0.10584518167456555</v>
      </c>
      <c r="Q370" s="17">
        <f>IFERROR(ZACKS_Screener[[#This Row],[Price]]/ZACKS_Screener[[#This Row],[EPS1]], "")</f>
        <v>16.737756714060033</v>
      </c>
      <c r="R370" s="17">
        <f>IFERROR(ZACKS_Screener[[#This Row],[Price]]/ZACKS_Screener[[#This Row],[EPS2]], "")</f>
        <v>15.135714285714286</v>
      </c>
      <c r="S370" s="17">
        <f>IFERROR(ZACKS_Screener[[#This Row],[PE1]]/(ZACKS_Screener[[#This Row],[EG1]]*100), "")</f>
        <v>0.40843765025070411</v>
      </c>
      <c r="T370" s="17">
        <f>IFERROR(ZACKS_Screener[[#This Row],[PE2]]/(ZACKS_Screener[[#This Row],[EG2]]*100), "")</f>
        <v>1.429986140724947</v>
      </c>
      <c r="U370"/>
    </row>
    <row r="371" spans="1:21" hidden="1" x14ac:dyDescent="0.25">
      <c r="A371" s="20" t="s">
        <v>975</v>
      </c>
      <c r="B371" s="35">
        <v>21166.82</v>
      </c>
      <c r="C371" s="6" t="s">
        <v>974</v>
      </c>
      <c r="D371" s="6" t="s">
        <v>22</v>
      </c>
      <c r="E371" s="6" t="s">
        <v>330</v>
      </c>
      <c r="F371" s="6" t="s">
        <v>606</v>
      </c>
      <c r="G371">
        <v>12</v>
      </c>
      <c r="H371">
        <v>202212</v>
      </c>
      <c r="I371" s="8">
        <v>24.76</v>
      </c>
      <c r="J371" s="8">
        <v>-3.16</v>
      </c>
      <c r="K371" s="8">
        <v>-1.87</v>
      </c>
      <c r="L371" s="8">
        <v>-0.84</v>
      </c>
      <c r="M371" s="36" t="str">
        <f>INDEX(YahooDetails[], MATCH(ZACKS_Screener[Ticker], YahooDetails[Ticker],0), 4)</f>
        <v>Consumer Cyclical</v>
      </c>
      <c r="N371" s="6" t="str">
        <f>INDEX(YahooDetails[], MATCH(ZACKS_Screener[Ticker], YahooDetails[Ticker],0), 2)</f>
        <v>Gambling</v>
      </c>
      <c r="O3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0.40822784810126583</v>
      </c>
      <c r="P3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0.55080213903743325</v>
      </c>
      <c r="Q371" s="17">
        <f>IFERROR(ZACKS_Screener[[#This Row],[Price]]/ZACKS_Screener[[#This Row],[EPS1]], "")</f>
        <v>-13.240641711229946</v>
      </c>
      <c r="R371" s="17">
        <f>IFERROR(ZACKS_Screener[[#This Row],[Price]]/ZACKS_Screener[[#This Row],[EPS2]], "")</f>
        <v>-29.476190476190478</v>
      </c>
      <c r="S371" s="17">
        <f>IFERROR(ZACKS_Screener[[#This Row],[PE1]]/(ZACKS_Screener[[#This Row],[EG1]]*100), "")</f>
        <v>-0.32434440160842348</v>
      </c>
      <c r="T371" s="17">
        <f>IFERROR(ZACKS_Screener[[#This Row],[PE2]]/(ZACKS_Screener[[#This Row],[EG2]]*100), "")</f>
        <v>-0.53515025427646778</v>
      </c>
      <c r="U371"/>
    </row>
    <row r="372" spans="1:21" hidden="1" x14ac:dyDescent="0.25">
      <c r="A372" s="20" t="s">
        <v>3659</v>
      </c>
      <c r="B372" s="35">
        <v>3173.33</v>
      </c>
      <c r="C372" s="6" t="s">
        <v>3658</v>
      </c>
      <c r="D372" s="6" t="s">
        <v>22</v>
      </c>
      <c r="E372" s="6" t="s">
        <v>14</v>
      </c>
      <c r="F372" s="6" t="s">
        <v>860</v>
      </c>
      <c r="G372">
        <v>6</v>
      </c>
      <c r="H372">
        <v>202206</v>
      </c>
      <c r="I372" s="8">
        <v>24.6</v>
      </c>
      <c r="J372" s="8">
        <v>0.77</v>
      </c>
      <c r="K372" s="8">
        <v>1.08</v>
      </c>
      <c r="L372" s="8">
        <v>1.49</v>
      </c>
      <c r="M372" s="36" t="str">
        <f>INDEX(YahooDetails[], MATCH(ZACKS_Screener[Ticker], YahooDetails[Ticker],0), 4)</f>
        <v>Technology</v>
      </c>
      <c r="N372" s="6" t="str">
        <f>INDEX(YahooDetails[], MATCH(ZACKS_Screener[Ticker], YahooDetails[Ticker],0), 2)</f>
        <v>Communication Equipment</v>
      </c>
      <c r="O3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0.40259740259740268</v>
      </c>
      <c r="P3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0.37962962962962954</v>
      </c>
      <c r="Q372" s="17">
        <f>IFERROR(ZACKS_Screener[[#This Row],[Price]]/ZACKS_Screener[[#This Row],[EPS1]], "")</f>
        <v>22.777777777777779</v>
      </c>
      <c r="R372" s="17">
        <f>IFERROR(ZACKS_Screener[[#This Row],[Price]]/ZACKS_Screener[[#This Row],[EPS2]], "")</f>
        <v>16.51006711409396</v>
      </c>
      <c r="S372" s="17">
        <f>IFERROR(ZACKS_Screener[[#This Row],[PE1]]/(ZACKS_Screener[[#This Row],[EG1]]*100), "")</f>
        <v>0.56577060931899625</v>
      </c>
      <c r="T372" s="17">
        <f>IFERROR(ZACKS_Screener[[#This Row],[PE2]]/(ZACKS_Screener[[#This Row],[EG2]]*100), "")</f>
        <v>0.43489932885906052</v>
      </c>
      <c r="U372"/>
    </row>
    <row r="373" spans="1:21" hidden="1" x14ac:dyDescent="0.25">
      <c r="A373" s="20" t="s">
        <v>2833</v>
      </c>
      <c r="B373" s="35">
        <v>45126.89</v>
      </c>
      <c r="C373" s="6" t="s">
        <v>2832</v>
      </c>
      <c r="D373" s="6" t="s">
        <v>13</v>
      </c>
      <c r="E373" s="6" t="s">
        <v>179</v>
      </c>
      <c r="F373" s="6" t="s">
        <v>180</v>
      </c>
      <c r="G373">
        <v>9</v>
      </c>
      <c r="H373">
        <v>202209</v>
      </c>
      <c r="I373" s="8">
        <v>821.56</v>
      </c>
      <c r="J373" s="8">
        <v>17.14</v>
      </c>
      <c r="K373" s="8">
        <v>24.03</v>
      </c>
      <c r="L373" s="8">
        <v>28.7</v>
      </c>
      <c r="M373" s="36" t="str">
        <f>INDEX(YahooDetails[], MATCH(ZACKS_Screener[Ticker], YahooDetails[Ticker],0), 4)</f>
        <v>Industrials</v>
      </c>
      <c r="N373" s="6" t="str">
        <f>INDEX(YahooDetails[], MATCH(ZACKS_Screener[Ticker], YahooDetails[Ticker],0), 2)</f>
        <v>Aerospace &amp; Defense</v>
      </c>
      <c r="O3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0.40198366394399071</v>
      </c>
      <c r="P3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0.1943404078235538</v>
      </c>
      <c r="Q373" s="17">
        <f>IFERROR(ZACKS_Screener[[#This Row],[Price]]/ZACKS_Screener[[#This Row],[EPS1]], "")</f>
        <v>34.188930503537243</v>
      </c>
      <c r="R373" s="17">
        <f>IFERROR(ZACKS_Screener[[#This Row],[Price]]/ZACKS_Screener[[#This Row],[EPS2]], "")</f>
        <v>28.625783972125433</v>
      </c>
      <c r="S373" s="17">
        <f>IFERROR(ZACKS_Screener[[#This Row],[PE1]]/(ZACKS_Screener[[#This Row],[EG1]]*100), "")</f>
        <v>0.85050547000091181</v>
      </c>
      <c r="T373" s="17">
        <f>IFERROR(ZACKS_Screener[[#This Row],[PE2]]/(ZACKS_Screener[[#This Row],[EG2]]*100), "")</f>
        <v>1.4729712823344205</v>
      </c>
      <c r="U373"/>
    </row>
    <row r="374" spans="1:21" hidden="1" x14ac:dyDescent="0.25">
      <c r="A374" s="20" t="s">
        <v>47</v>
      </c>
      <c r="B374" s="35">
        <v>4734.46</v>
      </c>
      <c r="C374" s="6" t="s">
        <v>46</v>
      </c>
      <c r="D374" s="6" t="s">
        <v>22</v>
      </c>
      <c r="E374" s="6" t="s">
        <v>41</v>
      </c>
      <c r="F374" s="6" t="s">
        <v>48</v>
      </c>
      <c r="G374">
        <v>12</v>
      </c>
      <c r="H374">
        <v>202212</v>
      </c>
      <c r="I374" s="8">
        <v>20.65</v>
      </c>
      <c r="J374" s="8">
        <v>0.3</v>
      </c>
      <c r="K374" s="8">
        <v>0.42</v>
      </c>
      <c r="L374" s="8">
        <v>0.54</v>
      </c>
      <c r="M374" s="36" t="str">
        <f>INDEX(YahooDetails[], MATCH(ZACKS_Screener[Ticker], YahooDetails[Ticker],0), 4)</f>
        <v>Healthcare</v>
      </c>
      <c r="N374" s="6" t="str">
        <f>INDEX(YahooDetails[], MATCH(ZACKS_Screener[Ticker], YahooDetails[Ticker],0), 2)</f>
        <v>Biotechnology</v>
      </c>
      <c r="O3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v>
      </c>
      <c r="P3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0.28571428571428586</v>
      </c>
      <c r="Q374" s="17">
        <f>IFERROR(ZACKS_Screener[[#This Row],[Price]]/ZACKS_Screener[[#This Row],[EPS1]], "")</f>
        <v>49.166666666666664</v>
      </c>
      <c r="R374" s="17">
        <f>IFERROR(ZACKS_Screener[[#This Row],[Price]]/ZACKS_Screener[[#This Row],[EPS2]], "")</f>
        <v>38.240740740740733</v>
      </c>
      <c r="S374" s="17">
        <f>IFERROR(ZACKS_Screener[[#This Row],[PE1]]/(ZACKS_Screener[[#This Row],[EG1]]*100), "")</f>
        <v>1.2291666666666665</v>
      </c>
      <c r="T374" s="17">
        <f>IFERROR(ZACKS_Screener[[#This Row],[PE2]]/(ZACKS_Screener[[#This Row],[EG2]]*100), "")</f>
        <v>1.338425925925925</v>
      </c>
      <c r="U374"/>
    </row>
    <row r="375" spans="1:21" hidden="1" x14ac:dyDescent="0.25">
      <c r="A375" s="20" t="s">
        <v>464</v>
      </c>
      <c r="B375" s="35">
        <v>5853.07</v>
      </c>
      <c r="C375" s="6" t="s">
        <v>463</v>
      </c>
      <c r="D375" s="6" t="s">
        <v>13</v>
      </c>
      <c r="E375" s="6" t="s">
        <v>223</v>
      </c>
      <c r="F375" s="6" t="s">
        <v>465</v>
      </c>
      <c r="G375">
        <v>12</v>
      </c>
      <c r="H375">
        <v>202212</v>
      </c>
      <c r="I375" s="8">
        <v>32.44</v>
      </c>
      <c r="J375" s="8">
        <v>-0.6</v>
      </c>
      <c r="K375" s="8">
        <v>-0.36</v>
      </c>
      <c r="L375" s="8">
        <v>-0.16</v>
      </c>
      <c r="M375" s="36" t="str">
        <f>INDEX(YahooDetails[], MATCH(ZACKS_Screener[Ticker], YahooDetails[Ticker],0), 4)</f>
        <v>Utilities</v>
      </c>
      <c r="N375" s="6" t="str">
        <f>INDEX(YahooDetails[], MATCH(ZACKS_Screener[Ticker], YahooDetails[Ticker],0), 2)</f>
        <v>Utilities—Renewable</v>
      </c>
      <c r="O3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v>
      </c>
      <c r="P3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0.55555555555555558</v>
      </c>
      <c r="Q375" s="17">
        <f>IFERROR(ZACKS_Screener[[#This Row],[Price]]/ZACKS_Screener[[#This Row],[EPS1]], "")</f>
        <v>-90.111111111111114</v>
      </c>
      <c r="R375" s="17">
        <f>IFERROR(ZACKS_Screener[[#This Row],[Price]]/ZACKS_Screener[[#This Row],[EPS2]], "")</f>
        <v>-202.74999999999997</v>
      </c>
      <c r="S375" s="17">
        <f>IFERROR(ZACKS_Screener[[#This Row],[PE1]]/(ZACKS_Screener[[#This Row],[EG1]]*100), "")</f>
        <v>-2.2527777777777778</v>
      </c>
      <c r="T375" s="17">
        <f>IFERROR(ZACKS_Screener[[#This Row],[PE2]]/(ZACKS_Screener[[#This Row],[EG2]]*100), "")</f>
        <v>-3.6494999999999993</v>
      </c>
      <c r="U375"/>
    </row>
    <row r="376" spans="1:21" hidden="1" x14ac:dyDescent="0.25">
      <c r="A376" s="20" t="s">
        <v>713</v>
      </c>
      <c r="B376" s="35">
        <v>2897.16</v>
      </c>
      <c r="C376" s="6" t="s">
        <v>712</v>
      </c>
      <c r="D376" s="6" t="s">
        <v>13</v>
      </c>
      <c r="E376" s="6" t="s">
        <v>107</v>
      </c>
      <c r="F376" s="6" t="s">
        <v>108</v>
      </c>
      <c r="G376">
        <v>1</v>
      </c>
      <c r="H376">
        <v>202301</v>
      </c>
      <c r="I376" s="8">
        <v>8.1999999999999993</v>
      </c>
      <c r="J376" s="8">
        <v>-0.7</v>
      </c>
      <c r="K376" s="8">
        <v>-0.42</v>
      </c>
      <c r="L376" s="8">
        <v>-0.06</v>
      </c>
      <c r="M376" s="36" t="str">
        <f>INDEX(YahooDetails[], MATCH(ZACKS_Screener[Ticker], YahooDetails[Ticker],0), 4)</f>
        <v>Consumer Cyclical</v>
      </c>
      <c r="N376" s="6" t="str">
        <f>INDEX(YahooDetails[], MATCH(ZACKS_Screener[Ticker], YahooDetails[Ticker],0), 2)</f>
        <v>Specialty Retail</v>
      </c>
      <c r="O3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0.39999999999999997</v>
      </c>
      <c r="P3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0.8571428571428571</v>
      </c>
      <c r="Q376" s="17">
        <f>IFERROR(ZACKS_Screener[[#This Row],[Price]]/ZACKS_Screener[[#This Row],[EPS1]], "")</f>
        <v>-19.523809523809522</v>
      </c>
      <c r="R376" s="17">
        <f>IFERROR(ZACKS_Screener[[#This Row],[Price]]/ZACKS_Screener[[#This Row],[EPS2]], "")</f>
        <v>-136.66666666666666</v>
      </c>
      <c r="S376" s="17">
        <f>IFERROR(ZACKS_Screener[[#This Row],[PE1]]/(ZACKS_Screener[[#This Row],[EG1]]*100), "")</f>
        <v>-0.48809523809523803</v>
      </c>
      <c r="T376" s="17">
        <f>IFERROR(ZACKS_Screener[[#This Row],[PE2]]/(ZACKS_Screener[[#This Row],[EG2]]*100), "")</f>
        <v>-1.5944444444444446</v>
      </c>
      <c r="U376"/>
    </row>
    <row r="377" spans="1:21" hidden="1" x14ac:dyDescent="0.25">
      <c r="A377" s="20" t="s">
        <v>1032</v>
      </c>
      <c r="B377" s="35">
        <v>6282.37</v>
      </c>
      <c r="C377" s="6" t="s">
        <v>1031</v>
      </c>
      <c r="D377" s="6" t="s">
        <v>13</v>
      </c>
      <c r="E377" s="6" t="s">
        <v>14</v>
      </c>
      <c r="F377" s="6" t="s">
        <v>201</v>
      </c>
      <c r="G377">
        <v>12</v>
      </c>
      <c r="H377">
        <v>202212</v>
      </c>
      <c r="I377" s="8">
        <v>37.78</v>
      </c>
      <c r="J377" s="8">
        <v>0.25</v>
      </c>
      <c r="K377" s="8">
        <v>0.35</v>
      </c>
      <c r="L377" s="8">
        <v>0.49</v>
      </c>
      <c r="M377" s="36" t="str">
        <f>INDEX(YahooDetails[], MATCH(ZACKS_Screener[Ticker], YahooDetails[Ticker],0), 4)</f>
        <v>Technology</v>
      </c>
      <c r="N377" s="6" t="str">
        <f>INDEX(YahooDetails[], MATCH(ZACKS_Screener[Ticker], YahooDetails[Ticker],0), 2)</f>
        <v>Software—Application</v>
      </c>
      <c r="O3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0.39999999999999991</v>
      </c>
      <c r="P3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0.40000000000000008</v>
      </c>
      <c r="Q377" s="17">
        <f>IFERROR(ZACKS_Screener[[#This Row],[Price]]/ZACKS_Screener[[#This Row],[EPS1]], "")</f>
        <v>107.94285714285715</v>
      </c>
      <c r="R377" s="17">
        <f>IFERROR(ZACKS_Screener[[#This Row],[Price]]/ZACKS_Screener[[#This Row],[EPS2]], "")</f>
        <v>77.102040816326536</v>
      </c>
      <c r="S377" s="17">
        <f>IFERROR(ZACKS_Screener[[#This Row],[PE1]]/(ZACKS_Screener[[#This Row],[EG1]]*100), "")</f>
        <v>2.6985714285714293</v>
      </c>
      <c r="T377" s="17">
        <f>IFERROR(ZACKS_Screener[[#This Row],[PE2]]/(ZACKS_Screener[[#This Row],[EG2]]*100), "")</f>
        <v>1.927551020408163</v>
      </c>
      <c r="U377"/>
    </row>
    <row r="378" spans="1:21" hidden="1" x14ac:dyDescent="0.25">
      <c r="A378" s="20" t="s">
        <v>4251</v>
      </c>
      <c r="B378" s="35">
        <v>3111.21</v>
      </c>
      <c r="C378" s="6" t="s">
        <v>4250</v>
      </c>
      <c r="D378" s="6" t="s">
        <v>13</v>
      </c>
      <c r="E378" s="6" t="s">
        <v>179</v>
      </c>
      <c r="F378" s="6" t="s">
        <v>180</v>
      </c>
      <c r="G378">
        <v>12</v>
      </c>
      <c r="H378">
        <v>202212</v>
      </c>
      <c r="I378" s="8">
        <v>29.57</v>
      </c>
      <c r="J378" s="8">
        <v>-2.81</v>
      </c>
      <c r="K378" s="8">
        <v>-1.69</v>
      </c>
      <c r="L378" s="8">
        <v>1.58</v>
      </c>
      <c r="M378" s="36" t="str">
        <f>INDEX(YahooDetails[], MATCH(ZACKS_Screener[Ticker], YahooDetails[Ticker],0), 4)</f>
        <v>Industrials</v>
      </c>
      <c r="N378" s="6" t="str">
        <f>INDEX(YahooDetails[], MATCH(ZACKS_Screener[Ticker], YahooDetails[Ticker],0), 2)</f>
        <v>Aerospace &amp; Defense</v>
      </c>
      <c r="O3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0.39857651245551606</v>
      </c>
      <c r="P3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78" s="17">
        <f>IFERROR(ZACKS_Screener[[#This Row],[Price]]/ZACKS_Screener[[#This Row],[EPS1]], "")</f>
        <v>-17.497041420118343</v>
      </c>
      <c r="R378" s="17">
        <f>IFERROR(ZACKS_Screener[[#This Row],[Price]]/ZACKS_Screener[[#This Row],[EPS2]], "")</f>
        <v>18.715189873417721</v>
      </c>
      <c r="S378" s="17">
        <f>IFERROR(ZACKS_Screener[[#This Row],[PE1]]/(ZACKS_Screener[[#This Row],[EG1]]*100), "")</f>
        <v>-0.4389882713440405</v>
      </c>
      <c r="T378" s="17">
        <f>IFERROR(ZACKS_Screener[[#This Row],[PE2]]/(ZACKS_Screener[[#This Row],[EG2]]*100), "")</f>
        <v>0.1871518987341772</v>
      </c>
      <c r="U378"/>
    </row>
    <row r="379" spans="1:21" hidden="1" x14ac:dyDescent="0.25">
      <c r="A379" s="20" t="s">
        <v>3860</v>
      </c>
      <c r="B379" s="35">
        <v>3001.05</v>
      </c>
      <c r="C379" s="6" t="s">
        <v>3859</v>
      </c>
      <c r="D379" s="6" t="s">
        <v>22</v>
      </c>
      <c r="E379" s="6" t="s">
        <v>51</v>
      </c>
      <c r="F379" s="6" t="s">
        <v>308</v>
      </c>
      <c r="G379">
        <v>9</v>
      </c>
      <c r="H379">
        <v>202209</v>
      </c>
      <c r="I379" s="8">
        <v>155.88</v>
      </c>
      <c r="J379" s="8">
        <v>2.76</v>
      </c>
      <c r="K379" s="8">
        <v>3.85</v>
      </c>
      <c r="L379" s="8">
        <v>5.28</v>
      </c>
      <c r="M379" s="36" t="str">
        <f>INDEX(YahooDetails[], MATCH(ZACKS_Screener[Ticker], YahooDetails[Ticker],0), 4)</f>
        <v>Consumer Defensive</v>
      </c>
      <c r="N379" s="6" t="str">
        <f>INDEX(YahooDetails[], MATCH(ZACKS_Screener[Ticker], YahooDetails[Ticker],0), 2)</f>
        <v>Packaged Foods</v>
      </c>
      <c r="O3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0.3949275362318842</v>
      </c>
      <c r="P3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0.37142857142857144</v>
      </c>
      <c r="Q379" s="17">
        <f>IFERROR(ZACKS_Screener[[#This Row],[Price]]/ZACKS_Screener[[#This Row],[EPS1]], "")</f>
        <v>40.488311688311683</v>
      </c>
      <c r="R379" s="17">
        <f>IFERROR(ZACKS_Screener[[#This Row],[Price]]/ZACKS_Screener[[#This Row],[EPS2]], "")</f>
        <v>29.52272727272727</v>
      </c>
      <c r="S379" s="17">
        <f>IFERROR(ZACKS_Screener[[#This Row],[PE1]]/(ZACKS_Screener[[#This Row],[EG1]]*100), "")</f>
        <v>1.0252086262361486</v>
      </c>
      <c r="T379" s="17">
        <f>IFERROR(ZACKS_Screener[[#This Row],[PE2]]/(ZACKS_Screener[[#This Row],[EG2]]*100), "")</f>
        <v>0.79484265734265724</v>
      </c>
      <c r="U379"/>
    </row>
    <row r="380" spans="1:21" hidden="1" x14ac:dyDescent="0.25">
      <c r="A380" s="20" t="s">
        <v>524</v>
      </c>
      <c r="B380" s="35">
        <v>3830.71</v>
      </c>
      <c r="C380" s="6" t="s">
        <v>523</v>
      </c>
      <c r="D380" s="6" t="s">
        <v>22</v>
      </c>
      <c r="E380" s="6" t="s">
        <v>14</v>
      </c>
      <c r="F380" s="6" t="s">
        <v>95</v>
      </c>
      <c r="G380">
        <v>12</v>
      </c>
      <c r="H380">
        <v>202212</v>
      </c>
      <c r="I380" s="8">
        <v>71.12</v>
      </c>
      <c r="J380" s="8">
        <v>2.69</v>
      </c>
      <c r="K380" s="8">
        <v>3.75</v>
      </c>
      <c r="L380" s="8">
        <v>4.41</v>
      </c>
      <c r="M380" s="36" t="str">
        <f>INDEX(YahooDetails[], MATCH(ZACKS_Screener[Ticker], YahooDetails[Ticker],0), 4)</f>
        <v>Technology</v>
      </c>
      <c r="N380" s="6" t="str">
        <f>INDEX(YahooDetails[], MATCH(ZACKS_Screener[Ticker], YahooDetails[Ticker],0), 2)</f>
        <v>Software—Application</v>
      </c>
      <c r="O3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0.39405204460966547</v>
      </c>
      <c r="P3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0.17600000000000005</v>
      </c>
      <c r="Q380" s="17">
        <f>IFERROR(ZACKS_Screener[[#This Row],[Price]]/ZACKS_Screener[[#This Row],[EPS1]], "")</f>
        <v>18.965333333333334</v>
      </c>
      <c r="R380" s="17">
        <f>IFERROR(ZACKS_Screener[[#This Row],[Price]]/ZACKS_Screener[[#This Row],[EPS2]], "")</f>
        <v>16.126984126984127</v>
      </c>
      <c r="S380" s="17">
        <f>IFERROR(ZACKS_Screener[[#This Row],[PE1]]/(ZACKS_Screener[[#This Row],[EG1]]*100), "")</f>
        <v>0.48129006289308174</v>
      </c>
      <c r="T380" s="17">
        <f>IFERROR(ZACKS_Screener[[#This Row],[PE2]]/(ZACKS_Screener[[#This Row],[EG2]]*100), "")</f>
        <v>0.91630591630591607</v>
      </c>
      <c r="U380"/>
    </row>
    <row r="381" spans="1:21" x14ac:dyDescent="0.25">
      <c r="A381" s="20" t="s">
        <v>1556</v>
      </c>
      <c r="B381" s="35">
        <v>33698.75</v>
      </c>
      <c r="C381" s="6" t="s">
        <v>1555</v>
      </c>
      <c r="D381" s="6" t="s">
        <v>22</v>
      </c>
      <c r="E381" s="6" t="s">
        <v>37</v>
      </c>
      <c r="F381" s="6" t="s">
        <v>1171</v>
      </c>
      <c r="G381">
        <v>12</v>
      </c>
      <c r="H381">
        <v>202212</v>
      </c>
      <c r="I381" s="8">
        <v>80.31</v>
      </c>
      <c r="J381" s="8">
        <v>4.05</v>
      </c>
      <c r="K381" s="8">
        <v>5.63</v>
      </c>
      <c r="L381" s="8">
        <v>5.69</v>
      </c>
      <c r="M381" s="36" t="str">
        <f>INDEX(YahooDetails[], MATCH(ZACKS_Screener[Ticker], YahooDetails[Ticker],0), 4)</f>
        <v>Financial Services</v>
      </c>
      <c r="N381" s="6" t="str">
        <f>INDEX(YahooDetails[], MATCH(ZACKS_Screener[Ticker], YahooDetails[Ticker],0), 2)</f>
        <v>Capital Markets</v>
      </c>
      <c r="O3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0.3901234567901235</v>
      </c>
      <c r="P3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1.0657193605683925E-2</v>
      </c>
      <c r="Q381" s="17">
        <f>IFERROR(ZACKS_Screener[[#This Row],[Price]]/ZACKS_Screener[[#This Row],[EPS1]], "")</f>
        <v>14.264653641207817</v>
      </c>
      <c r="R381" s="17">
        <f>IFERROR(ZACKS_Screener[[#This Row],[Price]]/ZACKS_Screener[[#This Row],[EPS2]], "")</f>
        <v>14.114235500878735</v>
      </c>
      <c r="S381" s="17">
        <f>IFERROR(ZACKS_Screener[[#This Row],[PE1]]/(ZACKS_Screener[[#This Row],[EG1]]*100), "")</f>
        <v>0.3656446028284282</v>
      </c>
      <c r="T381" s="17">
        <f>IFERROR(ZACKS_Screener[[#This Row],[PE2]]/(ZACKS_Screener[[#This Row],[EG2]]*100), "")</f>
        <v>13.243857644991103</v>
      </c>
      <c r="U381"/>
    </row>
    <row r="382" spans="1:21" hidden="1" x14ac:dyDescent="0.25">
      <c r="A382" s="20" t="s">
        <v>1182</v>
      </c>
      <c r="B382" s="35">
        <v>17026.04</v>
      </c>
      <c r="C382" s="6" t="s">
        <v>1181</v>
      </c>
      <c r="D382" s="6" t="s">
        <v>22</v>
      </c>
      <c r="E382" s="6" t="s">
        <v>41</v>
      </c>
      <c r="F382" s="6" t="s">
        <v>67</v>
      </c>
      <c r="G382">
        <v>12</v>
      </c>
      <c r="H382">
        <v>202212</v>
      </c>
      <c r="I382" s="8">
        <v>94.34</v>
      </c>
      <c r="J382" s="8">
        <v>-3.54</v>
      </c>
      <c r="K382" s="8">
        <v>-2.16</v>
      </c>
      <c r="L382" s="8">
        <v>-1.47</v>
      </c>
      <c r="M382" s="36" t="str">
        <f>INDEX(YahooDetails[], MATCH(ZACKS_Screener[Ticker], YahooDetails[Ticker],0), 4)</f>
        <v>Healthcare</v>
      </c>
      <c r="N382" s="6" t="str">
        <f>INDEX(YahooDetails[], MATCH(ZACKS_Screener[Ticker], YahooDetails[Ticker],0), 2)</f>
        <v>Diagnostics &amp; Research</v>
      </c>
      <c r="O3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0.38983050847457623</v>
      </c>
      <c r="P3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0.31944444444444448</v>
      </c>
      <c r="Q382" s="17">
        <f>IFERROR(ZACKS_Screener[[#This Row],[Price]]/ZACKS_Screener[[#This Row],[EPS1]], "")</f>
        <v>-43.675925925925924</v>
      </c>
      <c r="R382" s="17">
        <f>IFERROR(ZACKS_Screener[[#This Row],[Price]]/ZACKS_Screener[[#This Row],[EPS2]], "")</f>
        <v>-64.176870748299322</v>
      </c>
      <c r="S382" s="17">
        <f>IFERROR(ZACKS_Screener[[#This Row],[PE1]]/(ZACKS_Screener[[#This Row],[EG1]]*100), "")</f>
        <v>-1.1203824476650563</v>
      </c>
      <c r="T382" s="17">
        <f>IFERROR(ZACKS_Screener[[#This Row],[PE2]]/(ZACKS_Screener[[#This Row],[EG2]]*100), "")</f>
        <v>-2.0090150842945875</v>
      </c>
      <c r="U382"/>
    </row>
    <row r="383" spans="1:21" hidden="1" x14ac:dyDescent="0.25">
      <c r="A383" s="20" t="s">
        <v>729</v>
      </c>
      <c r="B383" s="35">
        <v>6435.92</v>
      </c>
      <c r="C383" s="6" t="s">
        <v>728</v>
      </c>
      <c r="D383" s="6" t="s">
        <v>13</v>
      </c>
      <c r="E383" s="6" t="s">
        <v>14</v>
      </c>
      <c r="F383" s="6" t="s">
        <v>730</v>
      </c>
      <c r="G383">
        <v>10</v>
      </c>
      <c r="H383">
        <v>202210</v>
      </c>
      <c r="I383" s="8">
        <v>43.05</v>
      </c>
      <c r="J383" s="8">
        <v>1.9</v>
      </c>
      <c r="K383" s="8">
        <v>2.64</v>
      </c>
      <c r="L383" s="8">
        <v>3.36</v>
      </c>
      <c r="M383" s="36" t="str">
        <f>INDEX(YahooDetails[], MATCH(ZACKS_Screener[Ticker], YahooDetails[Ticker],0), 4)</f>
        <v>Technology</v>
      </c>
      <c r="N383" s="6" t="str">
        <f>INDEX(YahooDetails[], MATCH(ZACKS_Screener[Ticker], YahooDetails[Ticker],0), 2)</f>
        <v>Communication Equipment</v>
      </c>
      <c r="O3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0.38947368421052647</v>
      </c>
      <c r="P3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0.2727272727272726</v>
      </c>
      <c r="Q383" s="17">
        <f>IFERROR(ZACKS_Screener[[#This Row],[Price]]/ZACKS_Screener[[#This Row],[EPS1]], "")</f>
        <v>16.30681818181818</v>
      </c>
      <c r="R383" s="17">
        <f>IFERROR(ZACKS_Screener[[#This Row],[Price]]/ZACKS_Screener[[#This Row],[EPS2]], "")</f>
        <v>12.8125</v>
      </c>
      <c r="S383" s="17">
        <f>IFERROR(ZACKS_Screener[[#This Row],[PE1]]/(ZACKS_Screener[[#This Row],[EG1]]*100), "")</f>
        <v>0.41868857493857475</v>
      </c>
      <c r="T383" s="17">
        <f>IFERROR(ZACKS_Screener[[#This Row],[PE2]]/(ZACKS_Screener[[#This Row],[EG2]]*100), "")</f>
        <v>0.46979166666666689</v>
      </c>
      <c r="U383"/>
    </row>
    <row r="384" spans="1:21" hidden="1" x14ac:dyDescent="0.25">
      <c r="A384" s="20" t="s">
        <v>842</v>
      </c>
      <c r="B384" s="35">
        <v>10713.84</v>
      </c>
      <c r="C384" s="6" t="s">
        <v>841</v>
      </c>
      <c r="D384" s="6" t="s">
        <v>13</v>
      </c>
      <c r="E384" s="6" t="s">
        <v>37</v>
      </c>
      <c r="F384" s="6" t="s">
        <v>89</v>
      </c>
      <c r="G384">
        <v>12</v>
      </c>
      <c r="H384">
        <v>202212</v>
      </c>
      <c r="I384" s="8">
        <v>16.53</v>
      </c>
      <c r="J384" s="8">
        <v>2.87</v>
      </c>
      <c r="K384" s="8">
        <v>3.98</v>
      </c>
      <c r="L384" s="8">
        <v>4.87</v>
      </c>
      <c r="M384" s="36" t="str">
        <f>INDEX(YahooDetails[], MATCH(ZACKS_Screener[Ticker], YahooDetails[Ticker],0), 4)</f>
        <v>Financial Services</v>
      </c>
      <c r="N384" s="6" t="str">
        <f>INDEX(YahooDetails[], MATCH(ZACKS_Screener[Ticker], YahooDetails[Ticker],0), 2)</f>
        <v>Asset Management</v>
      </c>
      <c r="O3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0.38675958188153303</v>
      </c>
      <c r="P3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0.22361809045226133</v>
      </c>
      <c r="Q384" s="17">
        <f>IFERROR(ZACKS_Screener[[#This Row],[Price]]/ZACKS_Screener[[#This Row],[EPS1]], "")</f>
        <v>4.1532663316582914</v>
      </c>
      <c r="R384" s="17">
        <f>IFERROR(ZACKS_Screener[[#This Row],[Price]]/ZACKS_Screener[[#This Row],[EPS2]], "")</f>
        <v>3.3942505133470227</v>
      </c>
      <c r="S384" s="17">
        <f>IFERROR(ZACKS_Screener[[#This Row],[PE1]]/(ZACKS_Screener[[#This Row],[EG1]]*100), "")</f>
        <v>0.10738625560233603</v>
      </c>
      <c r="T384" s="17">
        <f>IFERROR(ZACKS_Screener[[#This Row],[PE2]]/(ZACKS_Screener[[#This Row],[EG2]]*100), "")</f>
        <v>0.15178783194518145</v>
      </c>
      <c r="U384"/>
    </row>
    <row r="385" spans="1:21" hidden="1" x14ac:dyDescent="0.25">
      <c r="A385" s="20" t="s">
        <v>4281</v>
      </c>
      <c r="B385" s="35">
        <v>2540.44</v>
      </c>
      <c r="C385" s="6" t="s">
        <v>4280</v>
      </c>
      <c r="D385" s="6" t="s">
        <v>22</v>
      </c>
      <c r="E385" s="6" t="s">
        <v>37</v>
      </c>
      <c r="F385" s="6" t="s">
        <v>542</v>
      </c>
      <c r="G385">
        <v>12</v>
      </c>
      <c r="H385">
        <v>202212</v>
      </c>
      <c r="I385" s="8">
        <v>53.07</v>
      </c>
      <c r="J385" s="8">
        <v>2.82</v>
      </c>
      <c r="K385" s="8">
        <v>3.91</v>
      </c>
      <c r="L385" s="8">
        <v>3.84</v>
      </c>
      <c r="M385" s="36" t="str">
        <f>INDEX(YahooDetails[], MATCH(ZACKS_Screener[Ticker], YahooDetails[Ticker],0), 4)</f>
        <v>Financial Services</v>
      </c>
      <c r="N385" s="6" t="str">
        <f>INDEX(YahooDetails[], MATCH(ZACKS_Screener[Ticker], YahooDetails[Ticker],0), 2)</f>
        <v>Banks—Regional</v>
      </c>
      <c r="O3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0.38652482269503557</v>
      </c>
      <c r="P3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-1.7902813299232809E-2</v>
      </c>
      <c r="Q385" s="17">
        <f>IFERROR(ZACKS_Screener[[#This Row],[Price]]/ZACKS_Screener[[#This Row],[EPS1]], "")</f>
        <v>13.572890025575447</v>
      </c>
      <c r="R385" s="17">
        <f>IFERROR(ZACKS_Screener[[#This Row],[Price]]/ZACKS_Screener[[#This Row],[EPS2]], "")</f>
        <v>13.8203125</v>
      </c>
      <c r="S385" s="17">
        <f>IFERROR(ZACKS_Screener[[#This Row],[PE1]]/(ZACKS_Screener[[#This Row],[EG1]]*100), "")</f>
        <v>0.3511518336891995</v>
      </c>
      <c r="T385" s="17">
        <f>IFERROR(ZACKS_Screener[[#This Row],[PE2]]/(ZACKS_Screener[[#This Row],[EG2]]*100), "")</f>
        <v>-7.7196316964285403</v>
      </c>
      <c r="U385"/>
    </row>
    <row r="386" spans="1:21" hidden="1" x14ac:dyDescent="0.25">
      <c r="A386" s="20" t="s">
        <v>1598</v>
      </c>
      <c r="B386" s="35">
        <v>4315.6899999999996</v>
      </c>
      <c r="C386" s="6" t="s">
        <v>1597</v>
      </c>
      <c r="D386" s="6" t="s">
        <v>22</v>
      </c>
      <c r="E386" s="6" t="s">
        <v>41</v>
      </c>
      <c r="F386" s="6" t="s">
        <v>317</v>
      </c>
      <c r="G386">
        <v>12</v>
      </c>
      <c r="H386">
        <v>202212</v>
      </c>
      <c r="I386" s="8">
        <v>19.09</v>
      </c>
      <c r="J386" s="8">
        <v>-0.88</v>
      </c>
      <c r="K386" s="8">
        <v>-0.54</v>
      </c>
      <c r="L386" s="8">
        <v>-0.27</v>
      </c>
      <c r="M386" s="36" t="str">
        <f>INDEX(YahooDetails[], MATCH(ZACKS_Screener[Ticker], YahooDetails[Ticker],0), 4)</f>
        <v>Healthcare</v>
      </c>
      <c r="N386" s="6" t="str">
        <f>INDEX(YahooDetails[], MATCH(ZACKS_Screener[Ticker], YahooDetails[Ticker],0), 2)</f>
        <v>Biotechnology</v>
      </c>
      <c r="O3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0.38636363636363635</v>
      </c>
      <c r="P3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386" s="17">
        <f>IFERROR(ZACKS_Screener[[#This Row],[Price]]/ZACKS_Screener[[#This Row],[EPS1]], "")</f>
        <v>-35.351851851851848</v>
      </c>
      <c r="R386" s="17">
        <f>IFERROR(ZACKS_Screener[[#This Row],[Price]]/ZACKS_Screener[[#This Row],[EPS2]], "")</f>
        <v>-70.703703703703695</v>
      </c>
      <c r="S386" s="17">
        <f>IFERROR(ZACKS_Screener[[#This Row],[PE1]]/(ZACKS_Screener[[#This Row],[EG1]]*100), "")</f>
        <v>-0.91498910675381262</v>
      </c>
      <c r="T386" s="17">
        <f>IFERROR(ZACKS_Screener[[#This Row],[PE2]]/(ZACKS_Screener[[#This Row],[EG2]]*100), "")</f>
        <v>-1.4140740740740738</v>
      </c>
      <c r="U386"/>
    </row>
    <row r="387" spans="1:21" hidden="1" x14ac:dyDescent="0.25">
      <c r="A387" s="20" t="s">
        <v>3569</v>
      </c>
      <c r="B387" s="35">
        <v>4447.2299999999996</v>
      </c>
      <c r="C387" s="6" t="s">
        <v>3568</v>
      </c>
      <c r="D387" s="6" t="s">
        <v>13</v>
      </c>
      <c r="E387" s="6" t="s">
        <v>30</v>
      </c>
      <c r="F387" s="6" t="s">
        <v>256</v>
      </c>
      <c r="G387">
        <v>12</v>
      </c>
      <c r="H387">
        <v>202212</v>
      </c>
      <c r="I387" s="8">
        <v>23.52</v>
      </c>
      <c r="J387" s="8">
        <v>-8.66</v>
      </c>
      <c r="K387" s="8">
        <v>-5.34</v>
      </c>
      <c r="L387" s="8">
        <v>-4.93</v>
      </c>
      <c r="M387" s="36" t="str">
        <f>INDEX(YahooDetails[], MATCH(ZACKS_Screener[Ticker], YahooDetails[Ticker],0), 4)</f>
        <v>Consumer Cyclical</v>
      </c>
      <c r="N387" s="6" t="str">
        <f>INDEX(YahooDetails[], MATCH(ZACKS_Screener[Ticker], YahooDetails[Ticker],0), 2)</f>
        <v>Auto &amp; Truck Dealerships</v>
      </c>
      <c r="O3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0.38337182448036955</v>
      </c>
      <c r="P3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7.6779026217228499E-2</v>
      </c>
      <c r="Q387" s="17">
        <f>IFERROR(ZACKS_Screener[[#This Row],[Price]]/ZACKS_Screener[[#This Row],[EPS1]], "")</f>
        <v>-4.404494382022472</v>
      </c>
      <c r="R387" s="17">
        <f>IFERROR(ZACKS_Screener[[#This Row],[Price]]/ZACKS_Screener[[#This Row],[EPS2]], "")</f>
        <v>-4.7707910750507105</v>
      </c>
      <c r="S387" s="17">
        <f>IFERROR(ZACKS_Screener[[#This Row],[PE1]]/(ZACKS_Screener[[#This Row],[EG1]]*100), "")</f>
        <v>-0.11488831731420061</v>
      </c>
      <c r="T387" s="17">
        <f>IFERROR(ZACKS_Screener[[#This Row],[PE2]]/(ZACKS_Screener[[#This Row],[EG2]]*100), "")</f>
        <v>-0.62136644733587276</v>
      </c>
      <c r="U387"/>
    </row>
    <row r="388" spans="1:21" hidden="1" x14ac:dyDescent="0.25">
      <c r="A388" s="20" t="s">
        <v>3115</v>
      </c>
      <c r="B388" s="35">
        <v>58396.14</v>
      </c>
      <c r="C388" s="6" t="s">
        <v>3114</v>
      </c>
      <c r="D388" s="6" t="s">
        <v>22</v>
      </c>
      <c r="E388" s="6" t="s">
        <v>14</v>
      </c>
      <c r="F388" s="6" t="s">
        <v>201</v>
      </c>
      <c r="G388">
        <v>1</v>
      </c>
      <c r="H388">
        <v>202301</v>
      </c>
      <c r="I388" s="8">
        <v>223.74</v>
      </c>
      <c r="J388" s="8">
        <v>3.64</v>
      </c>
      <c r="K388" s="8">
        <v>5.03</v>
      </c>
      <c r="L388" s="8">
        <v>6.14</v>
      </c>
      <c r="M388" s="36" t="str">
        <f>INDEX(YahooDetails[], MATCH(ZACKS_Screener[Ticker], YahooDetails[Ticker],0), 4)</f>
        <v>Technology</v>
      </c>
      <c r="N388" s="6" t="str">
        <f>INDEX(YahooDetails[], MATCH(ZACKS_Screener[Ticker], YahooDetails[Ticker],0), 2)</f>
        <v>Software—Application</v>
      </c>
      <c r="O3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0.3818681318681319</v>
      </c>
      <c r="P3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0.2206759443339959</v>
      </c>
      <c r="Q388" s="17">
        <f>IFERROR(ZACKS_Screener[[#This Row],[Price]]/ZACKS_Screener[[#This Row],[EPS1]], "")</f>
        <v>44.481113320079523</v>
      </c>
      <c r="R388" s="17">
        <f>IFERROR(ZACKS_Screener[[#This Row],[Price]]/ZACKS_Screener[[#This Row],[EPS2]], "")</f>
        <v>36.439739413680783</v>
      </c>
      <c r="S388" s="17">
        <f>IFERROR(ZACKS_Screener[[#This Row],[PE1]]/(ZACKS_Screener[[#This Row],[EG1]]*100), "")</f>
        <v>1.1648291545689888</v>
      </c>
      <c r="T388" s="17">
        <f>IFERROR(ZACKS_Screener[[#This Row],[PE2]]/(ZACKS_Screener[[#This Row],[EG2]]*100), "")</f>
        <v>1.6512782815388687</v>
      </c>
      <c r="U388"/>
    </row>
    <row r="389" spans="1:21" hidden="1" x14ac:dyDescent="0.25">
      <c r="A389" s="20" t="s">
        <v>2670</v>
      </c>
      <c r="B389" s="35">
        <v>67118.11</v>
      </c>
      <c r="C389" s="6" t="s">
        <v>2669</v>
      </c>
      <c r="D389" s="6" t="s">
        <v>13</v>
      </c>
      <c r="E389" s="6" t="s">
        <v>223</v>
      </c>
      <c r="F389" s="6" t="s">
        <v>512</v>
      </c>
      <c r="G389">
        <v>12</v>
      </c>
      <c r="H389">
        <v>202212</v>
      </c>
      <c r="I389" s="8">
        <v>47.26</v>
      </c>
      <c r="J389" s="8">
        <v>2.1800000000000002</v>
      </c>
      <c r="K389" s="8">
        <v>3.01</v>
      </c>
      <c r="L389" s="8">
        <v>3.74</v>
      </c>
      <c r="M389" s="36" t="str">
        <f>INDEX(YahooDetails[], MATCH(ZACKS_Screener[Ticker], YahooDetails[Ticker],0), 4)</f>
        <v>Energy</v>
      </c>
      <c r="N389" s="6" t="str">
        <f>INDEX(YahooDetails[], MATCH(ZACKS_Screener[Ticker], YahooDetails[Ticker],0), 2)</f>
        <v>Oil &amp; Gas Equipment &amp; Services</v>
      </c>
      <c r="O3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0.38073394495412827</v>
      </c>
      <c r="P3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0.24252491694352174</v>
      </c>
      <c r="Q389" s="17">
        <f>IFERROR(ZACKS_Screener[[#This Row],[Price]]/ZACKS_Screener[[#This Row],[EPS1]], "")</f>
        <v>15.700996677740864</v>
      </c>
      <c r="R389" s="17">
        <f>IFERROR(ZACKS_Screener[[#This Row],[Price]]/ZACKS_Screener[[#This Row],[EPS2]], "")</f>
        <v>12.636363636363635</v>
      </c>
      <c r="S389" s="17">
        <f>IFERROR(ZACKS_Screener[[#This Row],[PE1]]/(ZACKS_Screener[[#This Row],[EG1]]*100), "")</f>
        <v>0.41238762358403735</v>
      </c>
      <c r="T389" s="17">
        <f>IFERROR(ZACKS_Screener[[#This Row],[PE2]]/(ZACKS_Screener[[#This Row],[EG2]]*100), "")</f>
        <v>0.52103362391033592</v>
      </c>
      <c r="U389"/>
    </row>
    <row r="390" spans="1:21" hidden="1" x14ac:dyDescent="0.25">
      <c r="A390" s="20" t="s">
        <v>2855</v>
      </c>
      <c r="B390" s="35">
        <v>3897.14</v>
      </c>
      <c r="C390" s="6" t="s">
        <v>2854</v>
      </c>
      <c r="D390" s="6" t="s">
        <v>13</v>
      </c>
      <c r="E390" s="6" t="s">
        <v>18</v>
      </c>
      <c r="F390" s="6" t="s">
        <v>636</v>
      </c>
      <c r="G390">
        <v>12</v>
      </c>
      <c r="H390">
        <v>202212</v>
      </c>
      <c r="I390" s="8">
        <v>57.48</v>
      </c>
      <c r="J390" s="8">
        <v>4.32</v>
      </c>
      <c r="K390" s="8">
        <v>5.96</v>
      </c>
      <c r="L390" s="8">
        <v>6.06</v>
      </c>
      <c r="M390" s="36" t="str">
        <f>INDEX(YahooDetails[], MATCH(ZACKS_Screener[Ticker], YahooDetails[Ticker],0), 4)</f>
        <v>Industrials</v>
      </c>
      <c r="N390" s="6" t="str">
        <f>INDEX(YahooDetails[], MATCH(ZACKS_Screener[Ticker], YahooDetails[Ticker],0), 2)</f>
        <v>Farm &amp; Heavy Construction Machinery</v>
      </c>
      <c r="O3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0.37962962962962954</v>
      </c>
      <c r="P3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1.6778523489932827E-2</v>
      </c>
      <c r="Q390" s="17">
        <f>IFERROR(ZACKS_Screener[[#This Row],[Price]]/ZACKS_Screener[[#This Row],[EPS1]], "")</f>
        <v>9.6442953020134219</v>
      </c>
      <c r="R390" s="17">
        <f>IFERROR(ZACKS_Screener[[#This Row],[Price]]/ZACKS_Screener[[#This Row],[EPS2]], "")</f>
        <v>9.4851485148514847</v>
      </c>
      <c r="S390" s="17">
        <f>IFERROR(ZACKS_Screener[[#This Row],[PE1]]/(ZACKS_Screener[[#This Row],[EG1]]*100), "")</f>
        <v>0.25404485185791459</v>
      </c>
      <c r="T390" s="17">
        <f>IFERROR(ZACKS_Screener[[#This Row],[PE2]]/(ZACKS_Screener[[#This Row],[EG2]]*100), "")</f>
        <v>5.6531485148515053</v>
      </c>
      <c r="U390"/>
    </row>
    <row r="391" spans="1:21" hidden="1" x14ac:dyDescent="0.25">
      <c r="A391" s="20" t="s">
        <v>2214</v>
      </c>
      <c r="B391" s="35">
        <v>3231.26</v>
      </c>
      <c r="C391" s="6" t="s">
        <v>2213</v>
      </c>
      <c r="D391" s="6" t="s">
        <v>13</v>
      </c>
      <c r="E391" s="6" t="s">
        <v>18</v>
      </c>
      <c r="F391" s="6" t="s">
        <v>2215</v>
      </c>
      <c r="G391">
        <v>12</v>
      </c>
      <c r="H391">
        <v>202212</v>
      </c>
      <c r="I391" s="8">
        <v>20.81</v>
      </c>
      <c r="J391" s="8">
        <v>2.2999999999999998</v>
      </c>
      <c r="K391" s="8">
        <v>3.17</v>
      </c>
      <c r="L391" s="8">
        <v>3.09</v>
      </c>
      <c r="M391" s="36" t="str">
        <f>INDEX(YahooDetails[], MATCH(ZACKS_Screener[Ticker], YahooDetails[Ticker],0), 4)</f>
        <v>Consumer Cyclical</v>
      </c>
      <c r="N391" s="6" t="str">
        <f>INDEX(YahooDetails[], MATCH(ZACKS_Screener[Ticker], YahooDetails[Ticker],0), 2)</f>
        <v>Packaging &amp; Containers</v>
      </c>
      <c r="O3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0.37826086956521748</v>
      </c>
      <c r="P3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-2.5236593059936932E-2</v>
      </c>
      <c r="Q391" s="17">
        <f>IFERROR(ZACKS_Screener[[#This Row],[Price]]/ZACKS_Screener[[#This Row],[EPS1]], "")</f>
        <v>6.5646687697160884</v>
      </c>
      <c r="R391" s="17">
        <f>IFERROR(ZACKS_Screener[[#This Row],[Price]]/ZACKS_Screener[[#This Row],[EPS2]], "")</f>
        <v>6.7346278317152102</v>
      </c>
      <c r="S391" s="17">
        <f>IFERROR(ZACKS_Screener[[#This Row],[PE1]]/(ZACKS_Screener[[#This Row],[EG1]]*100), "")</f>
        <v>0.17354871460168964</v>
      </c>
      <c r="T391" s="17">
        <f>IFERROR(ZACKS_Screener[[#This Row],[PE2]]/(ZACKS_Screener[[#This Row],[EG2]]*100), "")</f>
        <v>-2.6685962783171493</v>
      </c>
      <c r="U391"/>
    </row>
    <row r="392" spans="1:21" hidden="1" x14ac:dyDescent="0.25">
      <c r="A392" s="20" t="s">
        <v>7015</v>
      </c>
      <c r="B392" s="35">
        <v>3156.04</v>
      </c>
      <c r="C392" s="6" t="s">
        <v>3841</v>
      </c>
      <c r="D392" s="6" t="s">
        <v>22</v>
      </c>
      <c r="E392" s="6" t="s">
        <v>41</v>
      </c>
      <c r="F392" s="6" t="s">
        <v>317</v>
      </c>
      <c r="G392">
        <v>12</v>
      </c>
      <c r="H392">
        <v>202212</v>
      </c>
      <c r="I392" s="8">
        <v>22.89</v>
      </c>
      <c r="J392" s="8">
        <v>0.9</v>
      </c>
      <c r="K392" s="8">
        <v>1.24</v>
      </c>
      <c r="L392" s="8">
        <v>1.82</v>
      </c>
      <c r="M392" s="36" t="e">
        <f>INDEX(YahooDetails[], MATCH(ZACKS_Screener[Ticker], YahooDetails[Ticker],0), 4)</f>
        <v>#N/A</v>
      </c>
      <c r="N392" s="6" t="e">
        <f>INDEX(YahooDetails[], MATCH(ZACKS_Screener[Ticker], YahooDetails[Ticker],0), 2)</f>
        <v>#N/A</v>
      </c>
      <c r="O3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0.37777777777777771</v>
      </c>
      <c r="P3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0.46774193548387105</v>
      </c>
      <c r="Q392" s="17">
        <f>IFERROR(ZACKS_Screener[[#This Row],[Price]]/ZACKS_Screener[[#This Row],[EPS1]], "")</f>
        <v>18.45967741935484</v>
      </c>
      <c r="R392" s="17">
        <f>IFERROR(ZACKS_Screener[[#This Row],[Price]]/ZACKS_Screener[[#This Row],[EPS2]], "")</f>
        <v>12.576923076923077</v>
      </c>
      <c r="S392" s="17">
        <f>IFERROR(ZACKS_Screener[[#This Row],[PE1]]/(ZACKS_Screener[[#This Row],[EG1]]*100), "")</f>
        <v>0.48863851992409879</v>
      </c>
      <c r="T392" s="17">
        <f>IFERROR(ZACKS_Screener[[#This Row],[PE2]]/(ZACKS_Screener[[#This Row],[EG2]]*100), "")</f>
        <v>0.26888594164456231</v>
      </c>
      <c r="U392"/>
    </row>
    <row r="393" spans="1:21" hidden="1" x14ac:dyDescent="0.25">
      <c r="A393" s="20" t="s">
        <v>589</v>
      </c>
      <c r="B393" s="35">
        <v>9798.18</v>
      </c>
      <c r="C393" s="6" t="s">
        <v>588</v>
      </c>
      <c r="D393" s="6" t="s">
        <v>13</v>
      </c>
      <c r="E393" s="6" t="s">
        <v>30</v>
      </c>
      <c r="F393" s="6" t="s">
        <v>590</v>
      </c>
      <c r="G393">
        <v>1</v>
      </c>
      <c r="H393">
        <v>202301</v>
      </c>
      <c r="I393" s="8">
        <v>151.01</v>
      </c>
      <c r="J393" s="8">
        <v>4.26</v>
      </c>
      <c r="K393" s="8">
        <v>5.86</v>
      </c>
      <c r="L393" s="8">
        <v>7.74</v>
      </c>
      <c r="M393" s="36" t="str">
        <f>INDEX(YahooDetails[], MATCH(ZACKS_Screener[Ticker], YahooDetails[Ticker],0), 4)</f>
        <v>Consumer Cyclical</v>
      </c>
      <c r="N393" s="6" t="str">
        <f>INDEX(YahooDetails[], MATCH(ZACKS_Screener[Ticker], YahooDetails[Ticker],0), 2)</f>
        <v>Apparel Retail</v>
      </c>
      <c r="O3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0.37558685446009404</v>
      </c>
      <c r="P3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0.32081911262798629</v>
      </c>
      <c r="Q393" s="17">
        <f>IFERROR(ZACKS_Screener[[#This Row],[Price]]/ZACKS_Screener[[#This Row],[EPS1]], "")</f>
        <v>25.769624573378838</v>
      </c>
      <c r="R393" s="17">
        <f>IFERROR(ZACKS_Screener[[#This Row],[Price]]/ZACKS_Screener[[#This Row],[EPS2]], "")</f>
        <v>19.510335917312659</v>
      </c>
      <c r="S393" s="17">
        <f>IFERROR(ZACKS_Screener[[#This Row],[PE1]]/(ZACKS_Screener[[#This Row],[EG1]]*100), "")</f>
        <v>0.68611625426621126</v>
      </c>
      <c r="T393" s="17">
        <f>IFERROR(ZACKS_Screener[[#This Row],[PE2]]/(ZACKS_Screener[[#This Row],[EG2]]*100), "")</f>
        <v>0.60814132167793733</v>
      </c>
      <c r="U393"/>
    </row>
    <row r="394" spans="1:21" hidden="1" x14ac:dyDescent="0.25">
      <c r="A394" s="20" t="s">
        <v>1989</v>
      </c>
      <c r="B394" s="35">
        <v>58360</v>
      </c>
      <c r="C394" s="6" t="s">
        <v>1988</v>
      </c>
      <c r="D394" s="6" t="s">
        <v>22</v>
      </c>
      <c r="E394" s="6" t="s">
        <v>51</v>
      </c>
      <c r="F394" s="6" t="s">
        <v>655</v>
      </c>
      <c r="G394">
        <v>12</v>
      </c>
      <c r="H394">
        <v>202212</v>
      </c>
      <c r="I394" s="8">
        <v>58.36</v>
      </c>
      <c r="J394" s="8">
        <v>1.1200000000000001</v>
      </c>
      <c r="K394" s="8">
        <v>1.54</v>
      </c>
      <c r="L394" s="8">
        <v>1.79</v>
      </c>
      <c r="M394" s="36" t="str">
        <f>INDEX(YahooDetails[], MATCH(ZACKS_Screener[Ticker], YahooDetails[Ticker],0), 4)</f>
        <v>Consumer Defensive</v>
      </c>
      <c r="N394" s="6" t="str">
        <f>INDEX(YahooDetails[], MATCH(ZACKS_Screener[Ticker], YahooDetails[Ticker],0), 2)</f>
        <v>Beverages—Non-Alcoholic</v>
      </c>
      <c r="O3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0.37499999999999989</v>
      </c>
      <c r="P3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0.16233766233766234</v>
      </c>
      <c r="Q394" s="17">
        <f>IFERROR(ZACKS_Screener[[#This Row],[Price]]/ZACKS_Screener[[#This Row],[EPS1]], "")</f>
        <v>37.896103896103895</v>
      </c>
      <c r="R394" s="17">
        <f>IFERROR(ZACKS_Screener[[#This Row],[Price]]/ZACKS_Screener[[#This Row],[EPS2]], "")</f>
        <v>32.603351955307261</v>
      </c>
      <c r="S394" s="17">
        <f>IFERROR(ZACKS_Screener[[#This Row],[PE1]]/(ZACKS_Screener[[#This Row],[EG1]]*100), "")</f>
        <v>1.0105627705627709</v>
      </c>
      <c r="T394" s="17">
        <f>IFERROR(ZACKS_Screener[[#This Row],[PE2]]/(ZACKS_Screener[[#This Row],[EG2]]*100), "")</f>
        <v>2.0083664804469277</v>
      </c>
      <c r="U394"/>
    </row>
    <row r="395" spans="1:21" hidden="1" x14ac:dyDescent="0.25">
      <c r="A395" s="20" t="s">
        <v>4402</v>
      </c>
      <c r="B395" s="35">
        <v>2272.7600000000002</v>
      </c>
      <c r="C395" s="6" t="s">
        <v>4401</v>
      </c>
      <c r="D395" s="6" t="s">
        <v>22</v>
      </c>
      <c r="E395" s="6" t="s">
        <v>18</v>
      </c>
      <c r="F395" s="6" t="s">
        <v>369</v>
      </c>
      <c r="G395">
        <v>12</v>
      </c>
      <c r="H395">
        <v>202212</v>
      </c>
      <c r="I395" s="8">
        <v>14.48</v>
      </c>
      <c r="J395" s="8">
        <v>1.1200000000000001</v>
      </c>
      <c r="K395" s="8">
        <v>1.54</v>
      </c>
      <c r="L395" s="8">
        <v>1.76</v>
      </c>
      <c r="M395" s="36" t="str">
        <f>INDEX(YahooDetails[], MATCH(ZACKS_Screener[Ticker], YahooDetails[Ticker],0), 4)</f>
        <v>Technology</v>
      </c>
      <c r="N395" s="6" t="str">
        <f>INDEX(YahooDetails[], MATCH(ZACKS_Screener[Ticker], YahooDetails[Ticker],0), 2)</f>
        <v>Information Technology Services</v>
      </c>
      <c r="O3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0.37499999999999989</v>
      </c>
      <c r="P3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0.14285714285714285</v>
      </c>
      <c r="Q395" s="17">
        <f>IFERROR(ZACKS_Screener[[#This Row],[Price]]/ZACKS_Screener[[#This Row],[EPS1]], "")</f>
        <v>9.4025974025974026</v>
      </c>
      <c r="R395" s="17">
        <f>IFERROR(ZACKS_Screener[[#This Row],[Price]]/ZACKS_Screener[[#This Row],[EPS2]], "")</f>
        <v>8.2272727272727266</v>
      </c>
      <c r="S395" s="17">
        <f>IFERROR(ZACKS_Screener[[#This Row],[PE1]]/(ZACKS_Screener[[#This Row],[EG1]]*100), "")</f>
        <v>0.25073593073593081</v>
      </c>
      <c r="T395" s="17">
        <f>IFERROR(ZACKS_Screener[[#This Row],[PE2]]/(ZACKS_Screener[[#This Row],[EG2]]*100), "")</f>
        <v>0.57590909090909093</v>
      </c>
      <c r="U395"/>
    </row>
    <row r="396" spans="1:21" hidden="1" x14ac:dyDescent="0.25">
      <c r="A396" s="20" t="s">
        <v>325</v>
      </c>
      <c r="B396" s="35">
        <v>284266.15999999997</v>
      </c>
      <c r="C396" s="6" t="s">
        <v>324</v>
      </c>
      <c r="D396" s="6" t="s">
        <v>22</v>
      </c>
      <c r="E396" s="6" t="s">
        <v>14</v>
      </c>
      <c r="F396" s="6" t="s">
        <v>124</v>
      </c>
      <c r="G396">
        <v>12</v>
      </c>
      <c r="H396">
        <v>202212</v>
      </c>
      <c r="I396" s="8">
        <v>720.41</v>
      </c>
      <c r="J396" s="8">
        <v>14.89</v>
      </c>
      <c r="K396" s="8">
        <v>20.440000000000001</v>
      </c>
      <c r="L396" s="8">
        <v>23.91</v>
      </c>
      <c r="M396" s="36" t="str">
        <f>INDEX(YahooDetails[], MATCH(ZACKS_Screener[Ticker], YahooDetails[Ticker],0), 4)</f>
        <v>Technology</v>
      </c>
      <c r="N396" s="6" t="str">
        <f>INDEX(YahooDetails[], MATCH(ZACKS_Screener[Ticker], YahooDetails[Ticker],0), 2)</f>
        <v>Semiconductor Equipment &amp; Materials</v>
      </c>
      <c r="O3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0.37273337810611151</v>
      </c>
      <c r="P3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0.16976516634050873</v>
      </c>
      <c r="Q396" s="17">
        <f>IFERROR(ZACKS_Screener[[#This Row],[Price]]/ZACKS_Screener[[#This Row],[EPS1]], "")</f>
        <v>35.245107632093926</v>
      </c>
      <c r="R396" s="17">
        <f>IFERROR(ZACKS_Screener[[#This Row],[Price]]/ZACKS_Screener[[#This Row],[EPS2]], "")</f>
        <v>30.130071099958176</v>
      </c>
      <c r="S396" s="17">
        <f>IFERROR(ZACKS_Screener[[#This Row],[PE1]]/(ZACKS_Screener[[#This Row],[EG1]]*100), "")</f>
        <v>0.94558495971509637</v>
      </c>
      <c r="T396" s="17">
        <f>IFERROR(ZACKS_Screener[[#This Row],[PE2]]/(ZACKS_Screener[[#This Row],[EG2]]*100), "")</f>
        <v>1.7748087990868742</v>
      </c>
      <c r="U396"/>
    </row>
    <row r="397" spans="1:21" hidden="1" x14ac:dyDescent="0.25">
      <c r="A397" s="20" t="s">
        <v>2585</v>
      </c>
      <c r="B397" s="35">
        <v>4459.25</v>
      </c>
      <c r="C397" s="6" t="s">
        <v>2584</v>
      </c>
      <c r="D397" s="6" t="s">
        <v>13</v>
      </c>
      <c r="E397" s="6" t="s">
        <v>14</v>
      </c>
      <c r="F397" s="6" t="s">
        <v>163</v>
      </c>
      <c r="G397">
        <v>1</v>
      </c>
      <c r="H397">
        <v>202301</v>
      </c>
      <c r="I397" s="8">
        <v>15.27</v>
      </c>
      <c r="J397" s="8">
        <v>-0.7</v>
      </c>
      <c r="K397" s="8">
        <v>-0.44</v>
      </c>
      <c r="L397" s="8">
        <v>0.01</v>
      </c>
      <c r="M397" s="36" t="str">
        <f>INDEX(YahooDetails[], MATCH(ZACKS_Screener[Ticker], YahooDetails[Ticker],0), 4)</f>
        <v>Technology</v>
      </c>
      <c r="N397" s="6" t="str">
        <f>INDEX(YahooDetails[], MATCH(ZACKS_Screener[Ticker], YahooDetails[Ticker],0), 2)</f>
        <v>Software—Infrastructure</v>
      </c>
      <c r="O3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0.37142857142857139</v>
      </c>
      <c r="P3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97" s="17">
        <f>IFERROR(ZACKS_Screener[[#This Row],[Price]]/ZACKS_Screener[[#This Row],[EPS1]], "")</f>
        <v>-34.704545454545453</v>
      </c>
      <c r="R397" s="17">
        <f>IFERROR(ZACKS_Screener[[#This Row],[Price]]/ZACKS_Screener[[#This Row],[EPS2]], "")</f>
        <v>1527</v>
      </c>
      <c r="S397" s="17">
        <f>IFERROR(ZACKS_Screener[[#This Row],[PE1]]/(ZACKS_Screener[[#This Row],[EG1]]*100), "")</f>
        <v>-0.93435314685314697</v>
      </c>
      <c r="T397" s="17">
        <f>IFERROR(ZACKS_Screener[[#This Row],[PE2]]/(ZACKS_Screener[[#This Row],[EG2]]*100), "")</f>
        <v>15.27</v>
      </c>
      <c r="U397"/>
    </row>
    <row r="398" spans="1:21" hidden="1" x14ac:dyDescent="0.25">
      <c r="A398" s="20" t="s">
        <v>509</v>
      </c>
      <c r="B398" s="35">
        <v>97381.11</v>
      </c>
      <c r="C398" s="6" t="s">
        <v>508</v>
      </c>
      <c r="D398" s="6" t="s">
        <v>22</v>
      </c>
      <c r="E398" s="6" t="s">
        <v>30</v>
      </c>
      <c r="F398" s="6" t="s">
        <v>256</v>
      </c>
      <c r="G398">
        <v>12</v>
      </c>
      <c r="H398">
        <v>202212</v>
      </c>
      <c r="I398" s="8">
        <v>2636.6498999999999</v>
      </c>
      <c r="J398" s="8">
        <v>99.83</v>
      </c>
      <c r="K398" s="8">
        <v>136.88</v>
      </c>
      <c r="L398" s="8">
        <v>165.64</v>
      </c>
      <c r="M398" s="36" t="str">
        <f>INDEX(YahooDetails[], MATCH(ZACKS_Screener[Ticker], YahooDetails[Ticker],0), 4)</f>
        <v>Consumer Cyclical</v>
      </c>
      <c r="N398" s="6" t="str">
        <f>INDEX(YahooDetails[], MATCH(ZACKS_Screener[Ticker], YahooDetails[Ticker],0), 2)</f>
        <v>Travel Services</v>
      </c>
      <c r="O3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0.37113092256836622</v>
      </c>
      <c r="P3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0.21011104617182927</v>
      </c>
      <c r="Q398" s="17">
        <f>IFERROR(ZACKS_Screener[[#This Row],[Price]]/ZACKS_Screener[[#This Row],[EPS1]], "")</f>
        <v>19.262491963763882</v>
      </c>
      <c r="R398" s="17">
        <f>IFERROR(ZACKS_Screener[[#This Row],[Price]]/ZACKS_Screener[[#This Row],[EPS2]], "")</f>
        <v>15.917953996619175</v>
      </c>
      <c r="S398" s="17">
        <f>IFERROR(ZACKS_Screener[[#This Row],[PE1]]/(ZACKS_Screener[[#This Row],[EG1]]*100), "")</f>
        <v>0.51902147712349478</v>
      </c>
      <c r="T398" s="17">
        <f>IFERROR(ZACKS_Screener[[#This Row],[PE2]]/(ZACKS_Screener[[#This Row],[EG2]]*100), "")</f>
        <v>0.75759719855953878</v>
      </c>
      <c r="U398"/>
    </row>
    <row r="399" spans="1:21" hidden="1" x14ac:dyDescent="0.25">
      <c r="A399" s="20" t="s">
        <v>943</v>
      </c>
      <c r="B399" s="35">
        <v>119616.53</v>
      </c>
      <c r="C399" s="6" t="s">
        <v>942</v>
      </c>
      <c r="D399" s="6" t="s">
        <v>13</v>
      </c>
      <c r="E399" s="6" t="s">
        <v>18</v>
      </c>
      <c r="F399" s="6" t="s">
        <v>147</v>
      </c>
      <c r="G399">
        <v>10</v>
      </c>
      <c r="H399">
        <v>202210</v>
      </c>
      <c r="I399" s="8">
        <v>407.98</v>
      </c>
      <c r="J399" s="8">
        <v>23.28</v>
      </c>
      <c r="K399" s="8">
        <v>31.91</v>
      </c>
      <c r="L399" s="8">
        <v>32.17</v>
      </c>
      <c r="M399" s="36" t="str">
        <f>INDEX(YahooDetails[], MATCH(ZACKS_Screener[Ticker], YahooDetails[Ticker],0), 4)</f>
        <v>Industrials</v>
      </c>
      <c r="N399" s="6" t="str">
        <f>INDEX(YahooDetails[], MATCH(ZACKS_Screener[Ticker], YahooDetails[Ticker],0), 2)</f>
        <v>Farm &amp; Heavy Construction Machinery</v>
      </c>
      <c r="O3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0.37070446735395185</v>
      </c>
      <c r="P3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8.1479160137888293E-3</v>
      </c>
      <c r="Q399" s="17">
        <f>IFERROR(ZACKS_Screener[[#This Row],[Price]]/ZACKS_Screener[[#This Row],[EPS1]], "")</f>
        <v>12.78533375117518</v>
      </c>
      <c r="R399" s="17">
        <f>IFERROR(ZACKS_Screener[[#This Row],[Price]]/ZACKS_Screener[[#This Row],[EPS2]], "")</f>
        <v>12.682001865091701</v>
      </c>
      <c r="S399" s="17">
        <f>IFERROR(ZACKS_Screener[[#This Row],[PE1]]/(ZACKS_Screener[[#This Row],[EG1]]*100), "")</f>
        <v>0.34489289655545563</v>
      </c>
      <c r="T399" s="17">
        <f>IFERROR(ZACKS_Screener[[#This Row],[PE2]]/(ZACKS_Screener[[#This Row],[EG2]]*100), "")</f>
        <v>15.564718442887452</v>
      </c>
      <c r="U399"/>
    </row>
    <row r="400" spans="1:21" hidden="1" x14ac:dyDescent="0.25">
      <c r="A400" s="20" t="s">
        <v>2868</v>
      </c>
      <c r="B400" s="35">
        <v>61258.19</v>
      </c>
      <c r="C400" s="6" t="s">
        <v>2867</v>
      </c>
      <c r="D400" s="6" t="s">
        <v>13</v>
      </c>
      <c r="E400" s="6" t="s">
        <v>30</v>
      </c>
      <c r="F400" s="6" t="s">
        <v>590</v>
      </c>
      <c r="G400">
        <v>1</v>
      </c>
      <c r="H400">
        <v>202301</v>
      </c>
      <c r="I400" s="8">
        <v>132.72</v>
      </c>
      <c r="J400" s="8">
        <v>6.02</v>
      </c>
      <c r="K400" s="8">
        <v>8.25</v>
      </c>
      <c r="L400" s="8">
        <v>10.25</v>
      </c>
      <c r="M400" s="36" t="str">
        <f>INDEX(YahooDetails[], MATCH(ZACKS_Screener[Ticker], YahooDetails[Ticker],0), 4)</f>
        <v>Consumer Defensive</v>
      </c>
      <c r="N400" s="6" t="str">
        <f>INDEX(YahooDetails[], MATCH(ZACKS_Screener[Ticker], YahooDetails[Ticker],0), 2)</f>
        <v>Discount Stores</v>
      </c>
      <c r="O4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0.37043189368770774</v>
      </c>
      <c r="P4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0.24242424242424243</v>
      </c>
      <c r="Q400" s="17">
        <f>IFERROR(ZACKS_Screener[[#This Row],[Price]]/ZACKS_Screener[[#This Row],[EPS1]], "")</f>
        <v>16.087272727272726</v>
      </c>
      <c r="R400" s="17">
        <f>IFERROR(ZACKS_Screener[[#This Row],[Price]]/ZACKS_Screener[[#This Row],[EPS2]], "")</f>
        <v>12.948292682926828</v>
      </c>
      <c r="S400" s="17">
        <f>IFERROR(ZACKS_Screener[[#This Row],[PE1]]/(ZACKS_Screener[[#This Row],[EG1]]*100), "")</f>
        <v>0.43428422339991829</v>
      </c>
      <c r="T400" s="17">
        <f>IFERROR(ZACKS_Screener[[#This Row],[PE2]]/(ZACKS_Screener[[#This Row],[EG2]]*100), "")</f>
        <v>0.53411707317073165</v>
      </c>
      <c r="U400"/>
    </row>
    <row r="401" spans="1:21" hidden="1" x14ac:dyDescent="0.25">
      <c r="A401" s="20" t="s">
        <v>2308</v>
      </c>
      <c r="B401" s="35">
        <v>40640.97</v>
      </c>
      <c r="C401" s="6" t="s">
        <v>2307</v>
      </c>
      <c r="D401" s="6" t="s">
        <v>22</v>
      </c>
      <c r="E401" s="6" t="s">
        <v>107</v>
      </c>
      <c r="F401" s="6" t="s">
        <v>1202</v>
      </c>
      <c r="G401">
        <v>12</v>
      </c>
      <c r="H401">
        <v>202212</v>
      </c>
      <c r="I401" s="8">
        <v>77.77</v>
      </c>
      <c r="J401" s="8">
        <v>5.75</v>
      </c>
      <c r="K401" s="8">
        <v>7.83</v>
      </c>
      <c r="L401" s="8">
        <v>6.44</v>
      </c>
      <c r="M401" s="36" t="str">
        <f>INDEX(YahooDetails[], MATCH(ZACKS_Screener[Ticker], YahooDetails[Ticker],0), 4)</f>
        <v>Industrials</v>
      </c>
      <c r="N401" s="6" t="str">
        <f>INDEX(YahooDetails[], MATCH(ZACKS_Screener[Ticker], YahooDetails[Ticker],0), 2)</f>
        <v>Farm &amp; Heavy Construction Machinery</v>
      </c>
      <c r="O4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0.36173913043478262</v>
      </c>
      <c r="P4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-0.17752234993614299</v>
      </c>
      <c r="Q401" s="17">
        <f>IFERROR(ZACKS_Screener[[#This Row],[Price]]/ZACKS_Screener[[#This Row],[EPS1]], "")</f>
        <v>9.9323116219667931</v>
      </c>
      <c r="R401" s="17">
        <f>IFERROR(ZACKS_Screener[[#This Row],[Price]]/ZACKS_Screener[[#This Row],[EPS2]], "")</f>
        <v>12.076086956521738</v>
      </c>
      <c r="S401" s="17">
        <f>IFERROR(ZACKS_Screener[[#This Row],[PE1]]/(ZACKS_Screener[[#This Row],[EG1]]*100), "")</f>
        <v>0.27457111454956273</v>
      </c>
      <c r="T401" s="17">
        <f>IFERROR(ZACKS_Screener[[#This Row],[PE2]]/(ZACKS_Screener[[#This Row],[EG2]]*100), "")</f>
        <v>-0.68025727244291545</v>
      </c>
      <c r="U401"/>
    </row>
    <row r="402" spans="1:21" hidden="1" x14ac:dyDescent="0.25">
      <c r="A402" s="20" t="s">
        <v>1756</v>
      </c>
      <c r="B402" s="35">
        <v>8231.4599999999991</v>
      </c>
      <c r="C402" s="6" t="s">
        <v>1755</v>
      </c>
      <c r="D402" s="6" t="s">
        <v>13</v>
      </c>
      <c r="E402" s="6" t="s">
        <v>37</v>
      </c>
      <c r="F402" s="6" t="s">
        <v>70</v>
      </c>
      <c r="G402">
        <v>12</v>
      </c>
      <c r="H402">
        <v>202212</v>
      </c>
      <c r="I402" s="8">
        <v>355.5</v>
      </c>
      <c r="J402" s="8">
        <v>7.8</v>
      </c>
      <c r="K402" s="8">
        <v>10.62</v>
      </c>
      <c r="L402" s="8">
        <v>12.89</v>
      </c>
      <c r="M402" s="36" t="str">
        <f>INDEX(YahooDetails[], MATCH(ZACKS_Screener[Ticker], YahooDetails[Ticker],0), 4)</f>
        <v>Financial Services</v>
      </c>
      <c r="N402" s="6" t="str">
        <f>INDEX(YahooDetails[], MATCH(ZACKS_Screener[Ticker], YahooDetails[Ticker],0), 2)</f>
        <v>Insurance—Property &amp; Casualty</v>
      </c>
      <c r="O4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0.36153846153846148</v>
      </c>
      <c r="P4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0.21374764595103593</v>
      </c>
      <c r="Q402" s="17">
        <f>IFERROR(ZACKS_Screener[[#This Row],[Price]]/ZACKS_Screener[[#This Row],[EPS1]], "")</f>
        <v>33.474576271186443</v>
      </c>
      <c r="R402" s="17">
        <f>IFERROR(ZACKS_Screener[[#This Row],[Price]]/ZACKS_Screener[[#This Row],[EPS2]], "")</f>
        <v>27.579519006982157</v>
      </c>
      <c r="S402" s="17">
        <f>IFERROR(ZACKS_Screener[[#This Row],[PE1]]/(ZACKS_Screener[[#This Row],[EG1]]*100), "")</f>
        <v>0.92589253516047632</v>
      </c>
      <c r="T402" s="17">
        <f>IFERROR(ZACKS_Screener[[#This Row],[PE2]]/(ZACKS_Screener[[#This Row],[EG2]]*100), "")</f>
        <v>1.2902841050843625</v>
      </c>
      <c r="U402"/>
    </row>
    <row r="403" spans="1:21" hidden="1" x14ac:dyDescent="0.25">
      <c r="A403" s="20" t="s">
        <v>581</v>
      </c>
      <c r="B403" s="35">
        <v>4555.9799999999996</v>
      </c>
      <c r="C403" s="6" t="s">
        <v>580</v>
      </c>
      <c r="D403" s="6" t="s">
        <v>582</v>
      </c>
      <c r="E403" s="6" t="s">
        <v>130</v>
      </c>
      <c r="F403" s="6" t="s">
        <v>131</v>
      </c>
      <c r="G403">
        <v>12</v>
      </c>
      <c r="H403">
        <v>202212</v>
      </c>
      <c r="I403" s="8">
        <v>3.52</v>
      </c>
      <c r="J403" s="8">
        <v>0.25</v>
      </c>
      <c r="K403" s="8">
        <v>0.34</v>
      </c>
      <c r="L403" s="8">
        <v>0.33</v>
      </c>
      <c r="M403" s="36" t="str">
        <f>INDEX(YahooDetails[], MATCH(ZACKS_Screener[Ticker], YahooDetails[Ticker],0), 4)</f>
        <v>Basic Materials</v>
      </c>
      <c r="N403" s="6" t="str">
        <f>INDEX(YahooDetails[], MATCH(ZACKS_Screener[Ticker], YahooDetails[Ticker],0), 2)</f>
        <v>Gold</v>
      </c>
      <c r="O4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0.3600000000000001</v>
      </c>
      <c r="P4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-2.9411764705882377E-2</v>
      </c>
      <c r="Q403" s="17">
        <f>IFERROR(ZACKS_Screener[[#This Row],[Price]]/ZACKS_Screener[[#This Row],[EPS1]], "")</f>
        <v>10.352941176470587</v>
      </c>
      <c r="R403" s="17">
        <f>IFERROR(ZACKS_Screener[[#This Row],[Price]]/ZACKS_Screener[[#This Row],[EPS2]], "")</f>
        <v>10.666666666666666</v>
      </c>
      <c r="S403" s="17">
        <f>IFERROR(ZACKS_Screener[[#This Row],[PE1]]/(ZACKS_Screener[[#This Row],[EG1]]*100), "")</f>
        <v>0.28758169934640515</v>
      </c>
      <c r="T403" s="17">
        <f>IFERROR(ZACKS_Screener[[#This Row],[PE2]]/(ZACKS_Screener[[#This Row],[EG2]]*100), "")</f>
        <v>-3.6266666666666634</v>
      </c>
      <c r="U403"/>
    </row>
    <row r="404" spans="1:21" hidden="1" x14ac:dyDescent="0.25">
      <c r="A404" s="20" t="s">
        <v>7050</v>
      </c>
      <c r="B404" s="35">
        <v>2173.8200000000002</v>
      </c>
      <c r="C404" s="6" t="s">
        <v>7050</v>
      </c>
      <c r="D404" s="6" t="s">
        <v>22</v>
      </c>
      <c r="E404" s="6" t="s">
        <v>107</v>
      </c>
      <c r="F404" s="6" t="s">
        <v>108</v>
      </c>
      <c r="G404">
        <v>12</v>
      </c>
      <c r="H404">
        <v>202212</v>
      </c>
      <c r="I404" s="8">
        <v>78.709999999999994</v>
      </c>
      <c r="J404" s="8">
        <v>1.5</v>
      </c>
      <c r="K404" s="8">
        <v>2.04</v>
      </c>
      <c r="L404" s="8">
        <v>2.66</v>
      </c>
      <c r="M404" s="36" t="e">
        <f>INDEX(YahooDetails[], MATCH(ZACKS_Screener[Ticker], YahooDetails[Ticker],0), 4)</f>
        <v>#N/A</v>
      </c>
      <c r="N404" s="6" t="e">
        <f>INDEX(YahooDetails[], MATCH(ZACKS_Screener[Ticker], YahooDetails[Ticker],0), 2)</f>
        <v>#N/A</v>
      </c>
      <c r="O4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0.36000000000000004</v>
      </c>
      <c r="P4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0.30392156862745101</v>
      </c>
      <c r="Q404" s="17">
        <f>IFERROR(ZACKS_Screener[[#This Row],[Price]]/ZACKS_Screener[[#This Row],[EPS1]], "")</f>
        <v>38.583333333333329</v>
      </c>
      <c r="R404" s="17">
        <f>IFERROR(ZACKS_Screener[[#This Row],[Price]]/ZACKS_Screener[[#This Row],[EPS2]], "")</f>
        <v>29.590225563909769</v>
      </c>
      <c r="S404" s="17">
        <f>IFERROR(ZACKS_Screener[[#This Row],[PE1]]/(ZACKS_Screener[[#This Row],[EG1]]*100), "")</f>
        <v>1.0717592592592589</v>
      </c>
      <c r="T404" s="17">
        <f>IFERROR(ZACKS_Screener[[#This Row],[PE2]]/(ZACKS_Screener[[#This Row],[EG2]]*100), "")</f>
        <v>0.97361387339316008</v>
      </c>
      <c r="U404"/>
    </row>
    <row r="405" spans="1:21" hidden="1" x14ac:dyDescent="0.25">
      <c r="A405" s="20" t="s">
        <v>1252</v>
      </c>
      <c r="B405" s="35">
        <v>5712.07</v>
      </c>
      <c r="C405" s="6" t="s">
        <v>1251</v>
      </c>
      <c r="D405" s="6" t="s">
        <v>13</v>
      </c>
      <c r="E405" s="6" t="s">
        <v>26</v>
      </c>
      <c r="F405" s="6" t="s">
        <v>27</v>
      </c>
      <c r="G405">
        <v>12</v>
      </c>
      <c r="H405">
        <v>202212</v>
      </c>
      <c r="I405" s="8">
        <v>159.69999999999999</v>
      </c>
      <c r="J405" s="8">
        <v>5.29</v>
      </c>
      <c r="K405" s="8">
        <v>7.17</v>
      </c>
      <c r="L405" s="8">
        <v>8.14</v>
      </c>
      <c r="M405" s="36" t="str">
        <f>INDEX(YahooDetails[], MATCH(ZACKS_Screener[Ticker], YahooDetails[Ticker],0), 4)</f>
        <v>Industrials</v>
      </c>
      <c r="N405" s="6" t="str">
        <f>INDEX(YahooDetails[], MATCH(ZACKS_Screener[Ticker], YahooDetails[Ticker],0), 2)</f>
        <v>Engineering &amp; Construction</v>
      </c>
      <c r="O4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0.35538752362948955</v>
      </c>
      <c r="P4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0.13528591352859146</v>
      </c>
      <c r="Q405" s="17">
        <f>IFERROR(ZACKS_Screener[[#This Row],[Price]]/ZACKS_Screener[[#This Row],[EPS1]], "")</f>
        <v>22.273361227336121</v>
      </c>
      <c r="R405" s="17">
        <f>IFERROR(ZACKS_Screener[[#This Row],[Price]]/ZACKS_Screener[[#This Row],[EPS2]], "")</f>
        <v>19.619164619164618</v>
      </c>
      <c r="S405" s="17">
        <f>IFERROR(ZACKS_Screener[[#This Row],[PE1]]/(ZACKS_Screener[[#This Row],[EG1]]*100), "")</f>
        <v>0.62673447283302175</v>
      </c>
      <c r="T405" s="17">
        <f>IFERROR(ZACKS_Screener[[#This Row],[PE2]]/(ZACKS_Screener[[#This Row],[EG2]]*100), "")</f>
        <v>1.4502001063856722</v>
      </c>
      <c r="U405"/>
    </row>
    <row r="406" spans="1:21" hidden="1" x14ac:dyDescent="0.25">
      <c r="A406" s="20" t="s">
        <v>479</v>
      </c>
      <c r="B406" s="35">
        <v>18364.88</v>
      </c>
      <c r="C406" s="6" t="s">
        <v>478</v>
      </c>
      <c r="D406" s="6" t="s">
        <v>22</v>
      </c>
      <c r="E406" s="6" t="s">
        <v>41</v>
      </c>
      <c r="F406" s="6" t="s">
        <v>67</v>
      </c>
      <c r="G406">
        <v>12</v>
      </c>
      <c r="H406">
        <v>202212</v>
      </c>
      <c r="I406" s="8">
        <v>191.57</v>
      </c>
      <c r="J406" s="8">
        <v>-19.43</v>
      </c>
      <c r="K406" s="8">
        <v>-12.56</v>
      </c>
      <c r="L406" s="8">
        <v>-8.7899999999999991</v>
      </c>
      <c r="M406" s="36" t="str">
        <f>INDEX(YahooDetails[], MATCH(ZACKS_Screener[Ticker], YahooDetails[Ticker],0), 4)</f>
        <v>Healthcare</v>
      </c>
      <c r="N406" s="6" t="str">
        <f>INDEX(YahooDetails[], MATCH(ZACKS_Screener[Ticker], YahooDetails[Ticker],0), 2)</f>
        <v>Biotechnology</v>
      </c>
      <c r="O4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0.3535769428718476</v>
      </c>
      <c r="P4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0.30015923566878988</v>
      </c>
      <c r="Q406" s="17">
        <f>IFERROR(ZACKS_Screener[[#This Row],[Price]]/ZACKS_Screener[[#This Row],[EPS1]], "")</f>
        <v>-15.252388535031846</v>
      </c>
      <c r="R406" s="17">
        <f>IFERROR(ZACKS_Screener[[#This Row],[Price]]/ZACKS_Screener[[#This Row],[EPS2]], "")</f>
        <v>-21.794084186575656</v>
      </c>
      <c r="S406" s="17">
        <f>IFERROR(ZACKS_Screener[[#This Row],[PE1]]/(ZACKS_Screener[[#This Row],[EG1]]*100), "")</f>
        <v>-0.43137395813052237</v>
      </c>
      <c r="T406" s="17">
        <f>IFERROR(ZACKS_Screener[[#This Row],[PE2]]/(ZACKS_Screener[[#This Row],[EG2]]*100), "")</f>
        <v>-0.72608407794002694</v>
      </c>
      <c r="U406"/>
    </row>
    <row r="407" spans="1:21" hidden="1" x14ac:dyDescent="0.25">
      <c r="A407" s="20" t="s">
        <v>2088</v>
      </c>
      <c r="B407" s="35">
        <v>34252.089999999997</v>
      </c>
      <c r="C407" s="6" t="s">
        <v>2087</v>
      </c>
      <c r="D407" s="6" t="s">
        <v>13</v>
      </c>
      <c r="E407" s="6" t="s">
        <v>130</v>
      </c>
      <c r="F407" s="6" t="s">
        <v>482</v>
      </c>
      <c r="G407">
        <v>12</v>
      </c>
      <c r="H407">
        <v>202212</v>
      </c>
      <c r="I407" s="8">
        <v>43.1</v>
      </c>
      <c r="J407" s="8">
        <v>1.85</v>
      </c>
      <c r="K407" s="8">
        <v>2.5</v>
      </c>
      <c r="L407" s="8">
        <v>2.87</v>
      </c>
      <c r="M407" s="36" t="str">
        <f>INDEX(YahooDetails[], MATCH(ZACKS_Screener[Ticker], YahooDetails[Ticker],0), 4)</f>
        <v>Basic Materials</v>
      </c>
      <c r="N407" s="6" t="str">
        <f>INDEX(YahooDetails[], MATCH(ZACKS_Screener[Ticker], YahooDetails[Ticker],0), 2)</f>
        <v>Gold</v>
      </c>
      <c r="O4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0.35135135135135126</v>
      </c>
      <c r="P4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0.14800000000000005</v>
      </c>
      <c r="Q407" s="17">
        <f>IFERROR(ZACKS_Screener[[#This Row],[Price]]/ZACKS_Screener[[#This Row],[EPS1]], "")</f>
        <v>17.240000000000002</v>
      </c>
      <c r="R407" s="17">
        <f>IFERROR(ZACKS_Screener[[#This Row],[Price]]/ZACKS_Screener[[#This Row],[EPS2]], "")</f>
        <v>15.017421602787456</v>
      </c>
      <c r="S407" s="17">
        <f>IFERROR(ZACKS_Screener[[#This Row],[PE1]]/(ZACKS_Screener[[#This Row],[EG1]]*100), "")</f>
        <v>0.49067692307692329</v>
      </c>
      <c r="T407" s="17">
        <f>IFERROR(ZACKS_Screener[[#This Row],[PE2]]/(ZACKS_Screener[[#This Row],[EG2]]*100), "")</f>
        <v>1.01469064883699</v>
      </c>
      <c r="U407"/>
    </row>
    <row r="408" spans="1:21" hidden="1" x14ac:dyDescent="0.25">
      <c r="A408" s="20" t="s">
        <v>2888</v>
      </c>
      <c r="B408" s="35">
        <v>12780.88</v>
      </c>
      <c r="C408" s="6" t="s">
        <v>2887</v>
      </c>
      <c r="D408" s="6" t="s">
        <v>13</v>
      </c>
      <c r="E408" s="6" t="s">
        <v>14</v>
      </c>
      <c r="F408" s="6" t="s">
        <v>58</v>
      </c>
      <c r="G408">
        <v>12</v>
      </c>
      <c r="H408">
        <v>202212</v>
      </c>
      <c r="I408" s="8">
        <v>7.54</v>
      </c>
      <c r="J408" s="8">
        <v>0.43</v>
      </c>
      <c r="K408" s="8">
        <v>0.57999999999999996</v>
      </c>
      <c r="L408" s="8">
        <v>0.65</v>
      </c>
      <c r="M408" s="36" t="str">
        <f>INDEX(YahooDetails[], MATCH(ZACKS_Screener[Ticker], YahooDetails[Ticker],0), 4)</f>
        <v>Communication Services</v>
      </c>
      <c r="N408" s="6" t="str">
        <f>INDEX(YahooDetails[], MATCH(ZACKS_Screener[Ticker], YahooDetails[Ticker],0), 2)</f>
        <v>Internet Content &amp; Information</v>
      </c>
      <c r="O4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0.34883720930232553</v>
      </c>
      <c r="P4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0.12068965517241391</v>
      </c>
      <c r="Q408" s="17">
        <f>IFERROR(ZACKS_Screener[[#This Row],[Price]]/ZACKS_Screener[[#This Row],[EPS1]], "")</f>
        <v>13.000000000000002</v>
      </c>
      <c r="R408" s="17">
        <f>IFERROR(ZACKS_Screener[[#This Row],[Price]]/ZACKS_Screener[[#This Row],[EPS2]], "")</f>
        <v>11.6</v>
      </c>
      <c r="S408" s="17">
        <f>IFERROR(ZACKS_Screener[[#This Row],[PE1]]/(ZACKS_Screener[[#This Row],[EG1]]*100), "")</f>
        <v>0.37266666666666676</v>
      </c>
      <c r="T408" s="17">
        <f>IFERROR(ZACKS_Screener[[#This Row],[PE2]]/(ZACKS_Screener[[#This Row],[EG2]]*100), "")</f>
        <v>0.96114285714285619</v>
      </c>
      <c r="U408"/>
    </row>
    <row r="409" spans="1:21" hidden="1" x14ac:dyDescent="0.25">
      <c r="A409" s="20" t="s">
        <v>1194</v>
      </c>
      <c r="B409" s="35">
        <v>15837.48</v>
      </c>
      <c r="C409" s="6" t="s">
        <v>1193</v>
      </c>
      <c r="D409" s="6" t="s">
        <v>22</v>
      </c>
      <c r="E409" s="6" t="s">
        <v>30</v>
      </c>
      <c r="F409" s="6" t="s">
        <v>256</v>
      </c>
      <c r="G409">
        <v>12</v>
      </c>
      <c r="H409">
        <v>202212</v>
      </c>
      <c r="I409" s="8">
        <v>106.92</v>
      </c>
      <c r="J409" s="8">
        <v>6.79</v>
      </c>
      <c r="K409" s="8">
        <v>9.1</v>
      </c>
      <c r="L409" s="8">
        <v>11.88</v>
      </c>
      <c r="M409" s="36" t="str">
        <f>INDEX(YahooDetails[], MATCH(ZACKS_Screener[Ticker], YahooDetails[Ticker],0), 4)</f>
        <v>Consumer Cyclical</v>
      </c>
      <c r="N409" s="6" t="str">
        <f>INDEX(YahooDetails[], MATCH(ZACKS_Screener[Ticker], YahooDetails[Ticker],0), 2)</f>
        <v>Travel Services</v>
      </c>
      <c r="O4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0.34020618556701027</v>
      </c>
      <c r="P4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0.30549450549450563</v>
      </c>
      <c r="Q409" s="17">
        <f>IFERROR(ZACKS_Screener[[#This Row],[Price]]/ZACKS_Screener[[#This Row],[EPS1]], "")</f>
        <v>11.74945054945055</v>
      </c>
      <c r="R409" s="17">
        <f>IFERROR(ZACKS_Screener[[#This Row],[Price]]/ZACKS_Screener[[#This Row],[EPS2]], "")</f>
        <v>9</v>
      </c>
      <c r="S409" s="17">
        <f>IFERROR(ZACKS_Screener[[#This Row],[PE1]]/(ZACKS_Screener[[#This Row],[EG1]]*100), "")</f>
        <v>0.34536263736263745</v>
      </c>
      <c r="T409" s="17">
        <f>IFERROR(ZACKS_Screener[[#This Row],[PE2]]/(ZACKS_Screener[[#This Row],[EG2]]*100), "")</f>
        <v>0.29460431654676245</v>
      </c>
      <c r="U409"/>
    </row>
    <row r="410" spans="1:21" hidden="1" x14ac:dyDescent="0.25">
      <c r="A410" s="20" t="s">
        <v>2413</v>
      </c>
      <c r="B410" s="35">
        <v>6961.91</v>
      </c>
      <c r="C410" s="6" t="s">
        <v>2412</v>
      </c>
      <c r="D410" s="6" t="s">
        <v>13</v>
      </c>
      <c r="E410" s="6" t="s">
        <v>37</v>
      </c>
      <c r="F410" s="6" t="s">
        <v>127</v>
      </c>
      <c r="G410">
        <v>12</v>
      </c>
      <c r="H410">
        <v>202212</v>
      </c>
      <c r="I410" s="8">
        <v>192.18</v>
      </c>
      <c r="J410" s="8">
        <v>11.44</v>
      </c>
      <c r="K410" s="8">
        <v>15.33</v>
      </c>
      <c r="L410" s="8">
        <v>17.09</v>
      </c>
      <c r="M410" s="36" t="str">
        <f>INDEX(YahooDetails[], MATCH(ZACKS_Screener[Ticker], YahooDetails[Ticker],0), 4)</f>
        <v>Financial Services</v>
      </c>
      <c r="N410" s="6" t="str">
        <f>INDEX(YahooDetails[], MATCH(ZACKS_Screener[Ticker], YahooDetails[Ticker],0), 2)</f>
        <v>Insurance—Life</v>
      </c>
      <c r="O4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0.34003496503496511</v>
      </c>
      <c r="P4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0.11480756686236136</v>
      </c>
      <c r="Q410" s="17">
        <f>IFERROR(ZACKS_Screener[[#This Row],[Price]]/ZACKS_Screener[[#This Row],[EPS1]], "")</f>
        <v>12.536203522504893</v>
      </c>
      <c r="R410" s="17">
        <f>IFERROR(ZACKS_Screener[[#This Row],[Price]]/ZACKS_Screener[[#This Row],[EPS2]], "")</f>
        <v>11.245172615564659</v>
      </c>
      <c r="S410" s="17">
        <f>IFERROR(ZACKS_Screener[[#This Row],[PE1]]/(ZACKS_Screener[[#This Row],[EG1]]*100), "")</f>
        <v>0.36867395449217466</v>
      </c>
      <c r="T410" s="17">
        <f>IFERROR(ZACKS_Screener[[#This Row],[PE2]]/(ZACKS_Screener[[#This Row],[EG2]]*100), "")</f>
        <v>0.97948009202617192</v>
      </c>
      <c r="U410"/>
    </row>
    <row r="411" spans="1:21" hidden="1" x14ac:dyDescent="0.25">
      <c r="A411" s="20" t="s">
        <v>3709</v>
      </c>
      <c r="B411" s="35">
        <v>2280.91</v>
      </c>
      <c r="C411" s="6" t="s">
        <v>3708</v>
      </c>
      <c r="D411" s="6" t="s">
        <v>22</v>
      </c>
      <c r="E411" s="6" t="s">
        <v>37</v>
      </c>
      <c r="F411" s="6" t="s">
        <v>299</v>
      </c>
      <c r="G411">
        <v>9</v>
      </c>
      <c r="H411">
        <v>202209</v>
      </c>
      <c r="I411" s="8">
        <v>13.42</v>
      </c>
      <c r="J411" s="8">
        <v>1.24</v>
      </c>
      <c r="K411" s="8">
        <v>1.66</v>
      </c>
      <c r="L411" s="8">
        <v>1.55</v>
      </c>
      <c r="M411" s="36" t="str">
        <f>INDEX(YahooDetails[], MATCH(ZACKS_Screener[Ticker], YahooDetails[Ticker],0), 4)</f>
        <v>Financial Services</v>
      </c>
      <c r="N411" s="6" t="str">
        <f>INDEX(YahooDetails[], MATCH(ZACKS_Screener[Ticker], YahooDetails[Ticker],0), 2)</f>
        <v>Asset Management</v>
      </c>
      <c r="O4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0.33870967741935476</v>
      </c>
      <c r="P4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-6.6265060240963777E-2</v>
      </c>
      <c r="Q411" s="17">
        <f>IFERROR(ZACKS_Screener[[#This Row],[Price]]/ZACKS_Screener[[#This Row],[EPS1]], "")</f>
        <v>8.0843373493975914</v>
      </c>
      <c r="R411" s="17">
        <f>IFERROR(ZACKS_Screener[[#This Row],[Price]]/ZACKS_Screener[[#This Row],[EPS2]], "")</f>
        <v>8.6580645161290324</v>
      </c>
      <c r="S411" s="17">
        <f>IFERROR(ZACKS_Screener[[#This Row],[PE1]]/(ZACKS_Screener[[#This Row],[EG1]]*100), "")</f>
        <v>0.23868043602983371</v>
      </c>
      <c r="T411" s="17">
        <f>IFERROR(ZACKS_Screener[[#This Row],[PE2]]/(ZACKS_Screener[[#This Row],[EG2]]*100), "")</f>
        <v>-1.306580645161292</v>
      </c>
      <c r="U411"/>
    </row>
    <row r="412" spans="1:21" hidden="1" x14ac:dyDescent="0.25">
      <c r="A412" s="20" t="s">
        <v>619</v>
      </c>
      <c r="B412" s="35">
        <v>6917.57</v>
      </c>
      <c r="C412" s="6" t="s">
        <v>619</v>
      </c>
      <c r="D412" s="6" t="s">
        <v>13</v>
      </c>
      <c r="E412" s="6" t="s">
        <v>179</v>
      </c>
      <c r="F412" s="6" t="s">
        <v>180</v>
      </c>
      <c r="G412">
        <v>3</v>
      </c>
      <c r="H412">
        <v>202303</v>
      </c>
      <c r="I412" s="8">
        <v>21.75</v>
      </c>
      <c r="J412" s="8">
        <v>0.65</v>
      </c>
      <c r="K412" s="8">
        <v>0.87</v>
      </c>
      <c r="L412" s="8">
        <v>1.1299999999999999</v>
      </c>
      <c r="M412" s="36" t="str">
        <f>INDEX(YahooDetails[], MATCH(ZACKS_Screener[Ticker], YahooDetails[Ticker],0), 4)</f>
        <v>Industrials</v>
      </c>
      <c r="N412" s="6" t="str">
        <f>INDEX(YahooDetails[], MATCH(ZACKS_Screener[Ticker], YahooDetails[Ticker],0), 2)</f>
        <v>Aerospace &amp; Defense</v>
      </c>
      <c r="O4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0.33846153846153842</v>
      </c>
      <c r="P4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0.29885057471264354</v>
      </c>
      <c r="Q412" s="17">
        <f>IFERROR(ZACKS_Screener[[#This Row],[Price]]/ZACKS_Screener[[#This Row],[EPS1]], "")</f>
        <v>25</v>
      </c>
      <c r="R412" s="17">
        <f>IFERROR(ZACKS_Screener[[#This Row],[Price]]/ZACKS_Screener[[#This Row],[EPS2]], "")</f>
        <v>19.247787610619472</v>
      </c>
      <c r="S412" s="17">
        <f>IFERROR(ZACKS_Screener[[#This Row],[PE1]]/(ZACKS_Screener[[#This Row],[EG1]]*100), "")</f>
        <v>0.73863636363636376</v>
      </c>
      <c r="T412" s="17">
        <f>IFERROR(ZACKS_Screener[[#This Row],[PE2]]/(ZACKS_Screener[[#This Row],[EG2]]*100), "")</f>
        <v>0.6440605854322673</v>
      </c>
      <c r="U412"/>
    </row>
    <row r="413" spans="1:21" hidden="1" x14ac:dyDescent="0.25">
      <c r="A413" s="20" t="s">
        <v>762</v>
      </c>
      <c r="B413" s="35">
        <v>56553.66</v>
      </c>
      <c r="C413" s="6" t="s">
        <v>761</v>
      </c>
      <c r="D413" s="6" t="s">
        <v>13</v>
      </c>
      <c r="E413" s="6" t="s">
        <v>30</v>
      </c>
      <c r="F413" s="6" t="s">
        <v>763</v>
      </c>
      <c r="G413">
        <v>12</v>
      </c>
      <c r="H413">
        <v>202212</v>
      </c>
      <c r="I413" s="8">
        <v>2049.8000000000002</v>
      </c>
      <c r="J413" s="8">
        <v>32.78</v>
      </c>
      <c r="K413" s="8">
        <v>43.87</v>
      </c>
      <c r="L413" s="8">
        <v>52.54</v>
      </c>
      <c r="M413" s="36" t="str">
        <f>INDEX(YahooDetails[], MATCH(ZACKS_Screener[Ticker], YahooDetails[Ticker],0), 4)</f>
        <v>Consumer Cyclical</v>
      </c>
      <c r="N413" s="6" t="str">
        <f>INDEX(YahooDetails[], MATCH(ZACKS_Screener[Ticker], YahooDetails[Ticker],0), 2)</f>
        <v>Restaurants</v>
      </c>
      <c r="O4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0.3383160463697375</v>
      </c>
      <c r="P4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0.19762935947116486</v>
      </c>
      <c r="Q413" s="17">
        <f>IFERROR(ZACKS_Screener[[#This Row],[Price]]/ZACKS_Screener[[#This Row],[EPS1]], "")</f>
        <v>46.724413038522918</v>
      </c>
      <c r="R413" s="17">
        <f>IFERROR(ZACKS_Screener[[#This Row],[Price]]/ZACKS_Screener[[#This Row],[EPS2]], "")</f>
        <v>39.014084507042256</v>
      </c>
      <c r="S413" s="17">
        <f>IFERROR(ZACKS_Screener[[#This Row],[PE1]]/(ZACKS_Screener[[#This Row],[EG1]]*100), "")</f>
        <v>1.3810877000926798</v>
      </c>
      <c r="T413" s="17">
        <f>IFERROR(ZACKS_Screener[[#This Row],[PE2]]/(ZACKS_Screener[[#This Row],[EG2]]*100), "")</f>
        <v>1.9741036762675241</v>
      </c>
      <c r="U413"/>
    </row>
    <row r="414" spans="1:21" hidden="1" x14ac:dyDescent="0.25">
      <c r="A414" s="20" t="s">
        <v>3252</v>
      </c>
      <c r="B414" s="35">
        <v>2649.41</v>
      </c>
      <c r="C414" s="6" t="s">
        <v>3251</v>
      </c>
      <c r="D414" s="6" t="s">
        <v>22</v>
      </c>
      <c r="E414" s="6" t="s">
        <v>41</v>
      </c>
      <c r="F414" s="6" t="s">
        <v>67</v>
      </c>
      <c r="G414">
        <v>12</v>
      </c>
      <c r="H414">
        <v>202212</v>
      </c>
      <c r="I414" s="8">
        <v>27.06</v>
      </c>
      <c r="J414" s="8">
        <v>-4.63</v>
      </c>
      <c r="K414" s="8">
        <v>-3.08</v>
      </c>
      <c r="L414" s="8">
        <v>-2.2000000000000002</v>
      </c>
      <c r="M414" s="36" t="str">
        <f>INDEX(YahooDetails[], MATCH(ZACKS_Screener[Ticker], YahooDetails[Ticker],0), 4)</f>
        <v>Healthcare</v>
      </c>
      <c r="N414" s="6" t="str">
        <f>INDEX(YahooDetails[], MATCH(ZACKS_Screener[Ticker], YahooDetails[Ticker],0), 2)</f>
        <v>Biotechnology</v>
      </c>
      <c r="O4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0.33477321814254857</v>
      </c>
      <c r="P4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0.2857142857142857</v>
      </c>
      <c r="Q414" s="17">
        <f>IFERROR(ZACKS_Screener[[#This Row],[Price]]/ZACKS_Screener[[#This Row],[EPS1]], "")</f>
        <v>-8.7857142857142847</v>
      </c>
      <c r="R414" s="17">
        <f>IFERROR(ZACKS_Screener[[#This Row],[Price]]/ZACKS_Screener[[#This Row],[EPS2]], "")</f>
        <v>-12.299999999999999</v>
      </c>
      <c r="S414" s="17">
        <f>IFERROR(ZACKS_Screener[[#This Row],[PE1]]/(ZACKS_Screener[[#This Row],[EG1]]*100), "")</f>
        <v>-0.26243778801843315</v>
      </c>
      <c r="T414" s="17">
        <f>IFERROR(ZACKS_Screener[[#This Row],[PE2]]/(ZACKS_Screener[[#This Row],[EG2]]*100), "")</f>
        <v>-0.43049999999999999</v>
      </c>
      <c r="U414"/>
    </row>
    <row r="415" spans="1:21" hidden="1" x14ac:dyDescent="0.25">
      <c r="A415" s="20" t="s">
        <v>4058</v>
      </c>
      <c r="B415" s="35">
        <v>2321.73</v>
      </c>
      <c r="C415" s="6" t="s">
        <v>4057</v>
      </c>
      <c r="D415" s="6" t="s">
        <v>13</v>
      </c>
      <c r="E415" s="6" t="s">
        <v>130</v>
      </c>
      <c r="F415" s="6" t="s">
        <v>482</v>
      </c>
      <c r="G415">
        <v>12</v>
      </c>
      <c r="H415">
        <v>202212</v>
      </c>
      <c r="I415" s="8">
        <v>4.74</v>
      </c>
      <c r="J415" s="8">
        <v>-0.09</v>
      </c>
      <c r="K415" s="8">
        <v>-0.06</v>
      </c>
      <c r="L415" s="8">
        <v>-0.1</v>
      </c>
      <c r="M415" s="36" t="str">
        <f>INDEX(YahooDetails[], MATCH(ZACKS_Screener[Ticker], YahooDetails[Ticker],0), 4)</f>
        <v>Energy</v>
      </c>
      <c r="N415" s="6" t="str">
        <f>INDEX(YahooDetails[], MATCH(ZACKS_Screener[Ticker], YahooDetails[Ticker],0), 2)</f>
        <v>Uranium</v>
      </c>
      <c r="O4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0.33333333333333331</v>
      </c>
      <c r="P4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-0.66666666666666685</v>
      </c>
      <c r="Q415" s="17">
        <f>IFERROR(ZACKS_Screener[[#This Row],[Price]]/ZACKS_Screener[[#This Row],[EPS1]], "")</f>
        <v>-79</v>
      </c>
      <c r="R415" s="17">
        <f>IFERROR(ZACKS_Screener[[#This Row],[Price]]/ZACKS_Screener[[#This Row],[EPS2]], "")</f>
        <v>-47.4</v>
      </c>
      <c r="S415" s="17">
        <f>IFERROR(ZACKS_Screener[[#This Row],[PE1]]/(ZACKS_Screener[[#This Row],[EG1]]*100), "")</f>
        <v>-2.3700000000000006</v>
      </c>
      <c r="T415" s="17">
        <f>IFERROR(ZACKS_Screener[[#This Row],[PE2]]/(ZACKS_Screener[[#This Row],[EG2]]*100), "")</f>
        <v>0.71099999999999974</v>
      </c>
      <c r="U415"/>
    </row>
    <row r="416" spans="1:21" hidden="1" x14ac:dyDescent="0.25">
      <c r="A416" s="20" t="s">
        <v>162</v>
      </c>
      <c r="B416" s="35">
        <v>4846.34</v>
      </c>
      <c r="C416" s="6" t="s">
        <v>161</v>
      </c>
      <c r="D416" s="6" t="s">
        <v>13</v>
      </c>
      <c r="E416" s="6" t="s">
        <v>14</v>
      </c>
      <c r="F416" s="6" t="s">
        <v>163</v>
      </c>
      <c r="G416">
        <v>4</v>
      </c>
      <c r="H416">
        <v>202304</v>
      </c>
      <c r="I416" s="8">
        <v>43.19</v>
      </c>
      <c r="J416" s="8">
        <v>-0.42</v>
      </c>
      <c r="K416" s="8">
        <v>-0.28000000000000003</v>
      </c>
      <c r="L416" s="8">
        <v>0.04</v>
      </c>
      <c r="M416" s="36" t="str">
        <f>INDEX(YahooDetails[], MATCH(ZACKS_Screener[Ticker], YahooDetails[Ticker],0), 4)</f>
        <v>Technology</v>
      </c>
      <c r="N416" s="6" t="str">
        <f>INDEX(YahooDetails[], MATCH(ZACKS_Screener[Ticker], YahooDetails[Ticker],0), 2)</f>
        <v>Software—Application</v>
      </c>
      <c r="O4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4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16" s="17">
        <f>IFERROR(ZACKS_Screener[[#This Row],[Price]]/ZACKS_Screener[[#This Row],[EPS1]], "")</f>
        <v>-154.24999999999997</v>
      </c>
      <c r="R416" s="17">
        <f>IFERROR(ZACKS_Screener[[#This Row],[Price]]/ZACKS_Screener[[#This Row],[EPS2]], "")</f>
        <v>1079.75</v>
      </c>
      <c r="S416" s="17">
        <f>IFERROR(ZACKS_Screener[[#This Row],[PE1]]/(ZACKS_Screener[[#This Row],[EG1]]*100), "")</f>
        <v>-4.6274999999999995</v>
      </c>
      <c r="T416" s="17">
        <f>IFERROR(ZACKS_Screener[[#This Row],[PE2]]/(ZACKS_Screener[[#This Row],[EG2]]*100), "")</f>
        <v>10.797499999999999</v>
      </c>
      <c r="U416"/>
    </row>
    <row r="417" spans="1:21" hidden="1" x14ac:dyDescent="0.25">
      <c r="A417" s="20" t="s">
        <v>4157</v>
      </c>
      <c r="B417" s="35">
        <v>2252.6799999999998</v>
      </c>
      <c r="C417" s="6" t="s">
        <v>4156</v>
      </c>
      <c r="D417" s="6" t="s">
        <v>22</v>
      </c>
      <c r="E417" s="6" t="s">
        <v>223</v>
      </c>
      <c r="F417" s="6" t="s">
        <v>465</v>
      </c>
      <c r="G417">
        <v>3</v>
      </c>
      <c r="H417">
        <v>202303</v>
      </c>
      <c r="I417" s="8">
        <v>5.62</v>
      </c>
      <c r="J417" s="8">
        <v>-0.15</v>
      </c>
      <c r="K417" s="8">
        <v>-0.1</v>
      </c>
      <c r="L417" s="8">
        <v>0.27</v>
      </c>
      <c r="M417" s="36" t="str">
        <f>INDEX(YahooDetails[], MATCH(ZACKS_Screener[Ticker], YahooDetails[Ticker],0), 4)</f>
        <v>Utilities</v>
      </c>
      <c r="N417" s="6" t="str">
        <f>INDEX(YahooDetails[], MATCH(ZACKS_Screener[Ticker], YahooDetails[Ticker],0), 2)</f>
        <v>Utilities—Renewable</v>
      </c>
      <c r="O4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4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17" s="17">
        <f>IFERROR(ZACKS_Screener[[#This Row],[Price]]/ZACKS_Screener[[#This Row],[EPS1]], "")</f>
        <v>-56.199999999999996</v>
      </c>
      <c r="R417" s="17">
        <f>IFERROR(ZACKS_Screener[[#This Row],[Price]]/ZACKS_Screener[[#This Row],[EPS2]], "")</f>
        <v>20.814814814814813</v>
      </c>
      <c r="S417" s="17">
        <f>IFERROR(ZACKS_Screener[[#This Row],[PE1]]/(ZACKS_Screener[[#This Row],[EG1]]*100), "")</f>
        <v>-1.6860000000000002</v>
      </c>
      <c r="T417" s="17">
        <f>IFERROR(ZACKS_Screener[[#This Row],[PE2]]/(ZACKS_Screener[[#This Row],[EG2]]*100), "")</f>
        <v>0.20814814814814814</v>
      </c>
      <c r="U417"/>
    </row>
    <row r="418" spans="1:21" hidden="1" x14ac:dyDescent="0.25">
      <c r="A418" s="20" t="s">
        <v>381</v>
      </c>
      <c r="B418" s="35">
        <v>4646.8</v>
      </c>
      <c r="C418" s="6" t="s">
        <v>380</v>
      </c>
      <c r="D418" s="6" t="s">
        <v>13</v>
      </c>
      <c r="E418" s="6" t="s">
        <v>37</v>
      </c>
      <c r="F418" s="6" t="s">
        <v>70</v>
      </c>
      <c r="G418">
        <v>12</v>
      </c>
      <c r="H418">
        <v>202212</v>
      </c>
      <c r="I418" s="8">
        <v>54.54</v>
      </c>
      <c r="J418" s="8">
        <v>5.81</v>
      </c>
      <c r="K418" s="8">
        <v>7.74</v>
      </c>
      <c r="L418" s="8">
        <v>8.6</v>
      </c>
      <c r="M418" s="36" t="str">
        <f>INDEX(YahooDetails[], MATCH(ZACKS_Screener[Ticker], YahooDetails[Ticker],0), 4)</f>
        <v>Financial Services</v>
      </c>
      <c r="N418" s="6" t="str">
        <f>INDEX(YahooDetails[], MATCH(ZACKS_Screener[Ticker], YahooDetails[Ticker],0), 2)</f>
        <v>Insurance—Specialty</v>
      </c>
      <c r="O4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0.33218588640275398</v>
      </c>
      <c r="P4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0.11111111111111104</v>
      </c>
      <c r="Q418" s="17">
        <f>IFERROR(ZACKS_Screener[[#This Row],[Price]]/ZACKS_Screener[[#This Row],[EPS1]], "")</f>
        <v>7.0465116279069768</v>
      </c>
      <c r="R418" s="17">
        <f>IFERROR(ZACKS_Screener[[#This Row],[Price]]/ZACKS_Screener[[#This Row],[EPS2]], "")</f>
        <v>6.3418604651162793</v>
      </c>
      <c r="S418" s="17">
        <f>IFERROR(ZACKS_Screener[[#This Row],[PE1]]/(ZACKS_Screener[[#This Row],[EG1]]*100), "")</f>
        <v>0.2121255572960597</v>
      </c>
      <c r="T418" s="17">
        <f>IFERROR(ZACKS_Screener[[#This Row],[PE2]]/(ZACKS_Screener[[#This Row],[EG2]]*100), "")</f>
        <v>0.57076744186046557</v>
      </c>
      <c r="U418"/>
    </row>
    <row r="419" spans="1:21" hidden="1" x14ac:dyDescent="0.25">
      <c r="A419" s="20" t="s">
        <v>2071</v>
      </c>
      <c r="B419" s="35">
        <v>7521.8</v>
      </c>
      <c r="C419" s="6" t="s">
        <v>2070</v>
      </c>
      <c r="D419" s="6" t="s">
        <v>22</v>
      </c>
      <c r="E419" s="6" t="s">
        <v>14</v>
      </c>
      <c r="F419" s="6" t="s">
        <v>15</v>
      </c>
      <c r="G419">
        <v>12</v>
      </c>
      <c r="H419">
        <v>202212</v>
      </c>
      <c r="I419" s="8">
        <v>57.2</v>
      </c>
      <c r="J419" s="8">
        <v>1.93</v>
      </c>
      <c r="K419" s="8">
        <v>2.57</v>
      </c>
      <c r="L419" s="8">
        <v>2.91</v>
      </c>
      <c r="M419" s="36" t="str">
        <f>INDEX(YahooDetails[], MATCH(ZACKS_Screener[Ticker], YahooDetails[Ticker],0), 4)</f>
        <v>Technology</v>
      </c>
      <c r="N419" s="6" t="str">
        <f>INDEX(YahooDetails[], MATCH(ZACKS_Screener[Ticker], YahooDetails[Ticker],0), 2)</f>
        <v>Software—Application</v>
      </c>
      <c r="O4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0.33160621761658027</v>
      </c>
      <c r="P4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0.13229571984435809</v>
      </c>
      <c r="Q419" s="17">
        <f>IFERROR(ZACKS_Screener[[#This Row],[Price]]/ZACKS_Screener[[#This Row],[EPS1]], "")</f>
        <v>22.256809338521403</v>
      </c>
      <c r="R419" s="17">
        <f>IFERROR(ZACKS_Screener[[#This Row],[Price]]/ZACKS_Screener[[#This Row],[EPS2]], "")</f>
        <v>19.656357388316152</v>
      </c>
      <c r="S419" s="17">
        <f>IFERROR(ZACKS_Screener[[#This Row],[PE1]]/(ZACKS_Screener[[#This Row],[EG1]]*100), "")</f>
        <v>0.67118190661478616</v>
      </c>
      <c r="T419" s="17">
        <f>IFERROR(ZACKS_Screener[[#This Row],[PE2]]/(ZACKS_Screener[[#This Row],[EG2]]*100), "")</f>
        <v>1.4857893672933078</v>
      </c>
      <c r="U419"/>
    </row>
    <row r="420" spans="1:21" hidden="1" x14ac:dyDescent="0.25">
      <c r="A420" s="20" t="s">
        <v>1973</v>
      </c>
      <c r="B420" s="35">
        <v>26657.1</v>
      </c>
      <c r="C420" s="6" t="s">
        <v>1972</v>
      </c>
      <c r="D420" s="6" t="s">
        <v>13</v>
      </c>
      <c r="E420" s="6" t="s">
        <v>26</v>
      </c>
      <c r="F420" s="6" t="s">
        <v>909</v>
      </c>
      <c r="G420">
        <v>12</v>
      </c>
      <c r="H420">
        <v>202212</v>
      </c>
      <c r="I420" s="8">
        <v>430.17</v>
      </c>
      <c r="J420" s="8">
        <v>12.07</v>
      </c>
      <c r="K420" s="8">
        <v>16.059999999999999</v>
      </c>
      <c r="L420" s="8">
        <v>18.29</v>
      </c>
      <c r="M420" s="36" t="str">
        <f>INDEX(YahooDetails[], MATCH(ZACKS_Screener[Ticker], YahooDetails[Ticker],0), 4)</f>
        <v>Basic Materials</v>
      </c>
      <c r="N420" s="6" t="str">
        <f>INDEX(YahooDetails[], MATCH(ZACKS_Screener[Ticker], YahooDetails[Ticker],0), 2)</f>
        <v>Building Materials</v>
      </c>
      <c r="O4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0.33057166528583248</v>
      </c>
      <c r="P4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0.13885429638854299</v>
      </c>
      <c r="Q420" s="17">
        <f>IFERROR(ZACKS_Screener[[#This Row],[Price]]/ZACKS_Screener[[#This Row],[EPS1]], "")</f>
        <v>26.785180572851807</v>
      </c>
      <c r="R420" s="17">
        <f>IFERROR(ZACKS_Screener[[#This Row],[Price]]/ZACKS_Screener[[#This Row],[EPS2]], "")</f>
        <v>23.519409513395299</v>
      </c>
      <c r="S420" s="17">
        <f>IFERROR(ZACKS_Screener[[#This Row],[PE1]]/(ZACKS_Screener[[#This Row],[EG1]]*100), "")</f>
        <v>0.81026849502336218</v>
      </c>
      <c r="T420" s="17">
        <f>IFERROR(ZACKS_Screener[[#This Row],[PE2]]/(ZACKS_Screener[[#This Row],[EG2]]*100), "")</f>
        <v>1.6938193577808449</v>
      </c>
      <c r="U420"/>
    </row>
    <row r="421" spans="1:21" hidden="1" x14ac:dyDescent="0.25">
      <c r="A421" s="20" t="s">
        <v>4227</v>
      </c>
      <c r="B421" s="35">
        <v>2270.33</v>
      </c>
      <c r="C421" s="6" t="s">
        <v>4226</v>
      </c>
      <c r="D421" s="6" t="s">
        <v>13</v>
      </c>
      <c r="E421" s="6" t="s">
        <v>330</v>
      </c>
      <c r="F421" s="6" t="s">
        <v>664</v>
      </c>
      <c r="G421">
        <v>12</v>
      </c>
      <c r="H421">
        <v>202212</v>
      </c>
      <c r="I421" s="8">
        <v>27.26</v>
      </c>
      <c r="J421" s="8">
        <v>1.61</v>
      </c>
      <c r="K421" s="8">
        <v>2.14</v>
      </c>
      <c r="L421" s="8">
        <v>2.54</v>
      </c>
      <c r="M421" s="36" t="str">
        <f>INDEX(YahooDetails[], MATCH(ZACKS_Screener[Ticker], YahooDetails[Ticker],0), 4)</f>
        <v>Consumer Cyclical</v>
      </c>
      <c r="N421" s="6" t="str">
        <f>INDEX(YahooDetails[], MATCH(ZACKS_Screener[Ticker], YahooDetails[Ticker],0), 2)</f>
        <v>Leisure</v>
      </c>
      <c r="O4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0.32919254658385094</v>
      </c>
      <c r="P4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0.18691588785046723</v>
      </c>
      <c r="Q421" s="17">
        <f>IFERROR(ZACKS_Screener[[#This Row],[Price]]/ZACKS_Screener[[#This Row],[EPS1]], "")</f>
        <v>12.738317757009346</v>
      </c>
      <c r="R421" s="17">
        <f>IFERROR(ZACKS_Screener[[#This Row],[Price]]/ZACKS_Screener[[#This Row],[EPS2]], "")</f>
        <v>10.73228346456693</v>
      </c>
      <c r="S421" s="17">
        <f>IFERROR(ZACKS_Screener[[#This Row],[PE1]]/(ZACKS_Screener[[#This Row],[EG1]]*100), "")</f>
        <v>0.38695644507141602</v>
      </c>
      <c r="T421" s="17">
        <f>IFERROR(ZACKS_Screener[[#This Row],[PE2]]/(ZACKS_Screener[[#This Row],[EG2]]*100), "")</f>
        <v>0.57417716535433094</v>
      </c>
      <c r="U421"/>
    </row>
    <row r="422" spans="1:21" hidden="1" x14ac:dyDescent="0.25">
      <c r="A422" s="20" t="s">
        <v>1843</v>
      </c>
      <c r="B422" s="35">
        <v>6346.08</v>
      </c>
      <c r="C422" s="6" t="s">
        <v>1842</v>
      </c>
      <c r="D422" s="6" t="s">
        <v>22</v>
      </c>
      <c r="E422" s="6" t="s">
        <v>41</v>
      </c>
      <c r="F422" s="6" t="s">
        <v>61</v>
      </c>
      <c r="G422">
        <v>12</v>
      </c>
      <c r="H422">
        <v>202212</v>
      </c>
      <c r="I422" s="8">
        <v>92.87</v>
      </c>
      <c r="J422" s="8">
        <v>4.22</v>
      </c>
      <c r="K422" s="8">
        <v>5.6</v>
      </c>
      <c r="L422" s="8">
        <v>6.13</v>
      </c>
      <c r="M422" s="36" t="str">
        <f>INDEX(YahooDetails[], MATCH(ZACKS_Screener[Ticker], YahooDetails[Ticker],0), 4)</f>
        <v>Healthcare</v>
      </c>
      <c r="N422" s="6" t="str">
        <f>INDEX(YahooDetails[], MATCH(ZACKS_Screener[Ticker], YahooDetails[Ticker],0), 2)</f>
        <v>Drug Manufacturers—Specialty &amp; Generic</v>
      </c>
      <c r="O4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0.32701421800947866</v>
      </c>
      <c r="P4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9.4642857142857195E-2</v>
      </c>
      <c r="Q422" s="17">
        <f>IFERROR(ZACKS_Screener[[#This Row],[Price]]/ZACKS_Screener[[#This Row],[EPS1]], "")</f>
        <v>16.583928571428572</v>
      </c>
      <c r="R422" s="17">
        <f>IFERROR(ZACKS_Screener[[#This Row],[Price]]/ZACKS_Screener[[#This Row],[EPS2]], "")</f>
        <v>15.150081566068517</v>
      </c>
      <c r="S422" s="17">
        <f>IFERROR(ZACKS_Screener[[#This Row],[PE1]]/(ZACKS_Screener[[#This Row],[EG1]]*100), "")</f>
        <v>0.50713172877846791</v>
      </c>
      <c r="T422" s="17">
        <f>IFERROR(ZACKS_Screener[[#This Row],[PE2]]/(ZACKS_Screener[[#This Row],[EG2]]*100), "")</f>
        <v>1.6007633352827104</v>
      </c>
      <c r="U422"/>
    </row>
    <row r="423" spans="1:21" hidden="1" x14ac:dyDescent="0.25">
      <c r="A423" s="20" t="s">
        <v>927</v>
      </c>
      <c r="B423" s="35">
        <v>28365.200000000001</v>
      </c>
      <c r="C423" s="6" t="s">
        <v>926</v>
      </c>
      <c r="D423" s="6" t="s">
        <v>13</v>
      </c>
      <c r="E423" s="6" t="s">
        <v>14</v>
      </c>
      <c r="F423" s="6" t="s">
        <v>183</v>
      </c>
      <c r="G423">
        <v>12</v>
      </c>
      <c r="H423">
        <v>202212</v>
      </c>
      <c r="I423" s="8">
        <v>73</v>
      </c>
      <c r="J423" s="8">
        <v>-2.59</v>
      </c>
      <c r="K423" s="8">
        <v>-1.75</v>
      </c>
      <c r="L423" s="8">
        <v>-1.04</v>
      </c>
      <c r="M423" s="36" t="str">
        <f>INDEX(YahooDetails[], MATCH(ZACKS_Screener[Ticker], YahooDetails[Ticker],0), 4)</f>
        <v>Communication Services</v>
      </c>
      <c r="N423" s="6" t="str">
        <f>INDEX(YahooDetails[], MATCH(ZACKS_Screener[Ticker], YahooDetails[Ticker],0), 2)</f>
        <v>Internet Content &amp; Information</v>
      </c>
      <c r="O4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0.32432432432432429</v>
      </c>
      <c r="P4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0.40571428571428569</v>
      </c>
      <c r="Q423" s="17">
        <f>IFERROR(ZACKS_Screener[[#This Row],[Price]]/ZACKS_Screener[[#This Row],[EPS1]], "")</f>
        <v>-41.714285714285715</v>
      </c>
      <c r="R423" s="17">
        <f>IFERROR(ZACKS_Screener[[#This Row],[Price]]/ZACKS_Screener[[#This Row],[EPS2]], "")</f>
        <v>-70.192307692307693</v>
      </c>
      <c r="S423" s="17">
        <f>IFERROR(ZACKS_Screener[[#This Row],[PE1]]/(ZACKS_Screener[[#This Row],[EG1]]*100), "")</f>
        <v>-1.2861904761904763</v>
      </c>
      <c r="T423" s="17">
        <f>IFERROR(ZACKS_Screener[[#This Row],[PE2]]/(ZACKS_Screener[[#This Row],[EG2]]*100), "")</f>
        <v>-1.7300920910075841</v>
      </c>
      <c r="U423"/>
    </row>
    <row r="424" spans="1:21" hidden="1" x14ac:dyDescent="0.25">
      <c r="A424" s="20" t="s">
        <v>1512</v>
      </c>
      <c r="B424" s="35">
        <v>5381.25</v>
      </c>
      <c r="C424" s="6" t="s">
        <v>1511</v>
      </c>
      <c r="D424" s="6" t="s">
        <v>22</v>
      </c>
      <c r="E424" s="6" t="s">
        <v>41</v>
      </c>
      <c r="F424" s="6" t="s">
        <v>153</v>
      </c>
      <c r="G424">
        <v>1</v>
      </c>
      <c r="H424">
        <v>202301</v>
      </c>
      <c r="I424" s="8">
        <v>62.96</v>
      </c>
      <c r="J424" s="8">
        <v>1.36</v>
      </c>
      <c r="K424" s="8">
        <v>1.8</v>
      </c>
      <c r="L424" s="8">
        <v>2.35</v>
      </c>
      <c r="M424" s="36" t="str">
        <f>INDEX(YahooDetails[], MATCH(ZACKS_Screener[Ticker], YahooDetails[Ticker],0), 4)</f>
        <v>Healthcare</v>
      </c>
      <c r="N424" s="6" t="str">
        <f>INDEX(YahooDetails[], MATCH(ZACKS_Screener[Ticker], YahooDetails[Ticker],0), 2)</f>
        <v>Health Information Services</v>
      </c>
      <c r="O4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0.32352941176470584</v>
      </c>
      <c r="P4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0.30555555555555558</v>
      </c>
      <c r="Q424" s="17">
        <f>IFERROR(ZACKS_Screener[[#This Row],[Price]]/ZACKS_Screener[[#This Row],[EPS1]], "")</f>
        <v>34.977777777777774</v>
      </c>
      <c r="R424" s="17">
        <f>IFERROR(ZACKS_Screener[[#This Row],[Price]]/ZACKS_Screener[[#This Row],[EPS2]], "")</f>
        <v>26.791489361702126</v>
      </c>
      <c r="S424" s="17">
        <f>IFERROR(ZACKS_Screener[[#This Row],[PE1]]/(ZACKS_Screener[[#This Row],[EG1]]*100), "")</f>
        <v>1.0811313131313132</v>
      </c>
      <c r="T424" s="17">
        <f>IFERROR(ZACKS_Screener[[#This Row],[PE2]]/(ZACKS_Screener[[#This Row],[EG2]]*100), "")</f>
        <v>0.87681237911025134</v>
      </c>
      <c r="U424"/>
    </row>
    <row r="425" spans="1:21" hidden="1" x14ac:dyDescent="0.25">
      <c r="A425" s="20" t="s">
        <v>1685</v>
      </c>
      <c r="B425" s="35">
        <v>8213.06</v>
      </c>
      <c r="C425" s="6" t="s">
        <v>1684</v>
      </c>
      <c r="D425" s="6" t="s">
        <v>22</v>
      </c>
      <c r="E425" s="6" t="s">
        <v>41</v>
      </c>
      <c r="F425" s="6" t="s">
        <v>317</v>
      </c>
      <c r="G425">
        <v>12</v>
      </c>
      <c r="H425">
        <v>202212</v>
      </c>
      <c r="I425" s="8">
        <v>128.05000000000001</v>
      </c>
      <c r="J425" s="8">
        <v>13.2</v>
      </c>
      <c r="K425" s="8">
        <v>17.41</v>
      </c>
      <c r="L425" s="8">
        <v>19.600000000000001</v>
      </c>
      <c r="M425" s="36" t="str">
        <f>INDEX(YahooDetails[], MATCH(ZACKS_Screener[Ticker], YahooDetails[Ticker],0), 4)</f>
        <v>Healthcare</v>
      </c>
      <c r="N425" s="6" t="str">
        <f>INDEX(YahooDetails[], MATCH(ZACKS_Screener[Ticker], YahooDetails[Ticker],0), 2)</f>
        <v>Biotechnology</v>
      </c>
      <c r="O4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0.31893939393939402</v>
      </c>
      <c r="P4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0.12578977599080995</v>
      </c>
      <c r="Q425" s="17">
        <f>IFERROR(ZACKS_Screener[[#This Row],[Price]]/ZACKS_Screener[[#This Row],[EPS1]], "")</f>
        <v>7.3549684089603682</v>
      </c>
      <c r="R425" s="17">
        <f>IFERROR(ZACKS_Screener[[#This Row],[Price]]/ZACKS_Screener[[#This Row],[EPS2]], "")</f>
        <v>6.5331632653061229</v>
      </c>
      <c r="S425" s="17">
        <f>IFERROR(ZACKS_Screener[[#This Row],[PE1]]/(ZACKS_Screener[[#This Row],[EG1]]*100), "")</f>
        <v>0.23060708550659581</v>
      </c>
      <c r="T425" s="17">
        <f>IFERROR(ZACKS_Screener[[#This Row],[PE2]]/(ZACKS_Screener[[#This Row],[EG2]]*100), "")</f>
        <v>0.51937156369397053</v>
      </c>
      <c r="U425"/>
    </row>
    <row r="426" spans="1:21" hidden="1" x14ac:dyDescent="0.25">
      <c r="A426" s="20" t="s">
        <v>2373</v>
      </c>
      <c r="B426" s="35">
        <v>5994.61</v>
      </c>
      <c r="C426" s="6" t="s">
        <v>2372</v>
      </c>
      <c r="D426" s="6" t="s">
        <v>13</v>
      </c>
      <c r="E426" s="6" t="s">
        <v>330</v>
      </c>
      <c r="F426" s="6" t="s">
        <v>664</v>
      </c>
      <c r="G426">
        <v>12</v>
      </c>
      <c r="H426">
        <v>202212</v>
      </c>
      <c r="I426" s="8">
        <v>67.209999999999994</v>
      </c>
      <c r="J426" s="8">
        <v>1.64</v>
      </c>
      <c r="K426" s="8">
        <v>2.16</v>
      </c>
      <c r="L426" s="8">
        <v>2.64</v>
      </c>
      <c r="M426" s="36" t="str">
        <f>INDEX(YahooDetails[], MATCH(ZACKS_Screener[Ticker], YahooDetails[Ticker],0), 4)</f>
        <v>Consumer Cyclical</v>
      </c>
      <c r="N426" s="6" t="str">
        <f>INDEX(YahooDetails[], MATCH(ZACKS_Screener[Ticker], YahooDetails[Ticker],0), 2)</f>
        <v>Leisure</v>
      </c>
      <c r="O4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0.31707317073170749</v>
      </c>
      <c r="P4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0.22222222222222221</v>
      </c>
      <c r="Q426" s="17">
        <f>IFERROR(ZACKS_Screener[[#This Row],[Price]]/ZACKS_Screener[[#This Row],[EPS1]], "")</f>
        <v>31.115740740740737</v>
      </c>
      <c r="R426" s="17">
        <f>IFERROR(ZACKS_Screener[[#This Row],[Price]]/ZACKS_Screener[[#This Row],[EPS2]], "")</f>
        <v>25.458333333333329</v>
      </c>
      <c r="S426" s="17">
        <f>IFERROR(ZACKS_Screener[[#This Row],[PE1]]/(ZACKS_Screener[[#This Row],[EG1]]*100), "")</f>
        <v>0.98134259259259193</v>
      </c>
      <c r="T426" s="17">
        <f>IFERROR(ZACKS_Screener[[#This Row],[PE2]]/(ZACKS_Screener[[#This Row],[EG2]]*100), "")</f>
        <v>1.1456249999999999</v>
      </c>
      <c r="U426"/>
    </row>
    <row r="427" spans="1:21" hidden="1" x14ac:dyDescent="0.25">
      <c r="A427" s="20" t="s">
        <v>2663</v>
      </c>
      <c r="B427" s="35">
        <v>7812.54</v>
      </c>
      <c r="C427" s="6" t="s">
        <v>2662</v>
      </c>
      <c r="D427" s="6" t="s">
        <v>13</v>
      </c>
      <c r="E427" s="6" t="s">
        <v>330</v>
      </c>
      <c r="F427" s="6" t="s">
        <v>946</v>
      </c>
      <c r="G427">
        <v>12</v>
      </c>
      <c r="H427">
        <v>202212</v>
      </c>
      <c r="I427" s="8">
        <v>50.49</v>
      </c>
      <c r="J427" s="8">
        <v>2.38</v>
      </c>
      <c r="K427" s="8">
        <v>3.13</v>
      </c>
      <c r="L427" s="8">
        <v>3.78</v>
      </c>
      <c r="M427" s="36" t="str">
        <f>INDEX(YahooDetails[], MATCH(ZACKS_Screener[Ticker], YahooDetails[Ticker],0), 4)</f>
        <v>Consumer Cyclical</v>
      </c>
      <c r="N427" s="6" t="str">
        <f>INDEX(YahooDetails[], MATCH(ZACKS_Screener[Ticker], YahooDetails[Ticker],0), 2)</f>
        <v>Footwear &amp; Accessories</v>
      </c>
      <c r="O4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0.31512605042016806</v>
      </c>
      <c r="P4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0.20766773162939295</v>
      </c>
      <c r="Q427" s="17">
        <f>IFERROR(ZACKS_Screener[[#This Row],[Price]]/ZACKS_Screener[[#This Row],[EPS1]], "")</f>
        <v>16.130990415335464</v>
      </c>
      <c r="R427" s="17">
        <f>IFERROR(ZACKS_Screener[[#This Row],[Price]]/ZACKS_Screener[[#This Row],[EPS2]], "")</f>
        <v>13.357142857142858</v>
      </c>
      <c r="S427" s="17">
        <f>IFERROR(ZACKS_Screener[[#This Row],[PE1]]/(ZACKS_Screener[[#This Row],[EG1]]*100), "")</f>
        <v>0.51189009584664547</v>
      </c>
      <c r="T427" s="17">
        <f>IFERROR(ZACKS_Screener[[#This Row],[PE2]]/(ZACKS_Screener[[#This Row],[EG2]]*100), "")</f>
        <v>0.64319780219780232</v>
      </c>
      <c r="U427"/>
    </row>
    <row r="428" spans="1:21" hidden="1" x14ac:dyDescent="0.25">
      <c r="A428" s="20" t="s">
        <v>2870</v>
      </c>
      <c r="B428" s="35">
        <v>3618.37</v>
      </c>
      <c r="C428" s="6" t="s">
        <v>2869</v>
      </c>
      <c r="D428" s="6" t="s">
        <v>22</v>
      </c>
      <c r="E428" s="6" t="s">
        <v>41</v>
      </c>
      <c r="F428" s="6" t="s">
        <v>61</v>
      </c>
      <c r="G428">
        <v>12</v>
      </c>
      <c r="H428">
        <v>202212</v>
      </c>
      <c r="I428" s="8">
        <v>24.22</v>
      </c>
      <c r="J428" s="8">
        <v>-1.46</v>
      </c>
      <c r="K428" s="8">
        <v>-1</v>
      </c>
      <c r="L428" s="8">
        <v>-0.12</v>
      </c>
      <c r="M428" s="36" t="str">
        <f>INDEX(YahooDetails[], MATCH(ZACKS_Screener[Ticker], YahooDetails[Ticker],0), 4)</f>
        <v>Healthcare</v>
      </c>
      <c r="N428" s="6" t="str">
        <f>INDEX(YahooDetails[], MATCH(ZACKS_Screener[Ticker], YahooDetails[Ticker],0), 2)</f>
        <v>Biotechnology</v>
      </c>
      <c r="O4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0.31506849315068491</v>
      </c>
      <c r="P4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0.88</v>
      </c>
      <c r="Q428" s="17">
        <f>IFERROR(ZACKS_Screener[[#This Row],[Price]]/ZACKS_Screener[[#This Row],[EPS1]], "")</f>
        <v>-24.22</v>
      </c>
      <c r="R428" s="17">
        <f>IFERROR(ZACKS_Screener[[#This Row],[Price]]/ZACKS_Screener[[#This Row],[EPS2]], "")</f>
        <v>-201.83333333333334</v>
      </c>
      <c r="S428" s="17">
        <f>IFERROR(ZACKS_Screener[[#This Row],[PE1]]/(ZACKS_Screener[[#This Row],[EG1]]*100), "")</f>
        <v>-0.76872173913043473</v>
      </c>
      <c r="T428" s="17">
        <f>IFERROR(ZACKS_Screener[[#This Row],[PE2]]/(ZACKS_Screener[[#This Row],[EG2]]*100), "")</f>
        <v>-2.293560606060606</v>
      </c>
      <c r="U428"/>
    </row>
    <row r="429" spans="1:21" hidden="1" x14ac:dyDescent="0.25">
      <c r="A429" s="20" t="s">
        <v>4104</v>
      </c>
      <c r="B429" s="35">
        <v>2706.16</v>
      </c>
      <c r="C429" s="6" t="s">
        <v>4103</v>
      </c>
      <c r="D429" s="6" t="s">
        <v>13</v>
      </c>
      <c r="E429" s="6" t="s">
        <v>37</v>
      </c>
      <c r="F429" s="6" t="s">
        <v>250</v>
      </c>
      <c r="G429">
        <v>12</v>
      </c>
      <c r="H429">
        <v>202212</v>
      </c>
      <c r="I429" s="8">
        <v>12.55</v>
      </c>
      <c r="J429" s="8">
        <v>1.54</v>
      </c>
      <c r="K429" s="8">
        <v>2.02</v>
      </c>
      <c r="L429" s="8">
        <v>2.06</v>
      </c>
      <c r="M429" s="36" t="str">
        <f>INDEX(YahooDetails[], MATCH(ZACKS_Screener[Ticker], YahooDetails[Ticker],0), 4)</f>
        <v>Real Estate</v>
      </c>
      <c r="N429" s="6" t="str">
        <f>INDEX(YahooDetails[], MATCH(ZACKS_Screener[Ticker], YahooDetails[Ticker],0), 2)</f>
        <v>REIT—Hotel &amp; Motel</v>
      </c>
      <c r="O4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0.31168831168831168</v>
      </c>
      <c r="P4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1.980198019801982E-2</v>
      </c>
      <c r="Q429" s="17">
        <f>IFERROR(ZACKS_Screener[[#This Row],[Price]]/ZACKS_Screener[[#This Row],[EPS1]], "")</f>
        <v>6.2128712871287135</v>
      </c>
      <c r="R429" s="17">
        <f>IFERROR(ZACKS_Screener[[#This Row],[Price]]/ZACKS_Screener[[#This Row],[EPS2]], "")</f>
        <v>6.092233009708738</v>
      </c>
      <c r="S429" s="17">
        <f>IFERROR(ZACKS_Screener[[#This Row],[PE1]]/(ZACKS_Screener[[#This Row],[EG1]]*100), "")</f>
        <v>0.19932962046204622</v>
      </c>
      <c r="T429" s="17">
        <f>IFERROR(ZACKS_Screener[[#This Row],[PE2]]/(ZACKS_Screener[[#This Row],[EG2]]*100), "")</f>
        <v>3.0765776699029099</v>
      </c>
      <c r="U429"/>
    </row>
    <row r="430" spans="1:21" hidden="1" x14ac:dyDescent="0.25">
      <c r="A430" s="20" t="s">
        <v>2184</v>
      </c>
      <c r="B430" s="35">
        <v>28158.28</v>
      </c>
      <c r="C430" s="6" t="s">
        <v>2183</v>
      </c>
      <c r="D430" s="6" t="s">
        <v>13</v>
      </c>
      <c r="E430" s="6" t="s">
        <v>37</v>
      </c>
      <c r="F430" s="6" t="s">
        <v>418</v>
      </c>
      <c r="G430">
        <v>12</v>
      </c>
      <c r="H430">
        <v>202212</v>
      </c>
      <c r="I430" s="8">
        <v>6.26</v>
      </c>
      <c r="J430" s="8">
        <v>0.9</v>
      </c>
      <c r="K430" s="8">
        <v>1.18</v>
      </c>
      <c r="L430" s="8">
        <v>1.32</v>
      </c>
      <c r="M430" s="36" t="str">
        <f>INDEX(YahooDetails[], MATCH(ZACKS_Screener[Ticker], YahooDetails[Ticker],0), 4)</f>
        <v>Financial Services</v>
      </c>
      <c r="N430" s="6" t="str">
        <f>INDEX(YahooDetails[], MATCH(ZACKS_Screener[Ticker], YahooDetails[Ticker],0), 2)</f>
        <v>Banks—Diversified</v>
      </c>
      <c r="O4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0.31111111111111101</v>
      </c>
      <c r="P4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0.11864406779661028</v>
      </c>
      <c r="Q430" s="17">
        <f>IFERROR(ZACKS_Screener[[#This Row],[Price]]/ZACKS_Screener[[#This Row],[EPS1]], "")</f>
        <v>5.3050847457627119</v>
      </c>
      <c r="R430" s="17">
        <f>IFERROR(ZACKS_Screener[[#This Row],[Price]]/ZACKS_Screener[[#This Row],[EPS2]], "")</f>
        <v>4.7424242424242422</v>
      </c>
      <c r="S430" s="17">
        <f>IFERROR(ZACKS_Screener[[#This Row],[PE1]]/(ZACKS_Screener[[#This Row],[EG1]]*100), "")</f>
        <v>0.17052058111380153</v>
      </c>
      <c r="T430" s="17">
        <f>IFERROR(ZACKS_Screener[[#This Row],[PE2]]/(ZACKS_Screener[[#This Row],[EG2]]*100), "")</f>
        <v>0.39971861471861431</v>
      </c>
      <c r="U430"/>
    </row>
    <row r="431" spans="1:21" hidden="1" x14ac:dyDescent="0.25">
      <c r="A431" s="20" t="s">
        <v>3794</v>
      </c>
      <c r="B431" s="35">
        <v>2073.7399999999998</v>
      </c>
      <c r="C431" s="6" t="s">
        <v>3793</v>
      </c>
      <c r="D431" s="6" t="s">
        <v>13</v>
      </c>
      <c r="E431" s="6" t="s">
        <v>37</v>
      </c>
      <c r="F431" s="6" t="s">
        <v>299</v>
      </c>
      <c r="G431">
        <v>12</v>
      </c>
      <c r="H431">
        <v>202212</v>
      </c>
      <c r="I431" s="8">
        <v>14.56</v>
      </c>
      <c r="J431" s="8">
        <v>1.48</v>
      </c>
      <c r="K431" s="8">
        <v>1.94</v>
      </c>
      <c r="L431" s="8">
        <v>1.91</v>
      </c>
      <c r="M431" s="36" t="str">
        <f>INDEX(YahooDetails[], MATCH(ZACKS_Screener[Ticker], YahooDetails[Ticker],0), 4)</f>
        <v>Financial Services</v>
      </c>
      <c r="N431" s="6" t="str">
        <f>INDEX(YahooDetails[], MATCH(ZACKS_Screener[Ticker], YahooDetails[Ticker],0), 2)</f>
        <v>Asset Management</v>
      </c>
      <c r="O4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0.3108108108108108</v>
      </c>
      <c r="P4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-1.546391752577321E-2</v>
      </c>
      <c r="Q431" s="17">
        <f>IFERROR(ZACKS_Screener[[#This Row],[Price]]/ZACKS_Screener[[#This Row],[EPS1]], "")</f>
        <v>7.5051546391752586</v>
      </c>
      <c r="R431" s="17">
        <f>IFERROR(ZACKS_Screener[[#This Row],[Price]]/ZACKS_Screener[[#This Row],[EPS2]], "")</f>
        <v>7.6230366492146606</v>
      </c>
      <c r="S431" s="17">
        <f>IFERROR(ZACKS_Screener[[#This Row],[PE1]]/(ZACKS_Screener[[#This Row],[EG1]]*100), "")</f>
        <v>0.24147019273868223</v>
      </c>
      <c r="T431" s="17">
        <f>IFERROR(ZACKS_Screener[[#This Row],[PE2]]/(ZACKS_Screener[[#This Row],[EG2]]*100), "")</f>
        <v>-4.9295636998254757</v>
      </c>
      <c r="U431"/>
    </row>
    <row r="432" spans="1:21" hidden="1" x14ac:dyDescent="0.25">
      <c r="A432" s="20" t="s">
        <v>765</v>
      </c>
      <c r="B432" s="35">
        <v>33002.300000000003</v>
      </c>
      <c r="C432" s="6" t="s">
        <v>764</v>
      </c>
      <c r="D432" s="6" t="s">
        <v>13</v>
      </c>
      <c r="E432" s="6" t="s">
        <v>107</v>
      </c>
      <c r="F432" s="6" t="s">
        <v>766</v>
      </c>
      <c r="G432">
        <v>12</v>
      </c>
      <c r="H432">
        <v>202212</v>
      </c>
      <c r="I432" s="8">
        <v>233.13</v>
      </c>
      <c r="J432" s="8">
        <v>15.12</v>
      </c>
      <c r="K432" s="8">
        <v>19.809999999999999</v>
      </c>
      <c r="L432" s="8">
        <v>20.04</v>
      </c>
      <c r="M432" s="36" t="str">
        <f>INDEX(YahooDetails[], MATCH(ZACKS_Screener[Ticker], YahooDetails[Ticker],0), 4)</f>
        <v>Industrials</v>
      </c>
      <c r="N432" s="6" t="str">
        <f>INDEX(YahooDetails[], MATCH(ZACKS_Screener[Ticker], YahooDetails[Ticker],0), 2)</f>
        <v>Specialty Industrial Machinery</v>
      </c>
      <c r="O4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0.31018518518518517</v>
      </c>
      <c r="P4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1.1610297829379123E-2</v>
      </c>
      <c r="Q432" s="17">
        <f>IFERROR(ZACKS_Screener[[#This Row],[Price]]/ZACKS_Screener[[#This Row],[EPS1]], "")</f>
        <v>11.768298838970217</v>
      </c>
      <c r="R432" s="17">
        <f>IFERROR(ZACKS_Screener[[#This Row],[Price]]/ZACKS_Screener[[#This Row],[EPS2]], "")</f>
        <v>11.633233532934131</v>
      </c>
      <c r="S432" s="17">
        <f>IFERROR(ZACKS_Screener[[#This Row],[PE1]]/(ZACKS_Screener[[#This Row],[EG1]]*100), "")</f>
        <v>0.37939590286829356</v>
      </c>
      <c r="T432" s="17">
        <f>IFERROR(ZACKS_Screener[[#This Row],[PE2]]/(ZACKS_Screener[[#This Row],[EG2]]*100), "")</f>
        <v>10.019754621192378</v>
      </c>
      <c r="U432"/>
    </row>
    <row r="433" spans="1:21" hidden="1" x14ac:dyDescent="0.25">
      <c r="A433" s="20" t="s">
        <v>2596</v>
      </c>
      <c r="B433" s="35">
        <v>160434.57999999999</v>
      </c>
      <c r="C433" s="6" t="s">
        <v>2596</v>
      </c>
      <c r="D433" s="6" t="s">
        <v>13</v>
      </c>
      <c r="E433" s="6" t="s">
        <v>14</v>
      </c>
      <c r="F433" s="6" t="s">
        <v>95</v>
      </c>
      <c r="G433">
        <v>12</v>
      </c>
      <c r="H433">
        <v>202212</v>
      </c>
      <c r="I433" s="8">
        <v>136.01</v>
      </c>
      <c r="J433" s="8">
        <v>4.28</v>
      </c>
      <c r="K433" s="8">
        <v>5.6</v>
      </c>
      <c r="L433" s="8">
        <v>6.62</v>
      </c>
      <c r="M433" s="36" t="str">
        <f>INDEX(YahooDetails[], MATCH(ZACKS_Screener[Ticker], YahooDetails[Ticker],0), 4)</f>
        <v>Technology</v>
      </c>
      <c r="N433" s="6" t="str">
        <f>INDEX(YahooDetails[], MATCH(ZACKS_Screener[Ticker], YahooDetails[Ticker],0), 2)</f>
        <v>Software—Application</v>
      </c>
      <c r="O4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0.3084112149532709</v>
      </c>
      <c r="P4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0.18214285714285725</v>
      </c>
      <c r="Q433" s="17">
        <f>IFERROR(ZACKS_Screener[[#This Row],[Price]]/ZACKS_Screener[[#This Row],[EPS1]], "")</f>
        <v>24.287500000000001</v>
      </c>
      <c r="R433" s="17">
        <f>IFERROR(ZACKS_Screener[[#This Row],[Price]]/ZACKS_Screener[[#This Row],[EPS2]], "")</f>
        <v>20.545317220543804</v>
      </c>
      <c r="S433" s="17">
        <f>IFERROR(ZACKS_Screener[[#This Row],[PE1]]/(ZACKS_Screener[[#This Row],[EG1]]*100), "")</f>
        <v>0.78750378787878828</v>
      </c>
      <c r="T433" s="17">
        <f>IFERROR(ZACKS_Screener[[#This Row],[PE2]]/(ZACKS_Screener[[#This Row],[EG2]]*100), "")</f>
        <v>1.1279782003435808</v>
      </c>
      <c r="U433"/>
    </row>
    <row r="434" spans="1:21" hidden="1" x14ac:dyDescent="0.25">
      <c r="A434" s="20" t="s">
        <v>603</v>
      </c>
      <c r="B434" s="35">
        <v>4227.0200000000004</v>
      </c>
      <c r="C434" s="6" t="s">
        <v>602</v>
      </c>
      <c r="D434" s="6" t="s">
        <v>13</v>
      </c>
      <c r="E434" s="6" t="s">
        <v>37</v>
      </c>
      <c r="F434" s="6" t="s">
        <v>299</v>
      </c>
      <c r="G434">
        <v>12</v>
      </c>
      <c r="H434">
        <v>202212</v>
      </c>
      <c r="I434" s="8">
        <v>26.29</v>
      </c>
      <c r="J434" s="8">
        <v>2.91</v>
      </c>
      <c r="K434" s="8">
        <v>3.8</v>
      </c>
      <c r="L434" s="8">
        <v>3.41</v>
      </c>
      <c r="M434" s="36" t="str">
        <f>INDEX(YahooDetails[], MATCH(ZACKS_Screener[Ticker], YahooDetails[Ticker],0), 4)</f>
        <v>Financial Services</v>
      </c>
      <c r="N434" s="6" t="str">
        <f>INDEX(YahooDetails[], MATCH(ZACKS_Screener[Ticker], YahooDetails[Ticker],0), 2)</f>
        <v>Asset Management</v>
      </c>
      <c r="O4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0.30584192439862529</v>
      </c>
      <c r="P4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-0.10263157894736834</v>
      </c>
      <c r="Q434" s="17">
        <f>IFERROR(ZACKS_Screener[[#This Row],[Price]]/ZACKS_Screener[[#This Row],[EPS1]], "")</f>
        <v>6.9184210526315795</v>
      </c>
      <c r="R434" s="17">
        <f>IFERROR(ZACKS_Screener[[#This Row],[Price]]/ZACKS_Screener[[#This Row],[EPS2]], "")</f>
        <v>7.7096774193548381</v>
      </c>
      <c r="S434" s="17">
        <f>IFERROR(ZACKS_Screener[[#This Row],[PE1]]/(ZACKS_Screener[[#This Row],[EG1]]*100), "")</f>
        <v>0.22620904790065061</v>
      </c>
      <c r="T434" s="17">
        <f>IFERROR(ZACKS_Screener[[#This Row],[PE2]]/(ZACKS_Screener[[#This Row],[EG2]]*100), "")</f>
        <v>-0.75119933829611307</v>
      </c>
      <c r="U434"/>
    </row>
    <row r="435" spans="1:21" hidden="1" x14ac:dyDescent="0.25">
      <c r="A435" s="20" t="s">
        <v>898</v>
      </c>
      <c r="B435" s="35">
        <v>3738.46</v>
      </c>
      <c r="C435" s="6" t="s">
        <v>897</v>
      </c>
      <c r="D435" s="6" t="s">
        <v>13</v>
      </c>
      <c r="E435" s="6" t="s">
        <v>14</v>
      </c>
      <c r="F435" s="6" t="s">
        <v>201</v>
      </c>
      <c r="G435">
        <v>12</v>
      </c>
      <c r="H435">
        <v>202212</v>
      </c>
      <c r="I435" s="8">
        <v>15.49</v>
      </c>
      <c r="J435" s="8">
        <v>0.23</v>
      </c>
      <c r="K435" s="8">
        <v>0.3</v>
      </c>
      <c r="L435" s="8">
        <v>0.36</v>
      </c>
      <c r="M435" s="36" t="str">
        <f>INDEX(YahooDetails[], MATCH(ZACKS_Screener[Ticker], YahooDetails[Ticker],0), 4)</f>
        <v>Technology</v>
      </c>
      <c r="N435" s="6" t="str">
        <f>INDEX(YahooDetails[], MATCH(ZACKS_Screener[Ticker], YahooDetails[Ticker],0), 2)</f>
        <v>Software—Application</v>
      </c>
      <c r="O4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0.30434782608695643</v>
      </c>
      <c r="P4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v>
      </c>
      <c r="Q435" s="17">
        <f>IFERROR(ZACKS_Screener[[#This Row],[Price]]/ZACKS_Screener[[#This Row],[EPS1]], "")</f>
        <v>51.633333333333333</v>
      </c>
      <c r="R435" s="17">
        <f>IFERROR(ZACKS_Screener[[#This Row],[Price]]/ZACKS_Screener[[#This Row],[EPS2]], "")</f>
        <v>43.027777777777779</v>
      </c>
      <c r="S435" s="17">
        <f>IFERROR(ZACKS_Screener[[#This Row],[PE1]]/(ZACKS_Screener[[#This Row],[EG1]]*100), "")</f>
        <v>1.69652380952381</v>
      </c>
      <c r="T435" s="17">
        <f>IFERROR(ZACKS_Screener[[#This Row],[PE2]]/(ZACKS_Screener[[#This Row],[EG2]]*100), "")</f>
        <v>2.151388888888889</v>
      </c>
      <c r="U435"/>
    </row>
    <row r="436" spans="1:21" hidden="1" x14ac:dyDescent="0.25">
      <c r="A436" s="20" t="s">
        <v>1493</v>
      </c>
      <c r="B436" s="35">
        <v>52121.99</v>
      </c>
      <c r="C436" s="6" t="s">
        <v>1492</v>
      </c>
      <c r="D436" s="6" t="s">
        <v>13</v>
      </c>
      <c r="E436" s="6" t="s">
        <v>107</v>
      </c>
      <c r="F436" s="6" t="s">
        <v>776</v>
      </c>
      <c r="G436">
        <v>3</v>
      </c>
      <c r="H436">
        <v>202303</v>
      </c>
      <c r="I436" s="8">
        <v>30.47</v>
      </c>
      <c r="J436" s="8">
        <v>3.03</v>
      </c>
      <c r="K436" s="8">
        <v>3.95</v>
      </c>
      <c r="L436" s="8">
        <v>4.16</v>
      </c>
      <c r="M436" s="36" t="str">
        <f>INDEX(YahooDetails[], MATCH(ZACKS_Screener[Ticker], YahooDetails[Ticker],0), 4)</f>
        <v>Consumer Cyclical</v>
      </c>
      <c r="N436" s="6" t="str">
        <f>INDEX(YahooDetails[], MATCH(ZACKS_Screener[Ticker], YahooDetails[Ticker],0), 2)</f>
        <v>Auto Manufacturers</v>
      </c>
      <c r="O4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0.30363036303630375</v>
      </c>
      <c r="P4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5.3164556962025308E-2</v>
      </c>
      <c r="Q436" s="17">
        <f>IFERROR(ZACKS_Screener[[#This Row],[Price]]/ZACKS_Screener[[#This Row],[EPS1]], "")</f>
        <v>7.7139240506329108</v>
      </c>
      <c r="R436" s="17">
        <f>IFERROR(ZACKS_Screener[[#This Row],[Price]]/ZACKS_Screener[[#This Row],[EPS2]], "")</f>
        <v>7.3245192307692299</v>
      </c>
      <c r="S436" s="17">
        <f>IFERROR(ZACKS_Screener[[#This Row],[PE1]]/(ZACKS_Screener[[#This Row],[EG1]]*100), "")</f>
        <v>0.2540564116675838</v>
      </c>
      <c r="T436" s="17">
        <f>IFERROR(ZACKS_Screener[[#This Row],[PE2]]/(ZACKS_Screener[[#This Row],[EG2]]*100), "")</f>
        <v>1.3777071886446888</v>
      </c>
      <c r="U436"/>
    </row>
    <row r="437" spans="1:21" hidden="1" x14ac:dyDescent="0.25">
      <c r="A437" s="20" t="s">
        <v>170</v>
      </c>
      <c r="B437" s="35">
        <v>5226.42</v>
      </c>
      <c r="C437" s="6" t="s">
        <v>169</v>
      </c>
      <c r="D437" s="6" t="s">
        <v>13</v>
      </c>
      <c r="E437" s="6" t="s">
        <v>18</v>
      </c>
      <c r="F437" s="6" t="s">
        <v>171</v>
      </c>
      <c r="G437">
        <v>6</v>
      </c>
      <c r="H437">
        <v>202206</v>
      </c>
      <c r="I437" s="8">
        <v>135.21</v>
      </c>
      <c r="J437" s="8">
        <v>6.58</v>
      </c>
      <c r="K437" s="8">
        <v>8.57</v>
      </c>
      <c r="L437" s="8">
        <v>8.8000000000000007</v>
      </c>
      <c r="M437" s="36" t="str">
        <f>INDEX(YahooDetails[], MATCH(ZACKS_Screener[Ticker], YahooDetails[Ticker],0), 4)</f>
        <v>Industrials</v>
      </c>
      <c r="N437" s="6" t="str">
        <f>INDEX(YahooDetails[], MATCH(ZACKS_Screener[Ticker], YahooDetails[Ticker],0), 2)</f>
        <v>Industrial Distribution</v>
      </c>
      <c r="O4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0.3024316109422493</v>
      </c>
      <c r="P4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2.6837806301050225E-2</v>
      </c>
      <c r="Q437" s="17">
        <f>IFERROR(ZACKS_Screener[[#This Row],[Price]]/ZACKS_Screener[[#This Row],[EPS1]], "")</f>
        <v>15.777129521586932</v>
      </c>
      <c r="R437" s="17">
        <f>IFERROR(ZACKS_Screener[[#This Row],[Price]]/ZACKS_Screener[[#This Row],[EPS2]], "")</f>
        <v>15.364772727272728</v>
      </c>
      <c r="S437" s="17">
        <f>IFERROR(ZACKS_Screener[[#This Row],[PE1]]/(ZACKS_Screener[[#This Row],[EG1]]*100), "")</f>
        <v>0.52167594096503511</v>
      </c>
      <c r="T437" s="17">
        <f>IFERROR(ZACKS_Screener[[#This Row],[PE2]]/(ZACKS_Screener[[#This Row],[EG2]]*100), "")</f>
        <v>5.7250479249011752</v>
      </c>
      <c r="U437"/>
    </row>
    <row r="438" spans="1:21" hidden="1" x14ac:dyDescent="0.25">
      <c r="A438" s="20" t="s">
        <v>3197</v>
      </c>
      <c r="B438" s="35">
        <v>6912.66</v>
      </c>
      <c r="C438" s="6" t="s">
        <v>3196</v>
      </c>
      <c r="D438" s="6" t="s">
        <v>22</v>
      </c>
      <c r="E438" s="6" t="s">
        <v>14</v>
      </c>
      <c r="F438" s="6" t="s">
        <v>527</v>
      </c>
      <c r="G438">
        <v>9</v>
      </c>
      <c r="H438">
        <v>202209</v>
      </c>
      <c r="I438" s="8">
        <v>115.79</v>
      </c>
      <c r="J438" s="8">
        <v>2.75</v>
      </c>
      <c r="K438" s="8">
        <v>3.58</v>
      </c>
      <c r="L438" s="8">
        <v>4.08</v>
      </c>
      <c r="M438" s="36" t="str">
        <f>INDEX(YahooDetails[], MATCH(ZACKS_Screener[Ticker], YahooDetails[Ticker],0), 4)</f>
        <v>Industrials</v>
      </c>
      <c r="N438" s="6" t="str">
        <f>INDEX(YahooDetails[], MATCH(ZACKS_Screener[Ticker], YahooDetails[Ticker],0), 2)</f>
        <v>Aerospace &amp; Defense</v>
      </c>
      <c r="O4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0.30181818181818182</v>
      </c>
      <c r="P4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0.13966480446927373</v>
      </c>
      <c r="Q438" s="17">
        <f>IFERROR(ZACKS_Screener[[#This Row],[Price]]/ZACKS_Screener[[#This Row],[EPS1]], "")</f>
        <v>32.343575418994412</v>
      </c>
      <c r="R438" s="17">
        <f>IFERROR(ZACKS_Screener[[#This Row],[Price]]/ZACKS_Screener[[#This Row],[EPS2]], "")</f>
        <v>28.379901960784316</v>
      </c>
      <c r="S438" s="17">
        <f>IFERROR(ZACKS_Screener[[#This Row],[PE1]]/(ZACKS_Screener[[#This Row],[EG1]]*100), "")</f>
        <v>1.0716244867739111</v>
      </c>
      <c r="T438" s="17">
        <f>IFERROR(ZACKS_Screener[[#This Row],[PE2]]/(ZACKS_Screener[[#This Row],[EG2]]*100), "")</f>
        <v>2.0320009803921573</v>
      </c>
      <c r="U438"/>
    </row>
    <row r="439" spans="1:21" hidden="1" x14ac:dyDescent="0.25">
      <c r="A439" s="20" t="s">
        <v>1662</v>
      </c>
      <c r="B439" s="35">
        <v>3278.62</v>
      </c>
      <c r="C439" s="6" t="s">
        <v>1661</v>
      </c>
      <c r="D439" s="6" t="s">
        <v>22</v>
      </c>
      <c r="E439" s="6" t="s">
        <v>14</v>
      </c>
      <c r="F439" s="6" t="s">
        <v>15</v>
      </c>
      <c r="G439">
        <v>12</v>
      </c>
      <c r="H439">
        <v>202212</v>
      </c>
      <c r="I439" s="8">
        <v>72.180000000000007</v>
      </c>
      <c r="J439" s="8">
        <v>1.1299999999999999</v>
      </c>
      <c r="K439" s="8">
        <v>1.47</v>
      </c>
      <c r="L439" s="8">
        <v>2.41</v>
      </c>
      <c r="M439" s="36" t="str">
        <f>INDEX(YahooDetails[], MATCH(ZACKS_Screener[Ticker], YahooDetails[Ticker],0), 4)</f>
        <v>Technology</v>
      </c>
      <c r="N439" s="6" t="str">
        <f>INDEX(YahooDetails[], MATCH(ZACKS_Screener[Ticker], YahooDetails[Ticker],0), 2)</f>
        <v>Scientific &amp; Technical Instruments</v>
      </c>
      <c r="O4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0.30088495575221247</v>
      </c>
      <c r="P4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0.63945578231292532</v>
      </c>
      <c r="Q439" s="17">
        <f>IFERROR(ZACKS_Screener[[#This Row],[Price]]/ZACKS_Screener[[#This Row],[EPS1]], "")</f>
        <v>49.102040816326536</v>
      </c>
      <c r="R439" s="17">
        <f>IFERROR(ZACKS_Screener[[#This Row],[Price]]/ZACKS_Screener[[#This Row],[EPS2]], "")</f>
        <v>29.950207468879668</v>
      </c>
      <c r="S439" s="17">
        <f>IFERROR(ZACKS_Screener[[#This Row],[PE1]]/(ZACKS_Screener[[#This Row],[EG1]]*100), "")</f>
        <v>1.6319207683073227</v>
      </c>
      <c r="T439" s="17">
        <f>IFERROR(ZACKS_Screener[[#This Row],[PE2]]/(ZACKS_Screener[[#This Row],[EG2]]*100), "")</f>
        <v>0.46837026573673513</v>
      </c>
      <c r="U439"/>
    </row>
    <row r="440" spans="1:21" hidden="1" x14ac:dyDescent="0.25">
      <c r="A440" s="20" t="s">
        <v>1410</v>
      </c>
      <c r="B440" s="35">
        <v>7574.08</v>
      </c>
      <c r="C440" s="6" t="s">
        <v>1409</v>
      </c>
      <c r="D440" s="6" t="s">
        <v>13</v>
      </c>
      <c r="E440" s="6" t="s">
        <v>18</v>
      </c>
      <c r="F440" s="6" t="s">
        <v>231</v>
      </c>
      <c r="G440">
        <v>12</v>
      </c>
      <c r="H440">
        <v>202212</v>
      </c>
      <c r="I440" s="8">
        <v>24.66</v>
      </c>
      <c r="J440" s="8">
        <v>2.33</v>
      </c>
      <c r="K440" s="8">
        <v>3.03</v>
      </c>
      <c r="L440" s="8">
        <v>3.08</v>
      </c>
      <c r="M440" s="36" t="str">
        <f>INDEX(YahooDetails[], MATCH(ZACKS_Screener[Ticker], YahooDetails[Ticker],0), 4)</f>
        <v>Consumer Cyclical</v>
      </c>
      <c r="N440" s="6" t="str">
        <f>INDEX(YahooDetails[], MATCH(ZACKS_Screener[Ticker], YahooDetails[Ticker],0), 2)</f>
        <v>Packaging &amp; Containers</v>
      </c>
      <c r="O4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0.30042918454935608</v>
      </c>
      <c r="P4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1.650165016501659E-2</v>
      </c>
      <c r="Q440" s="17">
        <f>IFERROR(ZACKS_Screener[[#This Row],[Price]]/ZACKS_Screener[[#This Row],[EPS1]], "")</f>
        <v>8.1386138613861387</v>
      </c>
      <c r="R440" s="17">
        <f>IFERROR(ZACKS_Screener[[#This Row],[Price]]/ZACKS_Screener[[#This Row],[EPS2]], "")</f>
        <v>8.0064935064935057</v>
      </c>
      <c r="S440" s="17">
        <f>IFERROR(ZACKS_Screener[[#This Row],[PE1]]/(ZACKS_Screener[[#This Row],[EG1]]*100), "")</f>
        <v>0.27089957567185302</v>
      </c>
      <c r="T440" s="17">
        <f>IFERROR(ZACKS_Screener[[#This Row],[PE2]]/(ZACKS_Screener[[#This Row],[EG2]]*100), "")</f>
        <v>4.8519350649350388</v>
      </c>
      <c r="U440"/>
    </row>
    <row r="441" spans="1:21" hidden="1" x14ac:dyDescent="0.25">
      <c r="A441" s="20" t="s">
        <v>1532</v>
      </c>
      <c r="B441" s="35">
        <v>17205.14</v>
      </c>
      <c r="C441" s="6" t="s">
        <v>1531</v>
      </c>
      <c r="D441" s="6" t="s">
        <v>13</v>
      </c>
      <c r="E441" s="6" t="s">
        <v>18</v>
      </c>
      <c r="F441" s="6" t="s">
        <v>1533</v>
      </c>
      <c r="G441">
        <v>12</v>
      </c>
      <c r="H441">
        <v>202212</v>
      </c>
      <c r="I441" s="8">
        <v>321.06</v>
      </c>
      <c r="J441" s="8">
        <v>10.62</v>
      </c>
      <c r="K441" s="8">
        <v>13.81</v>
      </c>
      <c r="L441" s="8">
        <v>14.23</v>
      </c>
      <c r="M441" s="36" t="str">
        <f>INDEX(YahooDetails[], MATCH(ZACKS_Screener[Ticker], YahooDetails[Ticker],0), 4)</f>
        <v>Industrials</v>
      </c>
      <c r="N441" s="6" t="str">
        <f>INDEX(YahooDetails[], MATCH(ZACKS_Screener[Ticker], YahooDetails[Ticker],0), 2)</f>
        <v>Electrical Equipment &amp; Parts</v>
      </c>
      <c r="O4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0.30037664783427509</v>
      </c>
      <c r="P4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3.0412744388124541E-2</v>
      </c>
      <c r="Q441" s="17">
        <f>IFERROR(ZACKS_Screener[[#This Row],[Price]]/ZACKS_Screener[[#This Row],[EPS1]], "")</f>
        <v>23.24837074583635</v>
      </c>
      <c r="R441" s="17">
        <f>IFERROR(ZACKS_Screener[[#This Row],[Price]]/ZACKS_Screener[[#This Row],[EPS2]], "")</f>
        <v>22.562192550948698</v>
      </c>
      <c r="S441" s="17">
        <f>IFERROR(ZACKS_Screener[[#This Row],[PE1]]/(ZACKS_Screener[[#This Row],[EG1]]*100), "")</f>
        <v>0.77397397279241986</v>
      </c>
      <c r="T441" s="17">
        <f>IFERROR(ZACKS_Screener[[#This Row],[PE2]]/(ZACKS_Screener[[#This Row],[EG2]]*100), "")</f>
        <v>7.4186637887762288</v>
      </c>
      <c r="U441"/>
    </row>
    <row r="442" spans="1:21" hidden="1" x14ac:dyDescent="0.25">
      <c r="A442" s="20" t="s">
        <v>214</v>
      </c>
      <c r="B442" s="35">
        <v>25104.39</v>
      </c>
      <c r="C442" s="6" t="s">
        <v>213</v>
      </c>
      <c r="D442" s="6" t="s">
        <v>22</v>
      </c>
      <c r="E442" s="6" t="s">
        <v>41</v>
      </c>
      <c r="F442" s="6" t="s">
        <v>67</v>
      </c>
      <c r="G442">
        <v>12</v>
      </c>
      <c r="H442">
        <v>202212</v>
      </c>
      <c r="I442" s="8">
        <v>201.6</v>
      </c>
      <c r="J442" s="8">
        <v>-9.3000000000000007</v>
      </c>
      <c r="K442" s="8">
        <v>-6.52</v>
      </c>
      <c r="L442" s="8">
        <v>-3.28</v>
      </c>
      <c r="M442" s="36" t="str">
        <f>INDEX(YahooDetails[], MATCH(ZACKS_Screener[Ticker], YahooDetails[Ticker],0), 4)</f>
        <v>Healthcare</v>
      </c>
      <c r="N442" s="6" t="str">
        <f>INDEX(YahooDetails[], MATCH(ZACKS_Screener[Ticker], YahooDetails[Ticker],0), 2)</f>
        <v>Biotechnology</v>
      </c>
      <c r="O4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0.29892473118279578</v>
      </c>
      <c r="P4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0.49693251533742333</v>
      </c>
      <c r="Q442" s="17">
        <f>IFERROR(ZACKS_Screener[[#This Row],[Price]]/ZACKS_Screener[[#This Row],[EPS1]], "")</f>
        <v>-30.920245398773009</v>
      </c>
      <c r="R442" s="17">
        <f>IFERROR(ZACKS_Screener[[#This Row],[Price]]/ZACKS_Screener[[#This Row],[EPS2]], "")</f>
        <v>-61.463414634146346</v>
      </c>
      <c r="S442" s="17">
        <f>IFERROR(ZACKS_Screener[[#This Row],[PE1]]/(ZACKS_Screener[[#This Row],[EG1]]*100), "")</f>
        <v>-1.0343823101028378</v>
      </c>
      <c r="T442" s="17">
        <f>IFERROR(ZACKS_Screener[[#This Row],[PE2]]/(ZACKS_Screener[[#This Row],[EG2]]*100), "")</f>
        <v>-1.2368563685636857</v>
      </c>
      <c r="U442"/>
    </row>
    <row r="443" spans="1:21" x14ac:dyDescent="0.25">
      <c r="A443" s="20" t="s">
        <v>1325</v>
      </c>
      <c r="B443" s="35">
        <v>5936.97</v>
      </c>
      <c r="C443" s="6" t="s">
        <v>1324</v>
      </c>
      <c r="D443" s="6" t="s">
        <v>22</v>
      </c>
      <c r="E443" s="6" t="s">
        <v>85</v>
      </c>
      <c r="F443" s="6" t="s">
        <v>286</v>
      </c>
      <c r="G443">
        <v>12</v>
      </c>
      <c r="H443">
        <v>202212</v>
      </c>
      <c r="I443" s="8">
        <v>39.479999999999997</v>
      </c>
      <c r="J443" s="8">
        <v>2.61</v>
      </c>
      <c r="K443" s="8">
        <v>3.39</v>
      </c>
      <c r="L443" s="8">
        <v>3.52</v>
      </c>
      <c r="M443" s="36" t="str">
        <f>INDEX(YahooDetails[], MATCH(ZACKS_Screener[Ticker], YahooDetails[Ticker],0), 4)</f>
        <v>Financial Services</v>
      </c>
      <c r="N443" s="6" t="str">
        <f>INDEX(YahooDetails[], MATCH(ZACKS_Screener[Ticker], YahooDetails[Ticker],0), 2)</f>
        <v>Capital Markets</v>
      </c>
      <c r="O4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0.29885057471264381</v>
      </c>
      <c r="P4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3.8348082595870171E-2</v>
      </c>
      <c r="Q443" s="17">
        <f>IFERROR(ZACKS_Screener[[#This Row],[Price]]/ZACKS_Screener[[#This Row],[EPS1]], "")</f>
        <v>11.646017699115044</v>
      </c>
      <c r="R443" s="17">
        <f>IFERROR(ZACKS_Screener[[#This Row],[Price]]/ZACKS_Screener[[#This Row],[EPS2]], "")</f>
        <v>11.21590909090909</v>
      </c>
      <c r="S443" s="17">
        <f>IFERROR(ZACKS_Screener[[#This Row],[PE1]]/(ZACKS_Screener[[#This Row],[EG1]]*100), "")</f>
        <v>0.38969366916269549</v>
      </c>
      <c r="T443" s="17">
        <f>IFERROR(ZACKS_Screener[[#This Row],[PE2]]/(ZACKS_Screener[[#This Row],[EG2]]*100), "")</f>
        <v>2.9247639860139887</v>
      </c>
      <c r="U443"/>
    </row>
    <row r="444" spans="1:21" hidden="1" x14ac:dyDescent="0.25">
      <c r="A444" s="20" t="s">
        <v>3331</v>
      </c>
      <c r="B444" s="35">
        <v>2108.3200000000002</v>
      </c>
      <c r="C444" s="6" t="s">
        <v>3330</v>
      </c>
      <c r="D444" s="6" t="s">
        <v>13</v>
      </c>
      <c r="E444" s="6" t="s">
        <v>37</v>
      </c>
      <c r="F444" s="6" t="s">
        <v>38</v>
      </c>
      <c r="G444">
        <v>12</v>
      </c>
      <c r="H444">
        <v>202212</v>
      </c>
      <c r="I444" s="8">
        <v>28.52</v>
      </c>
      <c r="J444" s="8">
        <v>1.77</v>
      </c>
      <c r="K444" s="8">
        <v>2.29</v>
      </c>
      <c r="L444" s="8">
        <v>2.44</v>
      </c>
      <c r="M444" s="36" t="str">
        <f>INDEX(YahooDetails[], MATCH(ZACKS_Screener[Ticker], YahooDetails[Ticker],0), 4)</f>
        <v>Financial Services</v>
      </c>
      <c r="N444" s="6" t="str">
        <f>INDEX(YahooDetails[], MATCH(ZACKS_Screener[Ticker], YahooDetails[Ticker],0), 2)</f>
        <v>Asset Management</v>
      </c>
      <c r="O4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0.29378531073446329</v>
      </c>
      <c r="P4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6.5502183406113496E-2</v>
      </c>
      <c r="Q444" s="17">
        <f>IFERROR(ZACKS_Screener[[#This Row],[Price]]/ZACKS_Screener[[#This Row],[EPS1]], "")</f>
        <v>12.454148471615721</v>
      </c>
      <c r="R444" s="17">
        <f>IFERROR(ZACKS_Screener[[#This Row],[Price]]/ZACKS_Screener[[#This Row],[EPS2]], "")</f>
        <v>11.688524590163935</v>
      </c>
      <c r="S444" s="17">
        <f>IFERROR(ZACKS_Screener[[#This Row],[PE1]]/(ZACKS_Screener[[#This Row],[EG1]]*100), "")</f>
        <v>0.42392005374538122</v>
      </c>
      <c r="T444" s="17">
        <f>IFERROR(ZACKS_Screener[[#This Row],[PE2]]/(ZACKS_Screener[[#This Row],[EG2]]*100), "")</f>
        <v>1.784448087431695</v>
      </c>
      <c r="U444"/>
    </row>
    <row r="445" spans="1:21" hidden="1" x14ac:dyDescent="0.25">
      <c r="A445" s="20" t="s">
        <v>2914</v>
      </c>
      <c r="B445" s="35">
        <v>61405.41</v>
      </c>
      <c r="C445" s="6" t="s">
        <v>2913</v>
      </c>
      <c r="D445" s="6" t="s">
        <v>13</v>
      </c>
      <c r="E445" s="6" t="s">
        <v>85</v>
      </c>
      <c r="F445" s="6" t="s">
        <v>286</v>
      </c>
      <c r="G445">
        <v>12</v>
      </c>
      <c r="H445">
        <v>202212</v>
      </c>
      <c r="I445" s="8">
        <v>130.38</v>
      </c>
      <c r="J445" s="8">
        <v>2.56</v>
      </c>
      <c r="K445" s="8">
        <v>3.31</v>
      </c>
      <c r="L445" s="8">
        <v>3.66</v>
      </c>
      <c r="M445" s="36" t="str">
        <f>INDEX(YahooDetails[], MATCH(ZACKS_Screener[Ticker], YahooDetails[Ticker],0), 4)</f>
        <v>Industrials</v>
      </c>
      <c r="N445" s="6" t="str">
        <f>INDEX(YahooDetails[], MATCH(ZACKS_Screener[Ticker], YahooDetails[Ticker],0), 2)</f>
        <v>Specialty Business Services</v>
      </c>
      <c r="O4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0.29296875</v>
      </c>
      <c r="P4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0.1057401812688822</v>
      </c>
      <c r="Q445" s="17">
        <f>IFERROR(ZACKS_Screener[[#This Row],[Price]]/ZACKS_Screener[[#This Row],[EPS1]], "")</f>
        <v>39.389728096676734</v>
      </c>
      <c r="R445" s="17">
        <f>IFERROR(ZACKS_Screener[[#This Row],[Price]]/ZACKS_Screener[[#This Row],[EPS2]], "")</f>
        <v>35.622950819672127</v>
      </c>
      <c r="S445" s="17">
        <f>IFERROR(ZACKS_Screener[[#This Row],[PE1]]/(ZACKS_Screener[[#This Row],[EG1]]*100), "")</f>
        <v>1.3445027190332326</v>
      </c>
      <c r="T445" s="17">
        <f>IFERROR(ZACKS_Screener[[#This Row],[PE2]]/(ZACKS_Screener[[#This Row],[EG2]]*100), "")</f>
        <v>3.3689133489461347</v>
      </c>
      <c r="U445"/>
    </row>
    <row r="446" spans="1:21" hidden="1" x14ac:dyDescent="0.25">
      <c r="A446" s="20" t="s">
        <v>3383</v>
      </c>
      <c r="B446" s="35">
        <v>2179.5300000000002</v>
      </c>
      <c r="C446" s="6" t="s">
        <v>3382</v>
      </c>
      <c r="D446" s="6" t="s">
        <v>22</v>
      </c>
      <c r="E446" s="6" t="s">
        <v>14</v>
      </c>
      <c r="F446" s="6" t="s">
        <v>201</v>
      </c>
      <c r="G446">
        <v>12</v>
      </c>
      <c r="H446">
        <v>202212</v>
      </c>
      <c r="I446" s="8">
        <v>10.83</v>
      </c>
      <c r="J446" s="8">
        <v>-0.24</v>
      </c>
      <c r="K446" s="8">
        <v>-0.17</v>
      </c>
      <c r="L446" s="8">
        <v>-0.04</v>
      </c>
      <c r="M446" s="36" t="str">
        <f>INDEX(YahooDetails[], MATCH(ZACKS_Screener[Ticker], YahooDetails[Ticker],0), 4)</f>
        <v>Technology</v>
      </c>
      <c r="N446" s="6" t="str">
        <f>INDEX(YahooDetails[], MATCH(ZACKS_Screener[Ticker], YahooDetails[Ticker],0), 2)</f>
        <v>Software—Infrastructure</v>
      </c>
      <c r="O4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0.29166666666666657</v>
      </c>
      <c r="P4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0.76470588235294112</v>
      </c>
      <c r="Q446" s="17">
        <f>IFERROR(ZACKS_Screener[[#This Row],[Price]]/ZACKS_Screener[[#This Row],[EPS1]], "")</f>
        <v>-63.705882352941174</v>
      </c>
      <c r="R446" s="17">
        <f>IFERROR(ZACKS_Screener[[#This Row],[Price]]/ZACKS_Screener[[#This Row],[EPS2]], "")</f>
        <v>-270.75</v>
      </c>
      <c r="S446" s="17">
        <f>IFERROR(ZACKS_Screener[[#This Row],[PE1]]/(ZACKS_Screener[[#This Row],[EG1]]*100), "")</f>
        <v>-2.1842016806722695</v>
      </c>
      <c r="T446" s="17">
        <f>IFERROR(ZACKS_Screener[[#This Row],[PE2]]/(ZACKS_Screener[[#This Row],[EG2]]*100), "")</f>
        <v>-3.5405769230769231</v>
      </c>
      <c r="U446"/>
    </row>
    <row r="447" spans="1:21" hidden="1" x14ac:dyDescent="0.25">
      <c r="A447" s="20" t="s">
        <v>2250</v>
      </c>
      <c r="B447" s="35">
        <v>5336.34</v>
      </c>
      <c r="C447" s="6" t="s">
        <v>2249</v>
      </c>
      <c r="D447" s="6" t="s">
        <v>13</v>
      </c>
      <c r="E447" s="6" t="s">
        <v>37</v>
      </c>
      <c r="F447" s="6" t="s">
        <v>379</v>
      </c>
      <c r="G447">
        <v>12</v>
      </c>
      <c r="H447">
        <v>202212</v>
      </c>
      <c r="I447" s="8">
        <v>13.69</v>
      </c>
      <c r="J447" s="8">
        <v>1.41</v>
      </c>
      <c r="K447" s="8">
        <v>1.82</v>
      </c>
      <c r="L447" s="8">
        <v>1.7</v>
      </c>
      <c r="M447" s="36" t="str">
        <f>INDEX(YahooDetails[], MATCH(ZACKS_Screener[Ticker], YahooDetails[Ticker],0), 4)</f>
        <v>Financial Services</v>
      </c>
      <c r="N447" s="6" t="str">
        <f>INDEX(YahooDetails[], MATCH(ZACKS_Screener[Ticker], YahooDetails[Ticker],0), 2)</f>
        <v>Credit Services</v>
      </c>
      <c r="O4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0.29078014184397177</v>
      </c>
      <c r="P4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-6.5934065934065991E-2</v>
      </c>
      <c r="Q447" s="17">
        <f>IFERROR(ZACKS_Screener[[#This Row],[Price]]/ZACKS_Screener[[#This Row],[EPS1]], "")</f>
        <v>7.521978021978021</v>
      </c>
      <c r="R447" s="17">
        <f>IFERROR(ZACKS_Screener[[#This Row],[Price]]/ZACKS_Screener[[#This Row],[EPS2]], "")</f>
        <v>8.052941176470588</v>
      </c>
      <c r="S447" s="17">
        <f>IFERROR(ZACKS_Screener[[#This Row],[PE1]]/(ZACKS_Screener[[#This Row],[EG1]]*100), "")</f>
        <v>0.25868265880460989</v>
      </c>
      <c r="T447" s="17">
        <f>IFERROR(ZACKS_Screener[[#This Row],[PE2]]/(ZACKS_Screener[[#This Row],[EG2]]*100), "")</f>
        <v>-1.221362745098038</v>
      </c>
      <c r="U447"/>
    </row>
    <row r="448" spans="1:21" hidden="1" x14ac:dyDescent="0.25">
      <c r="A448" s="20" t="s">
        <v>374</v>
      </c>
      <c r="B448" s="35">
        <v>3233.22</v>
      </c>
      <c r="C448" s="6" t="s">
        <v>373</v>
      </c>
      <c r="D448" s="6" t="s">
        <v>13</v>
      </c>
      <c r="E448" s="6" t="s">
        <v>118</v>
      </c>
      <c r="F448" s="6" t="s">
        <v>372</v>
      </c>
      <c r="G448">
        <v>12</v>
      </c>
      <c r="H448">
        <v>202212</v>
      </c>
      <c r="I448" s="8">
        <v>87.44</v>
      </c>
      <c r="J448" s="8">
        <v>2.2799999999999998</v>
      </c>
      <c r="K448" s="8">
        <v>2.94</v>
      </c>
      <c r="L448" s="8">
        <v>2.93</v>
      </c>
      <c r="M448" s="36" t="str">
        <f>INDEX(YahooDetails[], MATCH(ZACKS_Screener[Ticker], YahooDetails[Ticker],0), 4)</f>
        <v>Utilities</v>
      </c>
      <c r="N448" s="6" t="str">
        <f>INDEX(YahooDetails[], MATCH(ZACKS_Screener[Ticker], YahooDetails[Ticker],0), 2)</f>
        <v>Utilities—Regulated Water</v>
      </c>
      <c r="O4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0.28947368421052638</v>
      </c>
      <c r="P4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-3.4013605442176145E-3</v>
      </c>
      <c r="Q448" s="17">
        <f>IFERROR(ZACKS_Screener[[#This Row],[Price]]/ZACKS_Screener[[#This Row],[EPS1]], "")</f>
        <v>29.741496598639454</v>
      </c>
      <c r="R448" s="17">
        <f>IFERROR(ZACKS_Screener[[#This Row],[Price]]/ZACKS_Screener[[#This Row],[EPS2]], "")</f>
        <v>29.843003412969281</v>
      </c>
      <c r="S448" s="17">
        <f>IFERROR(ZACKS_Screener[[#This Row],[PE1]]/(ZACKS_Screener[[#This Row],[EG1]]*100), "")</f>
        <v>1.02743351886209</v>
      </c>
      <c r="T448" s="17">
        <f>IFERROR(ZACKS_Screener[[#This Row],[PE2]]/(ZACKS_Screener[[#This Row],[EG2]]*100), "")</f>
        <v>-87.738430034131568</v>
      </c>
      <c r="U448"/>
    </row>
    <row r="449" spans="1:21" hidden="1" x14ac:dyDescent="0.25">
      <c r="A449" s="20" t="s">
        <v>1435</v>
      </c>
      <c r="B449" s="35">
        <v>6444.14</v>
      </c>
      <c r="C449" s="6" t="s">
        <v>1434</v>
      </c>
      <c r="D449" s="6" t="s">
        <v>13</v>
      </c>
      <c r="E449" s="6" t="s">
        <v>18</v>
      </c>
      <c r="F449" s="6" t="s">
        <v>171</v>
      </c>
      <c r="G449">
        <v>12</v>
      </c>
      <c r="H449">
        <v>202212</v>
      </c>
      <c r="I449" s="8">
        <v>150.82</v>
      </c>
      <c r="J449" s="8">
        <v>4.6900000000000004</v>
      </c>
      <c r="K449" s="8">
        <v>6.04</v>
      </c>
      <c r="L449" s="8">
        <v>10.24</v>
      </c>
      <c r="M449" s="36" t="str">
        <f>INDEX(YahooDetails[], MATCH(ZACKS_Screener[Ticker], YahooDetails[Ticker],0), 4)</f>
        <v>Industrials</v>
      </c>
      <c r="N449" s="6" t="str">
        <f>INDEX(YahooDetails[], MATCH(ZACKS_Screener[Ticker], YahooDetails[Ticker],0), 2)</f>
        <v>Specialty Industrial Machinery</v>
      </c>
      <c r="O4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0.28784648187633255</v>
      </c>
      <c r="P4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0.69536423841059603</v>
      </c>
      <c r="Q449" s="17">
        <f>IFERROR(ZACKS_Screener[[#This Row],[Price]]/ZACKS_Screener[[#This Row],[EPS1]], "")</f>
        <v>24.970198675496686</v>
      </c>
      <c r="R449" s="17">
        <f>IFERROR(ZACKS_Screener[[#This Row],[Price]]/ZACKS_Screener[[#This Row],[EPS2]], "")</f>
        <v>14.728515624999998</v>
      </c>
      <c r="S449" s="17">
        <f>IFERROR(ZACKS_Screener[[#This Row],[PE1]]/(ZACKS_Screener[[#This Row],[EG1]]*100), "")</f>
        <v>0.86748319843021837</v>
      </c>
      <c r="T449" s="17">
        <f>IFERROR(ZACKS_Screener[[#This Row],[PE2]]/(ZACKS_Screener[[#This Row],[EG2]]*100), "")</f>
        <v>0.21181008184523809</v>
      </c>
      <c r="U449"/>
    </row>
    <row r="450" spans="1:21" hidden="1" x14ac:dyDescent="0.25">
      <c r="A450" s="20" t="s">
        <v>2728</v>
      </c>
      <c r="B450" s="35">
        <v>3800.77</v>
      </c>
      <c r="C450" s="6" t="s">
        <v>2727</v>
      </c>
      <c r="D450" s="6" t="s">
        <v>13</v>
      </c>
      <c r="E450" s="6" t="s">
        <v>85</v>
      </c>
      <c r="F450" s="6" t="s">
        <v>286</v>
      </c>
      <c r="G450">
        <v>12</v>
      </c>
      <c r="H450">
        <v>202212</v>
      </c>
      <c r="I450" s="8">
        <v>83.53</v>
      </c>
      <c r="J450" s="8">
        <v>3.1</v>
      </c>
      <c r="K450" s="8">
        <v>3.99</v>
      </c>
      <c r="L450" s="8">
        <v>4.5</v>
      </c>
      <c r="M450" s="36" t="str">
        <f>INDEX(YahooDetails[], MATCH(ZACKS_Screener[Ticker], YahooDetails[Ticker],0), 4)</f>
        <v>Industrials</v>
      </c>
      <c r="N450" s="6" t="str">
        <f>INDEX(YahooDetails[], MATCH(ZACKS_Screener[Ticker], YahooDetails[Ticker],0), 2)</f>
        <v>Specialty Industrial Machinery</v>
      </c>
      <c r="O4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0.2870967741935484</v>
      </c>
      <c r="P4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0.12781954887218039</v>
      </c>
      <c r="Q450" s="17">
        <f>IFERROR(ZACKS_Screener[[#This Row],[Price]]/ZACKS_Screener[[#This Row],[EPS1]], "")</f>
        <v>20.934837092731829</v>
      </c>
      <c r="R450" s="17">
        <f>IFERROR(ZACKS_Screener[[#This Row],[Price]]/ZACKS_Screener[[#This Row],[EPS2]], "")</f>
        <v>18.562222222222221</v>
      </c>
      <c r="S450" s="17">
        <f>IFERROR(ZACKS_Screener[[#This Row],[PE1]]/(ZACKS_Screener[[#This Row],[EG1]]*100), "")</f>
        <v>0.72919095491537833</v>
      </c>
      <c r="T450" s="17">
        <f>IFERROR(ZACKS_Screener[[#This Row],[PE2]]/(ZACKS_Screener[[#This Row],[EG2]]*100), "")</f>
        <v>1.4522209150326804</v>
      </c>
      <c r="U450"/>
    </row>
    <row r="451" spans="1:21" hidden="1" x14ac:dyDescent="0.25">
      <c r="A451" s="20" t="s">
        <v>783</v>
      </c>
      <c r="B451" s="35">
        <v>4136.84</v>
      </c>
      <c r="C451" s="6" t="s">
        <v>782</v>
      </c>
      <c r="D451" s="6" t="s">
        <v>13</v>
      </c>
      <c r="E451" s="6" t="s">
        <v>41</v>
      </c>
      <c r="F451" s="6" t="s">
        <v>45</v>
      </c>
      <c r="G451">
        <v>12</v>
      </c>
      <c r="H451">
        <v>202212</v>
      </c>
      <c r="I451" s="8">
        <v>135.30000000000001</v>
      </c>
      <c r="J451" s="8">
        <v>2.65</v>
      </c>
      <c r="K451" s="8">
        <v>3.41</v>
      </c>
      <c r="L451" s="8">
        <v>4.3099999999999996</v>
      </c>
      <c r="M451" s="36" t="str">
        <f>INDEX(YahooDetails[], MATCH(ZACKS_Screener[Ticker], YahooDetails[Ticker],0), 4)</f>
        <v>Healthcare</v>
      </c>
      <c r="N451" s="6" t="str">
        <f>INDEX(YahooDetails[], MATCH(ZACKS_Screener[Ticker], YahooDetails[Ticker],0), 2)</f>
        <v>Medical Devices</v>
      </c>
      <c r="O4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0.28679245283018878</v>
      </c>
      <c r="P4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0.26392961876832827</v>
      </c>
      <c r="Q451" s="17">
        <f>IFERROR(ZACKS_Screener[[#This Row],[Price]]/ZACKS_Screener[[#This Row],[EPS1]], "")</f>
        <v>39.677419354838712</v>
      </c>
      <c r="R451" s="17">
        <f>IFERROR(ZACKS_Screener[[#This Row],[Price]]/ZACKS_Screener[[#This Row],[EPS2]], "")</f>
        <v>31.392111368909518</v>
      </c>
      <c r="S451" s="17">
        <f>IFERROR(ZACKS_Screener[[#This Row],[PE1]]/(ZACKS_Screener[[#This Row],[EG1]]*100), "")</f>
        <v>1.3834889643463493</v>
      </c>
      <c r="T451" s="17">
        <f>IFERROR(ZACKS_Screener[[#This Row],[PE2]]/(ZACKS_Screener[[#This Row],[EG2]]*100), "")</f>
        <v>1.1894122196442392</v>
      </c>
      <c r="U451"/>
    </row>
    <row r="452" spans="1:21" hidden="1" x14ac:dyDescent="0.25">
      <c r="A452" s="20" t="s">
        <v>3425</v>
      </c>
      <c r="B452" s="35">
        <v>3003.38</v>
      </c>
      <c r="C452" s="6" t="s">
        <v>3424</v>
      </c>
      <c r="D452" s="6" t="s">
        <v>22</v>
      </c>
      <c r="E452" s="6" t="s">
        <v>37</v>
      </c>
      <c r="F452" s="6" t="s">
        <v>127</v>
      </c>
      <c r="G452">
        <v>12</v>
      </c>
      <c r="H452">
        <v>202212</v>
      </c>
      <c r="I452" s="8">
        <v>44.92</v>
      </c>
      <c r="J452" s="8">
        <v>10.93</v>
      </c>
      <c r="K452" s="8">
        <v>14.03</v>
      </c>
      <c r="L452" s="8">
        <v>16.649999999999999</v>
      </c>
      <c r="M452" s="36" t="str">
        <f>INDEX(YahooDetails[], MATCH(ZACKS_Screener[Ticker], YahooDetails[Ticker],0), 4)</f>
        <v>Financial Services</v>
      </c>
      <c r="N452" s="6" t="str">
        <f>INDEX(YahooDetails[], MATCH(ZACKS_Screener[Ticker], YahooDetails[Ticker],0), 2)</f>
        <v>Insurance—Life</v>
      </c>
      <c r="O4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0.28362305580969804</v>
      </c>
      <c r="P4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0.18674269422665712</v>
      </c>
      <c r="Q452" s="17">
        <f>IFERROR(ZACKS_Screener[[#This Row],[Price]]/ZACKS_Screener[[#This Row],[EPS1]], "")</f>
        <v>3.2017106200997865</v>
      </c>
      <c r="R452" s="17">
        <f>IFERROR(ZACKS_Screener[[#This Row],[Price]]/ZACKS_Screener[[#This Row],[EPS2]], "")</f>
        <v>2.697897897897898</v>
      </c>
      <c r="S452" s="17">
        <f>IFERROR(ZACKS_Screener[[#This Row],[PE1]]/(ZACKS_Screener[[#This Row],[EG1]]*100), "")</f>
        <v>0.11288611960545378</v>
      </c>
      <c r="T452" s="17">
        <f>IFERROR(ZACKS_Screener[[#This Row],[PE2]]/(ZACKS_Screener[[#This Row],[EG2]]*100), "")</f>
        <v>0.14447140270041037</v>
      </c>
      <c r="U452"/>
    </row>
    <row r="453" spans="1:21" hidden="1" x14ac:dyDescent="0.25">
      <c r="A453" s="20" t="s">
        <v>2350</v>
      </c>
      <c r="B453" s="35">
        <v>75789.820000000007</v>
      </c>
      <c r="C453" s="6" t="s">
        <v>2349</v>
      </c>
      <c r="D453" s="6" t="s">
        <v>13</v>
      </c>
      <c r="E453" s="6" t="s">
        <v>37</v>
      </c>
      <c r="F453" s="6" t="s">
        <v>70</v>
      </c>
      <c r="G453">
        <v>12</v>
      </c>
      <c r="H453">
        <v>202212</v>
      </c>
      <c r="I453" s="8">
        <v>129.47999999999999</v>
      </c>
      <c r="J453" s="8">
        <v>4.0599999999999996</v>
      </c>
      <c r="K453" s="8">
        <v>5.21</v>
      </c>
      <c r="L453" s="8">
        <v>7.85</v>
      </c>
      <c r="M453" s="36" t="str">
        <f>INDEX(YahooDetails[], MATCH(ZACKS_Screener[Ticker], YahooDetails[Ticker],0), 4)</f>
        <v>Financial Services</v>
      </c>
      <c r="N453" s="6" t="str">
        <f>INDEX(YahooDetails[], MATCH(ZACKS_Screener[Ticker], YahooDetails[Ticker],0), 2)</f>
        <v>Insurance—Property &amp; Casualty</v>
      </c>
      <c r="O4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0.28325123152709369</v>
      </c>
      <c r="P4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0.50671785028790783</v>
      </c>
      <c r="Q453" s="17">
        <f>IFERROR(ZACKS_Screener[[#This Row],[Price]]/ZACKS_Screener[[#This Row],[EPS1]], "")</f>
        <v>24.852207293666027</v>
      </c>
      <c r="R453" s="17">
        <f>IFERROR(ZACKS_Screener[[#This Row],[Price]]/ZACKS_Screener[[#This Row],[EPS2]], "")</f>
        <v>16.494267515923568</v>
      </c>
      <c r="S453" s="17">
        <f>IFERROR(ZACKS_Screener[[#This Row],[PE1]]/(ZACKS_Screener[[#This Row],[EG1]]*100), "")</f>
        <v>0.87739097054160031</v>
      </c>
      <c r="T453" s="17">
        <f>IFERROR(ZACKS_Screener[[#This Row],[PE2]]/(ZACKS_Screener[[#This Row],[EG2]]*100), "")</f>
        <v>0.32551187029530981</v>
      </c>
      <c r="U453"/>
    </row>
    <row r="454" spans="1:21" hidden="1" x14ac:dyDescent="0.25">
      <c r="A454" s="20" t="s">
        <v>260</v>
      </c>
      <c r="B454" s="35">
        <v>47629.69</v>
      </c>
      <c r="C454" s="6" t="s">
        <v>259</v>
      </c>
      <c r="D454" s="6" t="s">
        <v>13</v>
      </c>
      <c r="E454" s="6" t="s">
        <v>14</v>
      </c>
      <c r="F454" s="6" t="s">
        <v>261</v>
      </c>
      <c r="G454">
        <v>12</v>
      </c>
      <c r="H454">
        <v>202212</v>
      </c>
      <c r="I454" s="8">
        <v>154.5</v>
      </c>
      <c r="J454" s="8">
        <v>4.58</v>
      </c>
      <c r="K454" s="8">
        <v>5.87</v>
      </c>
      <c r="L454" s="8">
        <v>6.41</v>
      </c>
      <c r="M454" s="36" t="str">
        <f>INDEX(YahooDetails[], MATCH(ZACKS_Screener[Ticker], YahooDetails[Ticker],0), 4)</f>
        <v>Technology</v>
      </c>
      <c r="N454" s="6" t="str">
        <f>INDEX(YahooDetails[], MATCH(ZACKS_Screener[Ticker], YahooDetails[Ticker],0), 2)</f>
        <v>Computer Hardware</v>
      </c>
      <c r="O4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0.2816593886462882</v>
      </c>
      <c r="P4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9.1993185689948895E-2</v>
      </c>
      <c r="Q454" s="17">
        <f>IFERROR(ZACKS_Screener[[#This Row],[Price]]/ZACKS_Screener[[#This Row],[EPS1]], "")</f>
        <v>26.320272572402043</v>
      </c>
      <c r="R454" s="17">
        <f>IFERROR(ZACKS_Screener[[#This Row],[Price]]/ZACKS_Screener[[#This Row],[EPS2]], "")</f>
        <v>24.102964118564742</v>
      </c>
      <c r="S454" s="17">
        <f>IFERROR(ZACKS_Screener[[#This Row],[PE1]]/(ZACKS_Screener[[#This Row],[EG1]]*100), "")</f>
        <v>0.9344716928806307</v>
      </c>
      <c r="T454" s="17">
        <f>IFERROR(ZACKS_Screener[[#This Row],[PE2]]/(ZACKS_Screener[[#This Row],[EG2]]*100), "")</f>
        <v>2.6200814699254633</v>
      </c>
      <c r="U454"/>
    </row>
    <row r="455" spans="1:21" hidden="1" x14ac:dyDescent="0.25">
      <c r="A455" s="20" t="s">
        <v>1103</v>
      </c>
      <c r="B455" s="35">
        <v>4178.08</v>
      </c>
      <c r="C455" s="6" t="s">
        <v>1102</v>
      </c>
      <c r="D455" s="6" t="s">
        <v>13</v>
      </c>
      <c r="E455" s="6" t="s">
        <v>18</v>
      </c>
      <c r="F455" s="6" t="s">
        <v>268</v>
      </c>
      <c r="G455">
        <v>3</v>
      </c>
      <c r="H455">
        <v>202303</v>
      </c>
      <c r="I455" s="8">
        <v>102.13</v>
      </c>
      <c r="J455" s="8">
        <v>5.34</v>
      </c>
      <c r="K455" s="8">
        <v>6.84</v>
      </c>
      <c r="L455" s="8">
        <v>8.18</v>
      </c>
      <c r="M455" s="36" t="str">
        <f>INDEX(YahooDetails[], MATCH(ZACKS_Screener[Ticker], YahooDetails[Ticker],0), 4)</f>
        <v>Industrials</v>
      </c>
      <c r="N455" s="6" t="str">
        <f>INDEX(YahooDetails[], MATCH(ZACKS_Screener[Ticker], YahooDetails[Ticker],0), 2)</f>
        <v>Electrical Equipment &amp; Parts</v>
      </c>
      <c r="O4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0.2808988764044944</v>
      </c>
      <c r="P4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0.195906432748538</v>
      </c>
      <c r="Q455" s="17">
        <f>IFERROR(ZACKS_Screener[[#This Row],[Price]]/ZACKS_Screener[[#This Row],[EPS1]], "")</f>
        <v>14.931286549707602</v>
      </c>
      <c r="R455" s="17">
        <f>IFERROR(ZACKS_Screener[[#This Row],[Price]]/ZACKS_Screener[[#This Row],[EPS2]], "")</f>
        <v>12.485330073349633</v>
      </c>
      <c r="S455" s="17">
        <f>IFERROR(ZACKS_Screener[[#This Row],[PE1]]/(ZACKS_Screener[[#This Row],[EG1]]*100), "")</f>
        <v>0.53155380116959061</v>
      </c>
      <c r="T455" s="17">
        <f>IFERROR(ZACKS_Screener[[#This Row],[PE2]]/(ZACKS_Screener[[#This Row],[EG2]]*100), "")</f>
        <v>0.63731087837098133</v>
      </c>
      <c r="U455"/>
    </row>
    <row r="456" spans="1:21" hidden="1" x14ac:dyDescent="0.25">
      <c r="A456" s="20" t="s">
        <v>635</v>
      </c>
      <c r="B456" s="35">
        <v>124278.02</v>
      </c>
      <c r="C456" s="6" t="s">
        <v>634</v>
      </c>
      <c r="D456" s="6" t="s">
        <v>13</v>
      </c>
      <c r="E456" s="6" t="s">
        <v>18</v>
      </c>
      <c r="F456" s="6" t="s">
        <v>636</v>
      </c>
      <c r="G456">
        <v>12</v>
      </c>
      <c r="H456">
        <v>202212</v>
      </c>
      <c r="I456" s="8">
        <v>241.15</v>
      </c>
      <c r="J456" s="8">
        <v>13.84</v>
      </c>
      <c r="K456" s="8">
        <v>17.72</v>
      </c>
      <c r="L456" s="8">
        <v>18.25</v>
      </c>
      <c r="M456" s="36" t="e">
        <f>INDEX(YahooDetails[], MATCH(ZACKS_Screener[Ticker], YahooDetails[Ticker],0), 4)</f>
        <v>#N/A</v>
      </c>
      <c r="N456" s="6" t="e">
        <f>INDEX(YahooDetails[], MATCH(ZACKS_Screener[Ticker], YahooDetails[Ticker],0), 2)</f>
        <v>#N/A</v>
      </c>
      <c r="O4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0.2803468208092485</v>
      </c>
      <c r="P4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2.990970654627546E-2</v>
      </c>
      <c r="Q456" s="17">
        <f>IFERROR(ZACKS_Screener[[#This Row],[Price]]/ZACKS_Screener[[#This Row],[EPS1]], "")</f>
        <v>13.608916478555306</v>
      </c>
      <c r="R456" s="17">
        <f>IFERROR(ZACKS_Screener[[#This Row],[Price]]/ZACKS_Screener[[#This Row],[EPS2]], "")</f>
        <v>13.213698630136987</v>
      </c>
      <c r="S456" s="17">
        <f>IFERROR(ZACKS_Screener[[#This Row],[PE1]]/(ZACKS_Screener[[#This Row],[EG1]]*100), "")</f>
        <v>0.48543145377114816</v>
      </c>
      <c r="T456" s="17">
        <f>IFERROR(ZACKS_Screener[[#This Row],[PE2]]/(ZACKS_Screener[[#This Row],[EG2]]*100), "")</f>
        <v>4.4178630136986206</v>
      </c>
      <c r="U456"/>
    </row>
    <row r="457" spans="1:21" hidden="1" x14ac:dyDescent="0.25">
      <c r="A457" s="20" t="s">
        <v>3317</v>
      </c>
      <c r="B457" s="35">
        <v>2190.19</v>
      </c>
      <c r="C457" s="6" t="s">
        <v>3316</v>
      </c>
      <c r="D457" s="6" t="s">
        <v>13</v>
      </c>
      <c r="E457" s="6" t="s">
        <v>18</v>
      </c>
      <c r="F457" s="6" t="s">
        <v>147</v>
      </c>
      <c r="G457">
        <v>12</v>
      </c>
      <c r="H457">
        <v>202212</v>
      </c>
      <c r="I457" s="8">
        <v>182.5</v>
      </c>
      <c r="J457" s="8">
        <v>8.6199999999999992</v>
      </c>
      <c r="K457" s="8">
        <v>11.03</v>
      </c>
      <c r="L457" s="8">
        <v>11.19</v>
      </c>
      <c r="M457" s="36" t="str">
        <f>INDEX(YahooDetails[], MATCH(ZACKS_Screener[Ticker], YahooDetails[Ticker],0), 4)</f>
        <v>Industrials</v>
      </c>
      <c r="N457" s="6" t="str">
        <f>INDEX(YahooDetails[], MATCH(ZACKS_Screener[Ticker], YahooDetails[Ticker],0), 2)</f>
        <v>Farm &amp; Heavy Construction Machinery</v>
      </c>
      <c r="O4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0.27958236658932717</v>
      </c>
      <c r="P4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1.4505893019038998E-2</v>
      </c>
      <c r="Q457" s="17">
        <f>IFERROR(ZACKS_Screener[[#This Row],[Price]]/ZACKS_Screener[[#This Row],[EPS1]], "")</f>
        <v>16.545784224841341</v>
      </c>
      <c r="R457" s="17">
        <f>IFERROR(ZACKS_Screener[[#This Row],[Price]]/ZACKS_Screener[[#This Row],[EPS2]], "")</f>
        <v>16.309204647006258</v>
      </c>
      <c r="S457" s="17">
        <f>IFERROR(ZACKS_Screener[[#This Row],[PE1]]/(ZACKS_Screener[[#This Row],[EG1]]*100), "")</f>
        <v>0.59180356853996829</v>
      </c>
      <c r="T457" s="17">
        <f>IFERROR(ZACKS_Screener[[#This Row],[PE2]]/(ZACKS_Screener[[#This Row],[EG2]]*100), "")</f>
        <v>11.243157953529929</v>
      </c>
      <c r="U457"/>
    </row>
    <row r="458" spans="1:21" hidden="1" x14ac:dyDescent="0.25">
      <c r="A458" s="20" t="s">
        <v>422</v>
      </c>
      <c r="B458" s="35">
        <v>2886.97</v>
      </c>
      <c r="C458" s="6" t="s">
        <v>421</v>
      </c>
      <c r="D458" s="6" t="s">
        <v>13</v>
      </c>
      <c r="E458" s="6" t="s">
        <v>14</v>
      </c>
      <c r="F458" s="6" t="s">
        <v>95</v>
      </c>
      <c r="G458">
        <v>2</v>
      </c>
      <c r="H458">
        <v>202302</v>
      </c>
      <c r="I458" s="8">
        <v>4.95</v>
      </c>
      <c r="J458" s="8">
        <v>-0.18</v>
      </c>
      <c r="K458" s="8">
        <v>-0.13</v>
      </c>
      <c r="L458" s="8">
        <v>-0.1</v>
      </c>
      <c r="M458" s="36" t="e">
        <f>INDEX(YahooDetails[], MATCH(ZACKS_Screener[Ticker], YahooDetails[Ticker],0), 4)</f>
        <v>#N/A</v>
      </c>
      <c r="N458" s="6" t="e">
        <f>INDEX(YahooDetails[], MATCH(ZACKS_Screener[Ticker], YahooDetails[Ticker],0), 2)</f>
        <v>#N/A</v>
      </c>
      <c r="O4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0.27777777777777773</v>
      </c>
      <c r="P4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0.23076923076923075</v>
      </c>
      <c r="Q458" s="17">
        <f>IFERROR(ZACKS_Screener[[#This Row],[Price]]/ZACKS_Screener[[#This Row],[EPS1]], "")</f>
        <v>-38.07692307692308</v>
      </c>
      <c r="R458" s="17">
        <f>IFERROR(ZACKS_Screener[[#This Row],[Price]]/ZACKS_Screener[[#This Row],[EPS2]], "")</f>
        <v>-49.5</v>
      </c>
      <c r="S458" s="17">
        <f>IFERROR(ZACKS_Screener[[#This Row],[PE1]]/(ZACKS_Screener[[#This Row],[EG1]]*100), "")</f>
        <v>-1.370769230769231</v>
      </c>
      <c r="T458" s="17">
        <f>IFERROR(ZACKS_Screener[[#This Row],[PE2]]/(ZACKS_Screener[[#This Row],[EG2]]*100), "")</f>
        <v>-2.145</v>
      </c>
      <c r="U458"/>
    </row>
    <row r="459" spans="1:21" hidden="1" x14ac:dyDescent="0.25">
      <c r="A459" s="20" t="s">
        <v>2900</v>
      </c>
      <c r="B459" s="35">
        <v>11479.66</v>
      </c>
      <c r="C459" s="6" t="s">
        <v>2899</v>
      </c>
      <c r="D459" s="6" t="s">
        <v>13</v>
      </c>
      <c r="E459" s="6" t="s">
        <v>14</v>
      </c>
      <c r="F459" s="6" t="s">
        <v>201</v>
      </c>
      <c r="G459">
        <v>12</v>
      </c>
      <c r="H459">
        <v>202212</v>
      </c>
      <c r="I459" s="8">
        <v>21.64</v>
      </c>
      <c r="J459" s="8">
        <v>-0.72</v>
      </c>
      <c r="K459" s="8">
        <v>-0.52</v>
      </c>
      <c r="L459" s="8">
        <v>-0.43</v>
      </c>
      <c r="M459" s="36" t="str">
        <f>INDEX(YahooDetails[], MATCH(ZACKS_Screener[Ticker], YahooDetails[Ticker],0), 4)</f>
        <v>Technology</v>
      </c>
      <c r="N459" s="6" t="str">
        <f>INDEX(YahooDetails[], MATCH(ZACKS_Screener[Ticker], YahooDetails[Ticker],0), 2)</f>
        <v>Software—Infrastructure</v>
      </c>
      <c r="O4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0.27777777777777773</v>
      </c>
      <c r="P4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0.17307692307692313</v>
      </c>
      <c r="Q459" s="17">
        <f>IFERROR(ZACKS_Screener[[#This Row],[Price]]/ZACKS_Screener[[#This Row],[EPS1]], "")</f>
        <v>-41.615384615384613</v>
      </c>
      <c r="R459" s="17">
        <f>IFERROR(ZACKS_Screener[[#This Row],[Price]]/ZACKS_Screener[[#This Row],[EPS2]], "")</f>
        <v>-50.325581395348841</v>
      </c>
      <c r="S459" s="17">
        <f>IFERROR(ZACKS_Screener[[#This Row],[PE1]]/(ZACKS_Screener[[#This Row],[EG1]]*100), "")</f>
        <v>-1.4981538461538462</v>
      </c>
      <c r="T459" s="17">
        <f>IFERROR(ZACKS_Screener[[#This Row],[PE2]]/(ZACKS_Screener[[#This Row],[EG2]]*100), "")</f>
        <v>-2.9077002583979321</v>
      </c>
      <c r="U459"/>
    </row>
    <row r="460" spans="1:21" hidden="1" x14ac:dyDescent="0.25">
      <c r="A460" s="20" t="s">
        <v>69</v>
      </c>
      <c r="B460" s="35">
        <v>26363.8</v>
      </c>
      <c r="C460" s="6" t="s">
        <v>68</v>
      </c>
      <c r="D460" s="6" t="s">
        <v>22</v>
      </c>
      <c r="E460" s="6" t="s">
        <v>37</v>
      </c>
      <c r="F460" s="6" t="s">
        <v>70</v>
      </c>
      <c r="G460">
        <v>12</v>
      </c>
      <c r="H460">
        <v>202212</v>
      </c>
      <c r="I460" s="8">
        <v>70.790000000000006</v>
      </c>
      <c r="J460" s="8">
        <v>4.87</v>
      </c>
      <c r="K460" s="8">
        <v>6.22</v>
      </c>
      <c r="L460" s="8">
        <v>6.89</v>
      </c>
      <c r="M460" s="36" t="str">
        <f>INDEX(YahooDetails[], MATCH(ZACKS_Screener[Ticker], YahooDetails[Ticker],0), 4)</f>
        <v>Financial Services</v>
      </c>
      <c r="N460" s="6" t="str">
        <f>INDEX(YahooDetails[], MATCH(ZACKS_Screener[Ticker], YahooDetails[Ticker],0), 2)</f>
        <v>Insurance—Diversified</v>
      </c>
      <c r="O4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0.2772073921971252</v>
      </c>
      <c r="P4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0.10771704180064308</v>
      </c>
      <c r="Q460" s="17">
        <f>IFERROR(ZACKS_Screener[[#This Row],[Price]]/ZACKS_Screener[[#This Row],[EPS1]], "")</f>
        <v>11.381028938906754</v>
      </c>
      <c r="R460" s="17">
        <f>IFERROR(ZACKS_Screener[[#This Row],[Price]]/ZACKS_Screener[[#This Row],[EPS2]], "")</f>
        <v>10.274310595065314</v>
      </c>
      <c r="S460" s="17">
        <f>IFERROR(ZACKS_Screener[[#This Row],[PE1]]/(ZACKS_Screener[[#This Row],[EG1]]*100), "")</f>
        <v>0.41056008098130298</v>
      </c>
      <c r="T460" s="17">
        <f>IFERROR(ZACKS_Screener[[#This Row],[PE2]]/(ZACKS_Screener[[#This Row],[EG2]]*100), "")</f>
        <v>0.95382405822845162</v>
      </c>
      <c r="U460"/>
    </row>
    <row r="461" spans="1:21" hidden="1" x14ac:dyDescent="0.25">
      <c r="A461" s="20" t="s">
        <v>1373</v>
      </c>
      <c r="B461" s="35">
        <v>10199.52</v>
      </c>
      <c r="C461" s="6" t="s">
        <v>1372</v>
      </c>
      <c r="D461" s="6" t="s">
        <v>13</v>
      </c>
      <c r="E461" s="6" t="s">
        <v>37</v>
      </c>
      <c r="F461" s="6" t="s">
        <v>379</v>
      </c>
      <c r="G461">
        <v>12</v>
      </c>
      <c r="H461">
        <v>202212</v>
      </c>
      <c r="I461" s="8">
        <v>106.74</v>
      </c>
      <c r="J461" s="8">
        <v>8.15</v>
      </c>
      <c r="K461" s="8">
        <v>10.4</v>
      </c>
      <c r="L461" s="8">
        <v>11.26</v>
      </c>
      <c r="M461" s="36" t="str">
        <f>INDEX(YahooDetails[], MATCH(ZACKS_Screener[Ticker], YahooDetails[Ticker],0), 4)</f>
        <v>Financial Services</v>
      </c>
      <c r="N461" s="6" t="str">
        <f>INDEX(YahooDetails[], MATCH(ZACKS_Screener[Ticker], YahooDetails[Ticker],0), 2)</f>
        <v>Insurance—Life</v>
      </c>
      <c r="O4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0.2760736196319018</v>
      </c>
      <c r="P4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8.2692307692307634E-2</v>
      </c>
      <c r="Q461" s="17">
        <f>IFERROR(ZACKS_Screener[[#This Row],[Price]]/ZACKS_Screener[[#This Row],[EPS1]], "")</f>
        <v>10.263461538461538</v>
      </c>
      <c r="R461" s="17">
        <f>IFERROR(ZACKS_Screener[[#This Row],[Price]]/ZACKS_Screener[[#This Row],[EPS2]], "")</f>
        <v>9.4795737122557728</v>
      </c>
      <c r="S461" s="17">
        <f>IFERROR(ZACKS_Screener[[#This Row],[PE1]]/(ZACKS_Screener[[#This Row],[EG1]]*100), "")</f>
        <v>0.37176538461538466</v>
      </c>
      <c r="T461" s="17">
        <f>IFERROR(ZACKS_Screener[[#This Row],[PE2]]/(ZACKS_Screener[[#This Row],[EG2]]*100), "")</f>
        <v>1.1463670535751176</v>
      </c>
      <c r="U461"/>
    </row>
    <row r="462" spans="1:21" hidden="1" x14ac:dyDescent="0.25">
      <c r="A462" s="20" t="s">
        <v>3055</v>
      </c>
      <c r="B462" s="35">
        <v>27766.84</v>
      </c>
      <c r="C462" s="6" t="s">
        <v>3054</v>
      </c>
      <c r="D462" s="6" t="s">
        <v>13</v>
      </c>
      <c r="E462" s="6" t="s">
        <v>26</v>
      </c>
      <c r="F462" s="6" t="s">
        <v>909</v>
      </c>
      <c r="G462">
        <v>12</v>
      </c>
      <c r="H462">
        <v>202212</v>
      </c>
      <c r="I462" s="8">
        <v>208.68</v>
      </c>
      <c r="J462" s="8">
        <v>5.1100000000000003</v>
      </c>
      <c r="K462" s="8">
        <v>6.52</v>
      </c>
      <c r="L462" s="8">
        <v>7.72</v>
      </c>
      <c r="M462" s="36" t="str">
        <f>INDEX(YahooDetails[], MATCH(ZACKS_Screener[Ticker], YahooDetails[Ticker],0), 4)</f>
        <v>Basic Materials</v>
      </c>
      <c r="N462" s="6" t="str">
        <f>INDEX(YahooDetails[], MATCH(ZACKS_Screener[Ticker], YahooDetails[Ticker],0), 2)</f>
        <v>Building Materials</v>
      </c>
      <c r="O4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0.27592954990215246</v>
      </c>
      <c r="P4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0.18404907975460127</v>
      </c>
      <c r="Q462" s="17">
        <f>IFERROR(ZACKS_Screener[[#This Row],[Price]]/ZACKS_Screener[[#This Row],[EPS1]], "")</f>
        <v>32.00613496932516</v>
      </c>
      <c r="R462" s="17">
        <f>IFERROR(ZACKS_Screener[[#This Row],[Price]]/ZACKS_Screener[[#This Row],[EPS2]], "")</f>
        <v>27.031088082901555</v>
      </c>
      <c r="S462" s="17">
        <f>IFERROR(ZACKS_Screener[[#This Row],[PE1]]/(ZACKS_Screener[[#This Row],[EG1]]*100), "")</f>
        <v>1.1599386503067495</v>
      </c>
      <c r="T462" s="17">
        <f>IFERROR(ZACKS_Screener[[#This Row],[PE2]]/(ZACKS_Screener[[#This Row],[EG2]]*100), "")</f>
        <v>1.4686891191709841</v>
      </c>
      <c r="U462"/>
    </row>
    <row r="463" spans="1:21" hidden="1" x14ac:dyDescent="0.25">
      <c r="A463" s="20" t="s">
        <v>2653</v>
      </c>
      <c r="B463" s="35">
        <v>5899.86</v>
      </c>
      <c r="C463" s="6" t="s">
        <v>2652</v>
      </c>
      <c r="D463" s="6" t="s">
        <v>22</v>
      </c>
      <c r="E463" s="6" t="s">
        <v>37</v>
      </c>
      <c r="F463" s="6" t="s">
        <v>70</v>
      </c>
      <c r="G463">
        <v>12</v>
      </c>
      <c r="H463">
        <v>202212</v>
      </c>
      <c r="I463" s="8">
        <v>97.53</v>
      </c>
      <c r="J463" s="8">
        <v>5.03</v>
      </c>
      <c r="K463" s="8">
        <v>6.41</v>
      </c>
      <c r="L463" s="8">
        <v>7.52</v>
      </c>
      <c r="M463" s="36" t="str">
        <f>INDEX(YahooDetails[], MATCH(ZACKS_Screener[Ticker], YahooDetails[Ticker],0), 4)</f>
        <v>Financial Services</v>
      </c>
      <c r="N463" s="6" t="str">
        <f>INDEX(YahooDetails[], MATCH(ZACKS_Screener[Ticker], YahooDetails[Ticker],0), 2)</f>
        <v>Insurance—Property &amp; Casualty</v>
      </c>
      <c r="O4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0.27435387673956257</v>
      </c>
      <c r="P4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0.17316692667706698</v>
      </c>
      <c r="Q463" s="17">
        <f>IFERROR(ZACKS_Screener[[#This Row],[Price]]/ZACKS_Screener[[#This Row],[EPS1]], "")</f>
        <v>15.215288611544462</v>
      </c>
      <c r="R463" s="17">
        <f>IFERROR(ZACKS_Screener[[#This Row],[Price]]/ZACKS_Screener[[#This Row],[EPS2]], "")</f>
        <v>12.969414893617023</v>
      </c>
      <c r="S463" s="17">
        <f>IFERROR(ZACKS_Screener[[#This Row],[PE1]]/(ZACKS_Screener[[#This Row],[EG1]]*100), "")</f>
        <v>0.55458624431933812</v>
      </c>
      <c r="T463" s="17">
        <f>IFERROR(ZACKS_Screener[[#This Row],[PE2]]/(ZACKS_Screener[[#This Row],[EG2]]*100), "")</f>
        <v>0.74895449971247896</v>
      </c>
      <c r="U463"/>
    </row>
    <row r="464" spans="1:21" hidden="1" x14ac:dyDescent="0.25">
      <c r="A464" s="20" t="s">
        <v>2365</v>
      </c>
      <c r="B464" s="35">
        <v>17237.52</v>
      </c>
      <c r="C464" s="6" t="s">
        <v>2364</v>
      </c>
      <c r="D464" s="6" t="s">
        <v>13</v>
      </c>
      <c r="E464" s="6" t="s">
        <v>14</v>
      </c>
      <c r="F464" s="6" t="s">
        <v>201</v>
      </c>
      <c r="G464">
        <v>12</v>
      </c>
      <c r="H464">
        <v>202212</v>
      </c>
      <c r="I464" s="8">
        <v>25.21</v>
      </c>
      <c r="J464" s="8">
        <v>0.62</v>
      </c>
      <c r="K464" s="8">
        <v>0.79</v>
      </c>
      <c r="L464" s="8">
        <v>1.03</v>
      </c>
      <c r="M464" s="36" t="str">
        <f>INDEX(YahooDetails[], MATCH(ZACKS_Screener[Ticker], YahooDetails[Ticker],0), 4)</f>
        <v>Communication Services</v>
      </c>
      <c r="N464" s="6" t="str">
        <f>INDEX(YahooDetails[], MATCH(ZACKS_Screener[Ticker], YahooDetails[Ticker],0), 2)</f>
        <v>Internet Content &amp; Information</v>
      </c>
      <c r="O4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0.27419354838709686</v>
      </c>
      <c r="P4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0.30379746835443033</v>
      </c>
      <c r="Q464" s="17">
        <f>IFERROR(ZACKS_Screener[[#This Row],[Price]]/ZACKS_Screener[[#This Row],[EPS1]], "")</f>
        <v>31.911392405063292</v>
      </c>
      <c r="R464" s="17">
        <f>IFERROR(ZACKS_Screener[[#This Row],[Price]]/ZACKS_Screener[[#This Row],[EPS2]], "")</f>
        <v>24.475728155339805</v>
      </c>
      <c r="S464" s="17">
        <f>IFERROR(ZACKS_Screener[[#This Row],[PE1]]/(ZACKS_Screener[[#This Row],[EG1]]*100), "")</f>
        <v>1.1638272524199549</v>
      </c>
      <c r="T464" s="17">
        <f>IFERROR(ZACKS_Screener[[#This Row],[PE2]]/(ZACKS_Screener[[#This Row],[EG2]]*100), "")</f>
        <v>0.80565938511326873</v>
      </c>
      <c r="U464"/>
    </row>
    <row r="465" spans="1:21" hidden="1" x14ac:dyDescent="0.25">
      <c r="A465" s="20" t="s">
        <v>2272</v>
      </c>
      <c r="B465" s="35">
        <v>4980.12</v>
      </c>
      <c r="C465" s="6" t="s">
        <v>2271</v>
      </c>
      <c r="D465" s="6" t="s">
        <v>22</v>
      </c>
      <c r="E465" s="6" t="s">
        <v>37</v>
      </c>
      <c r="F465" s="6" t="s">
        <v>2273</v>
      </c>
      <c r="G465">
        <v>12</v>
      </c>
      <c r="H465">
        <v>202212</v>
      </c>
      <c r="I465" s="8">
        <v>39.700000000000003</v>
      </c>
      <c r="J465" s="8">
        <v>4.54</v>
      </c>
      <c r="K465" s="8">
        <v>5.78</v>
      </c>
      <c r="L465" s="8">
        <v>5.59</v>
      </c>
      <c r="M465" s="36" t="str">
        <f>INDEX(YahooDetails[], MATCH(ZACKS_Screener[Ticker], YahooDetails[Ticker],0), 4)</f>
        <v>Financial Services</v>
      </c>
      <c r="N465" s="6" t="str">
        <f>INDEX(YahooDetails[], MATCH(ZACKS_Screener[Ticker], YahooDetails[Ticker],0), 2)</f>
        <v>Banks—Regional</v>
      </c>
      <c r="O4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0.27312775330396483</v>
      </c>
      <c r="P4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-3.2871972318339167E-2</v>
      </c>
      <c r="Q465" s="17">
        <f>IFERROR(ZACKS_Screener[[#This Row],[Price]]/ZACKS_Screener[[#This Row],[EPS1]], "")</f>
        <v>6.8685121107266438</v>
      </c>
      <c r="R465" s="17">
        <f>IFERROR(ZACKS_Screener[[#This Row],[Price]]/ZACKS_Screener[[#This Row],[EPS2]], "")</f>
        <v>7.1019677996422192</v>
      </c>
      <c r="S465" s="17">
        <f>IFERROR(ZACKS_Screener[[#This Row],[PE1]]/(ZACKS_Screener[[#This Row],[EG1]]*100), "")</f>
        <v>0.25147616921531413</v>
      </c>
      <c r="T465" s="17">
        <f>IFERROR(ZACKS_Screener[[#This Row],[PE2]]/(ZACKS_Screener[[#This Row],[EG2]]*100), "")</f>
        <v>-2.1604933622069442</v>
      </c>
      <c r="U465"/>
    </row>
    <row r="466" spans="1:21" hidden="1" x14ac:dyDescent="0.25">
      <c r="A466" s="20" t="s">
        <v>1301</v>
      </c>
      <c r="B466" s="35">
        <v>2983.49</v>
      </c>
      <c r="C466" s="6" t="s">
        <v>1300</v>
      </c>
      <c r="D466" s="6" t="s">
        <v>22</v>
      </c>
      <c r="E466" s="6" t="s">
        <v>51</v>
      </c>
      <c r="F466" s="6" t="s">
        <v>308</v>
      </c>
      <c r="G466">
        <v>12</v>
      </c>
      <c r="H466">
        <v>202212</v>
      </c>
      <c r="I466" s="8">
        <v>62</v>
      </c>
      <c r="J466" s="8">
        <v>-1.29</v>
      </c>
      <c r="K466" s="8">
        <v>-0.94</v>
      </c>
      <c r="L466" s="8">
        <v>-0.23</v>
      </c>
      <c r="M466" s="36" t="str">
        <f>INDEX(YahooDetails[], MATCH(ZACKS_Screener[Ticker], YahooDetails[Ticker],0), 4)</f>
        <v>Consumer Defensive</v>
      </c>
      <c r="N466" s="6" t="str">
        <f>INDEX(YahooDetails[], MATCH(ZACKS_Screener[Ticker], YahooDetails[Ticker],0), 2)</f>
        <v>Packaged Foods</v>
      </c>
      <c r="O4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0.27131782945736438</v>
      </c>
      <c r="P4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0.75531914893617025</v>
      </c>
      <c r="Q466" s="17">
        <f>IFERROR(ZACKS_Screener[[#This Row],[Price]]/ZACKS_Screener[[#This Row],[EPS1]], "")</f>
        <v>-65.957446808510639</v>
      </c>
      <c r="R466" s="17">
        <f>IFERROR(ZACKS_Screener[[#This Row],[Price]]/ZACKS_Screener[[#This Row],[EPS2]], "")</f>
        <v>-269.56521739130432</v>
      </c>
      <c r="S466" s="17">
        <f>IFERROR(ZACKS_Screener[[#This Row],[PE1]]/(ZACKS_Screener[[#This Row],[EG1]]*100), "")</f>
        <v>-2.4310030395136772</v>
      </c>
      <c r="T466" s="17">
        <f>IFERROR(ZACKS_Screener[[#This Row],[PE2]]/(ZACKS_Screener[[#This Row],[EG2]]*100), "")</f>
        <v>-3.568891610532761</v>
      </c>
      <c r="U466"/>
    </row>
    <row r="467" spans="1:21" hidden="1" x14ac:dyDescent="0.25">
      <c r="A467" s="20" t="s">
        <v>2158</v>
      </c>
      <c r="B467" s="35">
        <v>5955.12</v>
      </c>
      <c r="C467" s="6" t="s">
        <v>2157</v>
      </c>
      <c r="D467" s="6" t="s">
        <v>22</v>
      </c>
      <c r="E467" s="6" t="s">
        <v>41</v>
      </c>
      <c r="F467" s="6" t="s">
        <v>153</v>
      </c>
      <c r="G467">
        <v>12</v>
      </c>
      <c r="H467">
        <v>202212</v>
      </c>
      <c r="I467" s="8">
        <v>52.1</v>
      </c>
      <c r="J467" s="8">
        <v>-5.57</v>
      </c>
      <c r="K467" s="8">
        <v>-4.0599999999999996</v>
      </c>
      <c r="L467" s="8">
        <v>-2.57</v>
      </c>
      <c r="M467" s="36" t="str">
        <f>INDEX(YahooDetails[], MATCH(ZACKS_Screener[Ticker], YahooDetails[Ticker],0), 4)</f>
        <v>Healthcare</v>
      </c>
      <c r="N467" s="6" t="str">
        <f>INDEX(YahooDetails[], MATCH(ZACKS_Screener[Ticker], YahooDetails[Ticker],0), 2)</f>
        <v>Diagnostics &amp; Research</v>
      </c>
      <c r="O4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0.27109515260323169</v>
      </c>
      <c r="P4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0.36699507389162561</v>
      </c>
      <c r="Q467" s="17">
        <f>IFERROR(ZACKS_Screener[[#This Row],[Price]]/ZACKS_Screener[[#This Row],[EPS1]], "")</f>
        <v>-12.832512315270938</v>
      </c>
      <c r="R467" s="17">
        <f>IFERROR(ZACKS_Screener[[#This Row],[Price]]/ZACKS_Screener[[#This Row],[EPS2]], "")</f>
        <v>-20.272373540856034</v>
      </c>
      <c r="S467" s="17">
        <f>IFERROR(ZACKS_Screener[[#This Row],[PE1]]/(ZACKS_Screener[[#This Row],[EG1]]*100), "")</f>
        <v>-0.47335823573549068</v>
      </c>
      <c r="T467" s="17">
        <f>IFERROR(ZACKS_Screener[[#This Row],[PE2]]/(ZACKS_Screener[[#This Row],[EG2]]*100), "")</f>
        <v>-0.55238816493876175</v>
      </c>
      <c r="U467"/>
    </row>
    <row r="468" spans="1:21" hidden="1" x14ac:dyDescent="0.25">
      <c r="A468" s="20" t="s">
        <v>1801</v>
      </c>
      <c r="B468" s="35">
        <v>8417.7900000000009</v>
      </c>
      <c r="C468" s="6" t="s">
        <v>1800</v>
      </c>
      <c r="D468" s="6" t="s">
        <v>13</v>
      </c>
      <c r="E468" s="6" t="s">
        <v>107</v>
      </c>
      <c r="F468" s="6" t="s">
        <v>108</v>
      </c>
      <c r="G468">
        <v>12</v>
      </c>
      <c r="H468">
        <v>202212</v>
      </c>
      <c r="I468" s="8">
        <v>142.62</v>
      </c>
      <c r="J468" s="8">
        <v>8.7200000000000006</v>
      </c>
      <c r="K468" s="8">
        <v>11.08</v>
      </c>
      <c r="L468" s="8">
        <v>16.329999999999998</v>
      </c>
      <c r="M468" s="36" t="str">
        <f>INDEX(YahooDetails[], MATCH(ZACKS_Screener[Ticker], YahooDetails[Ticker],0), 4)</f>
        <v>Consumer Cyclical</v>
      </c>
      <c r="N468" s="6" t="str">
        <f>INDEX(YahooDetails[], MATCH(ZACKS_Screener[Ticker], YahooDetails[Ticker],0), 2)</f>
        <v>Auto Parts</v>
      </c>
      <c r="O4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0.27064220183486232</v>
      </c>
      <c r="P4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0.47382671480144389</v>
      </c>
      <c r="Q468" s="17">
        <f>IFERROR(ZACKS_Screener[[#This Row],[Price]]/ZACKS_Screener[[#This Row],[EPS1]], "")</f>
        <v>12.871841155234657</v>
      </c>
      <c r="R468" s="17">
        <f>IFERROR(ZACKS_Screener[[#This Row],[Price]]/ZACKS_Screener[[#This Row],[EPS2]], "")</f>
        <v>8.7336191059399884</v>
      </c>
      <c r="S468" s="17">
        <f>IFERROR(ZACKS_Screener[[#This Row],[PE1]]/(ZACKS_Screener[[#This Row],[EG1]]*100), "")</f>
        <v>0.47560362234595865</v>
      </c>
      <c r="T468" s="17">
        <f>IFERROR(ZACKS_Screener[[#This Row],[PE2]]/(ZACKS_Screener[[#This Row],[EG2]]*100), "")</f>
        <v>0.18432095179774305</v>
      </c>
      <c r="U468"/>
    </row>
    <row r="469" spans="1:21" hidden="1" x14ac:dyDescent="0.25">
      <c r="A469" s="20" t="s">
        <v>1602</v>
      </c>
      <c r="B469" s="35">
        <v>13775.7</v>
      </c>
      <c r="C469" s="6" t="s">
        <v>1601</v>
      </c>
      <c r="D469" s="6" t="s">
        <v>22</v>
      </c>
      <c r="E469" s="6" t="s">
        <v>41</v>
      </c>
      <c r="F469" s="6" t="s">
        <v>67</v>
      </c>
      <c r="G469">
        <v>12</v>
      </c>
      <c r="H469">
        <v>202212</v>
      </c>
      <c r="I469" s="8">
        <v>61.75</v>
      </c>
      <c r="J469" s="8">
        <v>2.78</v>
      </c>
      <c r="K469" s="8">
        <v>3.53</v>
      </c>
      <c r="L469" s="8">
        <v>4.8</v>
      </c>
      <c r="M469" s="36" t="str">
        <f>INDEX(YahooDetails[], MATCH(ZACKS_Screener[Ticker], YahooDetails[Ticker],0), 4)</f>
        <v>Healthcare</v>
      </c>
      <c r="N469" s="6" t="str">
        <f>INDEX(YahooDetails[], MATCH(ZACKS_Screener[Ticker], YahooDetails[Ticker],0), 2)</f>
        <v>Biotechnology</v>
      </c>
      <c r="O4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0.26978417266187055</v>
      </c>
      <c r="P4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0.35977337110481589</v>
      </c>
      <c r="Q469" s="17">
        <f>IFERROR(ZACKS_Screener[[#This Row],[Price]]/ZACKS_Screener[[#This Row],[EPS1]], "")</f>
        <v>17.492917847025495</v>
      </c>
      <c r="R469" s="17">
        <f>IFERROR(ZACKS_Screener[[#This Row],[Price]]/ZACKS_Screener[[#This Row],[EPS2]], "")</f>
        <v>12.864583333333334</v>
      </c>
      <c r="S469" s="17">
        <f>IFERROR(ZACKS_Screener[[#This Row],[PE1]]/(ZACKS_Screener[[#This Row],[EG1]]*100), "")</f>
        <v>0.64840415486307823</v>
      </c>
      <c r="T469" s="17">
        <f>IFERROR(ZACKS_Screener[[#This Row],[PE2]]/(ZACKS_Screener[[#This Row],[EG2]]*100), "")</f>
        <v>0.35757463910761156</v>
      </c>
      <c r="U469"/>
    </row>
    <row r="470" spans="1:21" hidden="1" x14ac:dyDescent="0.25">
      <c r="A470" s="20" t="s">
        <v>2970</v>
      </c>
      <c r="B470" s="35">
        <v>13322.95</v>
      </c>
      <c r="C470" s="6" t="s">
        <v>2969</v>
      </c>
      <c r="D470" s="6" t="s">
        <v>13</v>
      </c>
      <c r="E470" s="6" t="s">
        <v>179</v>
      </c>
      <c r="F470" s="6" t="s">
        <v>399</v>
      </c>
      <c r="G470">
        <v>12</v>
      </c>
      <c r="H470">
        <v>202212</v>
      </c>
      <c r="I470" s="8">
        <v>66.06</v>
      </c>
      <c r="J470" s="8">
        <v>4.01</v>
      </c>
      <c r="K470" s="8">
        <v>5.09</v>
      </c>
      <c r="L470" s="8">
        <v>5.46</v>
      </c>
      <c r="M470" s="36" t="str">
        <f>INDEX(YahooDetails[], MATCH(ZACKS_Screener[Ticker], YahooDetails[Ticker],0), 4)</f>
        <v>Industrials</v>
      </c>
      <c r="N470" s="6" t="str">
        <f>INDEX(YahooDetails[], MATCH(ZACKS_Screener[Ticker], YahooDetails[Ticker],0), 2)</f>
        <v>Aerospace &amp; Defense</v>
      </c>
      <c r="O4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0.26932668329177062</v>
      </c>
      <c r="P4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7.2691552062868398E-2</v>
      </c>
      <c r="Q470" s="17">
        <f>IFERROR(ZACKS_Screener[[#This Row],[Price]]/ZACKS_Screener[[#This Row],[EPS1]], "")</f>
        <v>12.978388998035363</v>
      </c>
      <c r="R470" s="17">
        <f>IFERROR(ZACKS_Screener[[#This Row],[Price]]/ZACKS_Screener[[#This Row],[EPS2]], "")</f>
        <v>12.098901098901099</v>
      </c>
      <c r="S470" s="17">
        <f>IFERROR(ZACKS_Screener[[#This Row],[PE1]]/(ZACKS_Screener[[#This Row],[EG1]]*100), "")</f>
        <v>0.48188277668631296</v>
      </c>
      <c r="T470" s="17">
        <f>IFERROR(ZACKS_Screener[[#This Row],[PE2]]/(ZACKS_Screener[[#This Row],[EG2]]*100), "")</f>
        <v>1.6644163944163937</v>
      </c>
      <c r="U470"/>
    </row>
    <row r="471" spans="1:21" hidden="1" x14ac:dyDescent="0.25">
      <c r="A471" s="20" t="s">
        <v>2536</v>
      </c>
      <c r="B471" s="35">
        <v>36230.53</v>
      </c>
      <c r="C471" s="6" t="s">
        <v>2535</v>
      </c>
      <c r="D471" s="6" t="s">
        <v>13</v>
      </c>
      <c r="E471" s="6" t="s">
        <v>18</v>
      </c>
      <c r="F471" s="6" t="s">
        <v>2537</v>
      </c>
      <c r="G471">
        <v>9</v>
      </c>
      <c r="H471">
        <v>202209</v>
      </c>
      <c r="I471" s="8">
        <v>315.39</v>
      </c>
      <c r="J471" s="8">
        <v>9.49</v>
      </c>
      <c r="K471" s="8">
        <v>12.04</v>
      </c>
      <c r="L471" s="8">
        <v>12.84</v>
      </c>
      <c r="M471" s="36" t="str">
        <f>INDEX(YahooDetails[], MATCH(ZACKS_Screener[Ticker], YahooDetails[Ticker],0), 4)</f>
        <v>Industrials</v>
      </c>
      <c r="N471" s="6" t="str">
        <f>INDEX(YahooDetails[], MATCH(ZACKS_Screener[Ticker], YahooDetails[Ticker],0), 2)</f>
        <v>Specialty Industrial Machinery</v>
      </c>
      <c r="O4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0.26870389884088502</v>
      </c>
      <c r="P4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6.6445182724252552E-2</v>
      </c>
      <c r="Q471" s="17">
        <f>IFERROR(ZACKS_Screener[[#This Row],[Price]]/ZACKS_Screener[[#This Row],[EPS1]], "")</f>
        <v>26.195182724252494</v>
      </c>
      <c r="R471" s="17">
        <f>IFERROR(ZACKS_Screener[[#This Row],[Price]]/ZACKS_Screener[[#This Row],[EPS2]], "")</f>
        <v>24.563084112149532</v>
      </c>
      <c r="S471" s="17">
        <f>IFERROR(ZACKS_Screener[[#This Row],[PE1]]/(ZACKS_Screener[[#This Row],[EG1]]*100), "")</f>
        <v>0.97487170216924024</v>
      </c>
      <c r="T471" s="17">
        <f>IFERROR(ZACKS_Screener[[#This Row],[PE2]]/(ZACKS_Screener[[#This Row],[EG2]]*100), "")</f>
        <v>3.6967441588785013</v>
      </c>
      <c r="U471"/>
    </row>
    <row r="472" spans="1:21" hidden="1" x14ac:dyDescent="0.25">
      <c r="A472" s="20" t="s">
        <v>3034</v>
      </c>
      <c r="B472" s="35">
        <v>4167.66</v>
      </c>
      <c r="C472" s="6" t="s">
        <v>3033</v>
      </c>
      <c r="D472" s="6" t="s">
        <v>22</v>
      </c>
      <c r="E472" s="6" t="s">
        <v>107</v>
      </c>
      <c r="F472" s="6" t="s">
        <v>108</v>
      </c>
      <c r="G472">
        <v>12</v>
      </c>
      <c r="H472">
        <v>202212</v>
      </c>
      <c r="I472" s="8">
        <v>147.01</v>
      </c>
      <c r="J472" s="8">
        <v>5.33</v>
      </c>
      <c r="K472" s="8">
        <v>6.76</v>
      </c>
      <c r="L472" s="8">
        <v>9.6199999999999992</v>
      </c>
      <c r="M472" s="36" t="str">
        <f>INDEX(YahooDetails[], MATCH(ZACKS_Screener[Ticker], YahooDetails[Ticker],0), 4)</f>
        <v>Consumer Cyclical</v>
      </c>
      <c r="N472" s="6" t="str">
        <f>INDEX(YahooDetails[], MATCH(ZACKS_Screener[Ticker], YahooDetails[Ticker],0), 2)</f>
        <v>Auto Parts</v>
      </c>
      <c r="O4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0.26829268292682923</v>
      </c>
      <c r="P4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0.42307692307692302</v>
      </c>
      <c r="Q472" s="17">
        <f>IFERROR(ZACKS_Screener[[#This Row],[Price]]/ZACKS_Screener[[#This Row],[EPS1]], "")</f>
        <v>21.747041420118343</v>
      </c>
      <c r="R472" s="17">
        <f>IFERROR(ZACKS_Screener[[#This Row],[Price]]/ZACKS_Screener[[#This Row],[EPS2]], "")</f>
        <v>15.281704781704782</v>
      </c>
      <c r="S472" s="17">
        <f>IFERROR(ZACKS_Screener[[#This Row],[PE1]]/(ZACKS_Screener[[#This Row],[EG1]]*100), "")</f>
        <v>0.81057154384077479</v>
      </c>
      <c r="T472" s="17">
        <f>IFERROR(ZACKS_Screener[[#This Row],[PE2]]/(ZACKS_Screener[[#This Row],[EG2]]*100), "")</f>
        <v>0.36120393120393129</v>
      </c>
      <c r="U472"/>
    </row>
    <row r="473" spans="1:21" hidden="1" x14ac:dyDescent="0.25">
      <c r="A473" s="20" t="s">
        <v>1398</v>
      </c>
      <c r="B473" s="35">
        <v>28174.29</v>
      </c>
      <c r="C473" s="6" t="s">
        <v>1397</v>
      </c>
      <c r="D473" s="6" t="s">
        <v>13</v>
      </c>
      <c r="E473" s="6" t="s">
        <v>130</v>
      </c>
      <c r="F473" s="6" t="s">
        <v>131</v>
      </c>
      <c r="G473">
        <v>12</v>
      </c>
      <c r="H473">
        <v>202212</v>
      </c>
      <c r="I473" s="8">
        <v>16.05</v>
      </c>
      <c r="J473" s="8">
        <v>0.75</v>
      </c>
      <c r="K473" s="8">
        <v>0.95</v>
      </c>
      <c r="L473" s="8">
        <v>1.1200000000000001</v>
      </c>
      <c r="M473" s="36" t="str">
        <f>INDEX(YahooDetails[], MATCH(ZACKS_Screener[Ticker], YahooDetails[Ticker],0), 4)</f>
        <v>Basic Materials</v>
      </c>
      <c r="N473" s="6" t="str">
        <f>INDEX(YahooDetails[], MATCH(ZACKS_Screener[Ticker], YahooDetails[Ticker],0), 2)</f>
        <v>Gold</v>
      </c>
      <c r="O4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0.26666666666666661</v>
      </c>
      <c r="P4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0.1789473684210528</v>
      </c>
      <c r="Q473" s="17">
        <f>IFERROR(ZACKS_Screener[[#This Row],[Price]]/ZACKS_Screener[[#This Row],[EPS1]], "")</f>
        <v>16.894736842105264</v>
      </c>
      <c r="R473" s="17">
        <f>IFERROR(ZACKS_Screener[[#This Row],[Price]]/ZACKS_Screener[[#This Row],[EPS2]], "")</f>
        <v>14.330357142857142</v>
      </c>
      <c r="S473" s="17">
        <f>IFERROR(ZACKS_Screener[[#This Row],[PE1]]/(ZACKS_Screener[[#This Row],[EG1]]*100), "")</f>
        <v>0.63355263157894748</v>
      </c>
      <c r="T473" s="17">
        <f>IFERROR(ZACKS_Screener[[#This Row],[PE2]]/(ZACKS_Screener[[#This Row],[EG2]]*100), "")</f>
        <v>0.8008140756302512</v>
      </c>
      <c r="U473"/>
    </row>
    <row r="474" spans="1:21" hidden="1" x14ac:dyDescent="0.25">
      <c r="A474" s="20" t="s">
        <v>3353</v>
      </c>
      <c r="B474" s="35">
        <v>2330.2800000000002</v>
      </c>
      <c r="C474" s="6" t="s">
        <v>3352</v>
      </c>
      <c r="D474" s="6" t="s">
        <v>22</v>
      </c>
      <c r="E474" s="6" t="s">
        <v>223</v>
      </c>
      <c r="F474" s="6" t="s">
        <v>3350</v>
      </c>
      <c r="G474">
        <v>12</v>
      </c>
      <c r="H474">
        <v>202212</v>
      </c>
      <c r="I474" s="8">
        <v>18.32</v>
      </c>
      <c r="J474" s="8">
        <v>4.3899999999999997</v>
      </c>
      <c r="K474" s="8">
        <v>5.56</v>
      </c>
      <c r="L474" s="8">
        <v>5.76</v>
      </c>
      <c r="M474" s="36" t="str">
        <f>INDEX(YahooDetails[], MATCH(ZACKS_Screener[Ticker], YahooDetails[Ticker],0), 4)</f>
        <v>Energy</v>
      </c>
      <c r="N474" s="6" t="str">
        <f>INDEX(YahooDetails[], MATCH(ZACKS_Screener[Ticker], YahooDetails[Ticker],0), 2)</f>
        <v>Thermal Coal</v>
      </c>
      <c r="O4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0.26651480637813213</v>
      </c>
      <c r="P4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3.5971223021582767E-2</v>
      </c>
      <c r="Q474" s="17">
        <f>IFERROR(ZACKS_Screener[[#This Row],[Price]]/ZACKS_Screener[[#This Row],[EPS1]], "")</f>
        <v>3.2949640287769788</v>
      </c>
      <c r="R474" s="17">
        <f>IFERROR(ZACKS_Screener[[#This Row],[Price]]/ZACKS_Screener[[#This Row],[EPS2]], "")</f>
        <v>3.1805555555555558</v>
      </c>
      <c r="S474" s="17">
        <f>IFERROR(ZACKS_Screener[[#This Row],[PE1]]/(ZACKS_Screener[[#This Row],[EG1]]*100), "")</f>
        <v>0.12363155629342681</v>
      </c>
      <c r="T474" s="17">
        <f>IFERROR(ZACKS_Screener[[#This Row],[PE2]]/(ZACKS_Screener[[#This Row],[EG2]]*100), "")</f>
        <v>0.88419444444444373</v>
      </c>
      <c r="U474"/>
    </row>
    <row r="475" spans="1:21" hidden="1" x14ac:dyDescent="0.25">
      <c r="A475" s="20" t="s">
        <v>4028</v>
      </c>
      <c r="B475" s="35">
        <v>2835.78</v>
      </c>
      <c r="C475" s="6" t="s">
        <v>4027</v>
      </c>
      <c r="D475" s="6" t="s">
        <v>13</v>
      </c>
      <c r="E475" s="6" t="s">
        <v>223</v>
      </c>
      <c r="F475" s="6" t="s">
        <v>270</v>
      </c>
      <c r="G475">
        <v>12</v>
      </c>
      <c r="H475">
        <v>202212</v>
      </c>
      <c r="I475" s="8">
        <v>33.22</v>
      </c>
      <c r="J475" s="8">
        <v>6.53</v>
      </c>
      <c r="K475" s="8">
        <v>8.27</v>
      </c>
      <c r="L475" s="8">
        <v>8.16</v>
      </c>
      <c r="M475" s="36" t="str">
        <f>INDEX(YahooDetails[], MATCH(ZACKS_Screener[Ticker], YahooDetails[Ticker],0), 4)</f>
        <v>Energy</v>
      </c>
      <c r="N475" s="6" t="str">
        <f>INDEX(YahooDetails[], MATCH(ZACKS_Screener[Ticker], YahooDetails[Ticker],0), 2)</f>
        <v>Oil &amp; Gas E&amp;P</v>
      </c>
      <c r="O4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0.26646248085758029</v>
      </c>
      <c r="P4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-1.3301088270858456E-2</v>
      </c>
      <c r="Q475" s="17">
        <f>IFERROR(ZACKS_Screener[[#This Row],[Price]]/ZACKS_Screener[[#This Row],[EPS1]], "")</f>
        <v>4.0169286577992747</v>
      </c>
      <c r="R475" s="17">
        <f>IFERROR(ZACKS_Screener[[#This Row],[Price]]/ZACKS_Screener[[#This Row],[EPS2]], "")</f>
        <v>4.0710784313725492</v>
      </c>
      <c r="S475" s="17">
        <f>IFERROR(ZACKS_Screener[[#This Row],[PE1]]/(ZACKS_Screener[[#This Row],[EG1]]*100), "")</f>
        <v>0.15075025365189237</v>
      </c>
      <c r="T475" s="17">
        <f>IFERROR(ZACKS_Screener[[#This Row],[PE2]]/(ZACKS_Screener[[#This Row],[EG2]]*100), "")</f>
        <v>-3.0607107843137413</v>
      </c>
      <c r="U475"/>
    </row>
    <row r="476" spans="1:21" hidden="1" x14ac:dyDescent="0.25">
      <c r="A476" s="20" t="s">
        <v>4381</v>
      </c>
      <c r="B476" s="35">
        <v>3195.06</v>
      </c>
      <c r="C476" s="6" t="s">
        <v>4380</v>
      </c>
      <c r="D476" s="6" t="s">
        <v>13</v>
      </c>
      <c r="E476" s="6" t="s">
        <v>223</v>
      </c>
      <c r="F476" s="6" t="s">
        <v>224</v>
      </c>
      <c r="G476">
        <v>12</v>
      </c>
      <c r="H476">
        <v>202212</v>
      </c>
      <c r="I476" s="8">
        <v>40.39</v>
      </c>
      <c r="J476" s="8">
        <v>1.84</v>
      </c>
      <c r="K476" s="8">
        <v>2.33</v>
      </c>
      <c r="L476" s="8">
        <v>2.83</v>
      </c>
      <c r="M476" s="36" t="str">
        <f>INDEX(YahooDetails[], MATCH(ZACKS_Screener[Ticker], YahooDetails[Ticker],0), 4)</f>
        <v>Energy</v>
      </c>
      <c r="N476" s="6" t="str">
        <f>INDEX(YahooDetails[], MATCH(ZACKS_Screener[Ticker], YahooDetails[Ticker],0), 2)</f>
        <v>Oil &amp; Gas Equipment &amp; Services</v>
      </c>
      <c r="O4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0.26630434782608692</v>
      </c>
      <c r="P4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0.21459227467811159</v>
      </c>
      <c r="Q476" s="17">
        <f>IFERROR(ZACKS_Screener[[#This Row],[Price]]/ZACKS_Screener[[#This Row],[EPS1]], "")</f>
        <v>17.334763948497855</v>
      </c>
      <c r="R476" s="17">
        <f>IFERROR(ZACKS_Screener[[#This Row],[Price]]/ZACKS_Screener[[#This Row],[EPS2]], "")</f>
        <v>14.27208480565371</v>
      </c>
      <c r="S476" s="17">
        <f>IFERROR(ZACKS_Screener[[#This Row],[PE1]]/(ZACKS_Screener[[#This Row],[EG1]]*100), "")</f>
        <v>0.65093807480073584</v>
      </c>
      <c r="T476" s="17">
        <f>IFERROR(ZACKS_Screener[[#This Row],[PE2]]/(ZACKS_Screener[[#This Row],[EG2]]*100), "")</f>
        <v>0.6650791519434629</v>
      </c>
      <c r="U476"/>
    </row>
    <row r="477" spans="1:21" hidden="1" x14ac:dyDescent="0.25">
      <c r="A477" s="20" t="s">
        <v>484</v>
      </c>
      <c r="B477" s="35">
        <v>49592.13</v>
      </c>
      <c r="C477" s="6" t="s">
        <v>483</v>
      </c>
      <c r="D477" s="6" t="s">
        <v>22</v>
      </c>
      <c r="E477" s="6" t="s">
        <v>14</v>
      </c>
      <c r="F477" s="6" t="s">
        <v>183</v>
      </c>
      <c r="G477">
        <v>12</v>
      </c>
      <c r="H477">
        <v>202212</v>
      </c>
      <c r="I477" s="8">
        <v>143.52000000000001</v>
      </c>
      <c r="J477" s="8">
        <v>8.5399999999999991</v>
      </c>
      <c r="K477" s="8">
        <v>10.81</v>
      </c>
      <c r="L477" s="8">
        <v>14.02</v>
      </c>
      <c r="M477" s="36" t="str">
        <f>INDEX(YahooDetails[], MATCH(ZACKS_Screener[Ticker], YahooDetails[Ticker],0), 4)</f>
        <v>Communication Services</v>
      </c>
      <c r="N477" s="6" t="str">
        <f>INDEX(YahooDetails[], MATCH(ZACKS_Screener[Ticker], YahooDetails[Ticker],0), 2)</f>
        <v>Internet Content &amp; Information</v>
      </c>
      <c r="O4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0.26580796252927419</v>
      </c>
      <c r="P4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0.29694727104532831</v>
      </c>
      <c r="Q477" s="17">
        <f>IFERROR(ZACKS_Screener[[#This Row],[Price]]/ZACKS_Screener[[#This Row],[EPS1]], "")</f>
        <v>13.276595744680851</v>
      </c>
      <c r="R477" s="17">
        <f>IFERROR(ZACKS_Screener[[#This Row],[Price]]/ZACKS_Screener[[#This Row],[EPS2]], "")</f>
        <v>10.236804564907276</v>
      </c>
      <c r="S477" s="17">
        <f>IFERROR(ZACKS_Screener[[#This Row],[PE1]]/(ZACKS_Screener[[#This Row],[EG1]]*100), "")</f>
        <v>0.49948073858843339</v>
      </c>
      <c r="T477" s="17">
        <f>IFERROR(ZACKS_Screener[[#This Row],[PE2]]/(ZACKS_Screener[[#This Row],[EG2]]*100), "")</f>
        <v>0.34473475808924514</v>
      </c>
      <c r="U477"/>
    </row>
    <row r="478" spans="1:21" hidden="1" x14ac:dyDescent="0.25">
      <c r="A478" s="20" t="s">
        <v>1776</v>
      </c>
      <c r="B478" s="35">
        <v>3394.06</v>
      </c>
      <c r="C478" s="6" t="s">
        <v>1775</v>
      </c>
      <c r="D478" s="6" t="s">
        <v>13</v>
      </c>
      <c r="E478" s="6" t="s">
        <v>130</v>
      </c>
      <c r="F478" s="6" t="s">
        <v>323</v>
      </c>
      <c r="G478">
        <v>12</v>
      </c>
      <c r="H478">
        <v>202212</v>
      </c>
      <c r="I478" s="8">
        <v>188.76</v>
      </c>
      <c r="J478" s="8">
        <v>5.87</v>
      </c>
      <c r="K478" s="8">
        <v>7.43</v>
      </c>
      <c r="L478" s="8">
        <v>8.7200000000000006</v>
      </c>
      <c r="M478" s="36" t="str">
        <f>INDEX(YahooDetails[], MATCH(ZACKS_Screener[Ticker], YahooDetails[Ticker],0), 4)</f>
        <v>Basic Materials</v>
      </c>
      <c r="N478" s="6" t="str">
        <f>INDEX(YahooDetails[], MATCH(ZACKS_Screener[Ticker], YahooDetails[Ticker],0), 2)</f>
        <v>Specialty Chemicals</v>
      </c>
      <c r="O4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0.26575809199318562</v>
      </c>
      <c r="P4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0.173620457604307</v>
      </c>
      <c r="Q478" s="17">
        <f>IFERROR(ZACKS_Screener[[#This Row],[Price]]/ZACKS_Screener[[#This Row],[EPS1]], "")</f>
        <v>25.405114401076716</v>
      </c>
      <c r="R478" s="17">
        <f>IFERROR(ZACKS_Screener[[#This Row],[Price]]/ZACKS_Screener[[#This Row],[EPS2]], "")</f>
        <v>21.646788990825687</v>
      </c>
      <c r="S478" s="17">
        <f>IFERROR(ZACKS_Screener[[#This Row],[PE1]]/(ZACKS_Screener[[#This Row],[EG1]]*100), "")</f>
        <v>0.95594885598923307</v>
      </c>
      <c r="T478" s="17">
        <f>IFERROR(ZACKS_Screener[[#This Row],[PE2]]/(ZACKS_Screener[[#This Row],[EG2]]*100), "")</f>
        <v>1.2467879240452304</v>
      </c>
      <c r="U478"/>
    </row>
    <row r="479" spans="1:21" hidden="1" x14ac:dyDescent="0.25">
      <c r="A479" s="20" t="s">
        <v>3722</v>
      </c>
      <c r="B479" s="35">
        <v>3825.94</v>
      </c>
      <c r="C479" s="6" t="s">
        <v>3721</v>
      </c>
      <c r="D479" s="6" t="s">
        <v>22</v>
      </c>
      <c r="E479" s="6" t="s">
        <v>41</v>
      </c>
      <c r="F479" s="6" t="s">
        <v>67</v>
      </c>
      <c r="G479">
        <v>12</v>
      </c>
      <c r="H479">
        <v>202212</v>
      </c>
      <c r="I479" s="8">
        <v>37.229999999999997</v>
      </c>
      <c r="J479" s="8">
        <v>-6.41</v>
      </c>
      <c r="K479" s="8">
        <v>-4.71</v>
      </c>
      <c r="L479" s="8">
        <v>-4.09</v>
      </c>
      <c r="M479" s="36" t="str">
        <f>INDEX(YahooDetails[], MATCH(ZACKS_Screener[Ticker], YahooDetails[Ticker],0), 4)</f>
        <v>Healthcare</v>
      </c>
      <c r="N479" s="6" t="str">
        <f>INDEX(YahooDetails[], MATCH(ZACKS_Screener[Ticker], YahooDetails[Ticker],0), 2)</f>
        <v>Diagnostics &amp; Research</v>
      </c>
      <c r="O4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0.26521060842433697</v>
      </c>
      <c r="P4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0.13163481953290873</v>
      </c>
      <c r="Q479" s="17">
        <f>IFERROR(ZACKS_Screener[[#This Row],[Price]]/ZACKS_Screener[[#This Row],[EPS1]], "")</f>
        <v>-7.904458598726114</v>
      </c>
      <c r="R479" s="17">
        <f>IFERROR(ZACKS_Screener[[#This Row],[Price]]/ZACKS_Screener[[#This Row],[EPS2]], "")</f>
        <v>-9.1026894865525669</v>
      </c>
      <c r="S479" s="17">
        <f>IFERROR(ZACKS_Screener[[#This Row],[PE1]]/(ZACKS_Screener[[#This Row],[EG1]]*100), "")</f>
        <v>-0.29804458598726113</v>
      </c>
      <c r="T479" s="17">
        <f>IFERROR(ZACKS_Screener[[#This Row],[PE2]]/(ZACKS_Screener[[#This Row],[EG2]]*100), "")</f>
        <v>-0.69151076583326743</v>
      </c>
      <c r="U479"/>
    </row>
    <row r="480" spans="1:21" hidden="1" x14ac:dyDescent="0.25">
      <c r="A480" s="20" t="s">
        <v>4130</v>
      </c>
      <c r="B480" s="35">
        <v>2926.83</v>
      </c>
      <c r="C480" s="6" t="s">
        <v>4129</v>
      </c>
      <c r="D480" s="6" t="s">
        <v>22</v>
      </c>
      <c r="E480" s="6" t="s">
        <v>330</v>
      </c>
      <c r="F480" s="6" t="s">
        <v>331</v>
      </c>
      <c r="G480">
        <v>6</v>
      </c>
      <c r="H480">
        <v>202206</v>
      </c>
      <c r="I480" s="8">
        <v>8.26</v>
      </c>
      <c r="J480" s="8">
        <v>-4.6399999999999997</v>
      </c>
      <c r="K480" s="8">
        <v>-3.41</v>
      </c>
      <c r="L480" s="8">
        <v>-1.43</v>
      </c>
      <c r="M480" s="36" t="str">
        <f>INDEX(YahooDetails[], MATCH(ZACKS_Screener[Ticker], YahooDetails[Ticker],0), 4)</f>
        <v>Consumer Cyclical</v>
      </c>
      <c r="N480" s="6" t="str">
        <f>INDEX(YahooDetails[], MATCH(ZACKS_Screener[Ticker], YahooDetails[Ticker],0), 2)</f>
        <v>Leisure</v>
      </c>
      <c r="O4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0.26508620689655166</v>
      </c>
      <c r="P4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0.58064516129032262</v>
      </c>
      <c r="Q480" s="17">
        <f>IFERROR(ZACKS_Screener[[#This Row],[Price]]/ZACKS_Screener[[#This Row],[EPS1]], "")</f>
        <v>-2.4222873900293251</v>
      </c>
      <c r="R480" s="17">
        <f>IFERROR(ZACKS_Screener[[#This Row],[Price]]/ZACKS_Screener[[#This Row],[EPS2]], "")</f>
        <v>-5.7762237762237767</v>
      </c>
      <c r="S480" s="17">
        <f>IFERROR(ZACKS_Screener[[#This Row],[PE1]]/(ZACKS_Screener[[#This Row],[EG1]]*100), "")</f>
        <v>-9.1377345445008709E-2</v>
      </c>
      <c r="T480" s="17">
        <f>IFERROR(ZACKS_Screener[[#This Row],[PE2]]/(ZACKS_Screener[[#This Row],[EG2]]*100), "")</f>
        <v>-9.9479409479409475E-2</v>
      </c>
      <c r="U480"/>
    </row>
    <row r="481" spans="1:21" hidden="1" x14ac:dyDescent="0.25">
      <c r="A481" s="20" t="s">
        <v>63</v>
      </c>
      <c r="B481" s="35">
        <v>3544.82</v>
      </c>
      <c r="C481" s="6" t="s">
        <v>62</v>
      </c>
      <c r="D481" s="6" t="s">
        <v>13</v>
      </c>
      <c r="E481" s="6" t="s">
        <v>26</v>
      </c>
      <c r="F481" s="6" t="s">
        <v>64</v>
      </c>
      <c r="G481">
        <v>12</v>
      </c>
      <c r="H481">
        <v>202212</v>
      </c>
      <c r="I481" s="8">
        <v>73.239999999999995</v>
      </c>
      <c r="J481" s="8">
        <v>2.19</v>
      </c>
      <c r="K481" s="8">
        <v>2.77</v>
      </c>
      <c r="L481" s="8">
        <v>3.26</v>
      </c>
      <c r="M481" s="36" t="str">
        <f>INDEX(YahooDetails[], MATCH(ZACKS_Screener[Ticker], YahooDetails[Ticker],0), 4)</f>
        <v>Industrials</v>
      </c>
      <c r="N481" s="6" t="str">
        <f>INDEX(YahooDetails[], MATCH(ZACKS_Screener[Ticker], YahooDetails[Ticker],0), 2)</f>
        <v>Engineering &amp; Construction</v>
      </c>
      <c r="O4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0.26484018264840187</v>
      </c>
      <c r="P4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0.17689530685920568</v>
      </c>
      <c r="Q481" s="17">
        <f>IFERROR(ZACKS_Screener[[#This Row],[Price]]/ZACKS_Screener[[#This Row],[EPS1]], "")</f>
        <v>26.440433212996389</v>
      </c>
      <c r="R481" s="17">
        <f>IFERROR(ZACKS_Screener[[#This Row],[Price]]/ZACKS_Screener[[#This Row],[EPS2]], "")</f>
        <v>22.466257668711656</v>
      </c>
      <c r="S481" s="17">
        <f>IFERROR(ZACKS_Screener[[#This Row],[PE1]]/(ZACKS_Screener[[#This Row],[EG1]]*100), "")</f>
        <v>0.99835428855969099</v>
      </c>
      <c r="T481" s="17">
        <f>IFERROR(ZACKS_Screener[[#This Row],[PE2]]/(ZACKS_Screener[[#This Row],[EG2]]*100), "")</f>
        <v>1.2700313008639044</v>
      </c>
      <c r="U481"/>
    </row>
    <row r="482" spans="1:21" hidden="1" x14ac:dyDescent="0.25">
      <c r="A482" s="20" t="s">
        <v>2379</v>
      </c>
      <c r="B482" s="35">
        <v>5993.36</v>
      </c>
      <c r="C482" s="6" t="s">
        <v>2378</v>
      </c>
      <c r="D482" s="6" t="s">
        <v>22</v>
      </c>
      <c r="E482" s="6" t="s">
        <v>18</v>
      </c>
      <c r="F482" s="6" t="s">
        <v>268</v>
      </c>
      <c r="G482">
        <v>12</v>
      </c>
      <c r="H482">
        <v>202212</v>
      </c>
      <c r="I482" s="8">
        <v>9.98</v>
      </c>
      <c r="J482" s="8">
        <v>-1.25</v>
      </c>
      <c r="K482" s="8">
        <v>-0.92</v>
      </c>
      <c r="L482" s="8">
        <v>-0.33</v>
      </c>
      <c r="M482" s="36" t="str">
        <f>INDEX(YahooDetails[], MATCH(ZACKS_Screener[Ticker], YahooDetails[Ticker],0), 4)</f>
        <v>Industrials</v>
      </c>
      <c r="N482" s="6" t="str">
        <f>INDEX(YahooDetails[], MATCH(ZACKS_Screener[Ticker], YahooDetails[Ticker],0), 2)</f>
        <v>Electrical Equipment &amp; Parts</v>
      </c>
      <c r="O4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0.26399999999999996</v>
      </c>
      <c r="P4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0.64130434782608703</v>
      </c>
      <c r="Q482" s="17">
        <f>IFERROR(ZACKS_Screener[[#This Row],[Price]]/ZACKS_Screener[[#This Row],[EPS1]], "")</f>
        <v>-10.847826086956522</v>
      </c>
      <c r="R482" s="17">
        <f>IFERROR(ZACKS_Screener[[#This Row],[Price]]/ZACKS_Screener[[#This Row],[EPS2]], "")</f>
        <v>-30.242424242424242</v>
      </c>
      <c r="S482" s="17">
        <f>IFERROR(ZACKS_Screener[[#This Row],[PE1]]/(ZACKS_Screener[[#This Row],[EG1]]*100), "")</f>
        <v>-0.41090250329380773</v>
      </c>
      <c r="T482" s="17">
        <f>IFERROR(ZACKS_Screener[[#This Row],[PE2]]/(ZACKS_Screener[[#This Row],[EG2]]*100), "")</f>
        <v>-0.47157678479712373</v>
      </c>
      <c r="U482"/>
    </row>
    <row r="483" spans="1:21" hidden="1" x14ac:dyDescent="0.25">
      <c r="A483" s="20" t="s">
        <v>2132</v>
      </c>
      <c r="B483" s="35">
        <v>113990.49</v>
      </c>
      <c r="C483" s="6" t="s">
        <v>2131</v>
      </c>
      <c r="D483" s="6" t="s">
        <v>13</v>
      </c>
      <c r="E483" s="6" t="s">
        <v>14</v>
      </c>
      <c r="F483" s="6" t="s">
        <v>163</v>
      </c>
      <c r="G483">
        <v>12</v>
      </c>
      <c r="H483">
        <v>202212</v>
      </c>
      <c r="I483" s="8">
        <v>559.49</v>
      </c>
      <c r="J483" s="8">
        <v>7.59</v>
      </c>
      <c r="K483" s="8">
        <v>9.59</v>
      </c>
      <c r="L483" s="8">
        <v>11.95</v>
      </c>
      <c r="M483" s="36" t="str">
        <f>INDEX(YahooDetails[], MATCH(ZACKS_Screener[Ticker], YahooDetails[Ticker],0), 4)</f>
        <v>Technology</v>
      </c>
      <c r="N483" s="6" t="str">
        <f>INDEX(YahooDetails[], MATCH(ZACKS_Screener[Ticker], YahooDetails[Ticker],0), 2)</f>
        <v>Software—Application</v>
      </c>
      <c r="O4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0.2635046113306983</v>
      </c>
      <c r="P4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0.246089676746611</v>
      </c>
      <c r="Q483" s="17">
        <f>IFERROR(ZACKS_Screener[[#This Row],[Price]]/ZACKS_Screener[[#This Row],[EPS1]], "")</f>
        <v>58.340980187695521</v>
      </c>
      <c r="R483" s="17">
        <f>IFERROR(ZACKS_Screener[[#This Row],[Price]]/ZACKS_Screener[[#This Row],[EPS2]], "")</f>
        <v>46.81924686192469</v>
      </c>
      <c r="S483" s="17">
        <f>IFERROR(ZACKS_Screener[[#This Row],[PE1]]/(ZACKS_Screener[[#This Row],[EG1]]*100), "")</f>
        <v>2.2140401981230449</v>
      </c>
      <c r="T483" s="17">
        <f>IFERROR(ZACKS_Screener[[#This Row],[PE2]]/(ZACKS_Screener[[#This Row],[EG2]]*100), "")</f>
        <v>1.9025278703638044</v>
      </c>
      <c r="U483"/>
    </row>
    <row r="484" spans="1:21" hidden="1" x14ac:dyDescent="0.25">
      <c r="A484" s="20" t="s">
        <v>1612</v>
      </c>
      <c r="B484" s="35">
        <v>9081.06</v>
      </c>
      <c r="C484" s="6" t="s">
        <v>1611</v>
      </c>
      <c r="D484" s="6" t="s">
        <v>13</v>
      </c>
      <c r="E484" s="6" t="s">
        <v>41</v>
      </c>
      <c r="F484" s="6" t="s">
        <v>1351</v>
      </c>
      <c r="G484">
        <v>12</v>
      </c>
      <c r="H484">
        <v>202212</v>
      </c>
      <c r="I484" s="8">
        <v>313.14</v>
      </c>
      <c r="J484" s="8">
        <v>-1.6</v>
      </c>
      <c r="K484" s="8">
        <v>-1.18</v>
      </c>
      <c r="L484" s="8">
        <v>-0.21</v>
      </c>
      <c r="M484" s="36" t="str">
        <f>INDEX(YahooDetails[], MATCH(ZACKS_Screener[Ticker], YahooDetails[Ticker],0), 4)</f>
        <v>Healthcare</v>
      </c>
      <c r="N484" s="6" t="str">
        <f>INDEX(YahooDetails[], MATCH(ZACKS_Screener[Ticker], YahooDetails[Ticker],0), 2)</f>
        <v>Medical Devices</v>
      </c>
      <c r="O4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0.26250000000000007</v>
      </c>
      <c r="P4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0.82203389830508478</v>
      </c>
      <c r="Q484" s="17">
        <f>IFERROR(ZACKS_Screener[[#This Row],[Price]]/ZACKS_Screener[[#This Row],[EPS1]], "")</f>
        <v>-265.37288135593218</v>
      </c>
      <c r="R484" s="17">
        <f>IFERROR(ZACKS_Screener[[#This Row],[Price]]/ZACKS_Screener[[#This Row],[EPS2]], "")</f>
        <v>-1491.1428571428571</v>
      </c>
      <c r="S484" s="17">
        <f>IFERROR(ZACKS_Screener[[#This Row],[PE1]]/(ZACKS_Screener[[#This Row],[EG1]]*100), "")</f>
        <v>-10.109443099273603</v>
      </c>
      <c r="T484" s="17">
        <f>IFERROR(ZACKS_Screener[[#This Row],[PE2]]/(ZACKS_Screener[[#This Row],[EG2]]*100), "")</f>
        <v>-18.13967599410898</v>
      </c>
      <c r="U484"/>
    </row>
    <row r="485" spans="1:21" hidden="1" x14ac:dyDescent="0.25">
      <c r="A485" s="20" t="s">
        <v>1680</v>
      </c>
      <c r="B485" s="35">
        <v>20777.95</v>
      </c>
      <c r="C485" s="6" t="s">
        <v>1679</v>
      </c>
      <c r="D485" s="6" t="s">
        <v>13</v>
      </c>
      <c r="E485" s="6" t="s">
        <v>37</v>
      </c>
      <c r="F485" s="6" t="s">
        <v>379</v>
      </c>
      <c r="G485">
        <v>3</v>
      </c>
      <c r="H485">
        <v>202303</v>
      </c>
      <c r="I485" s="8">
        <v>87.9</v>
      </c>
      <c r="J485" s="8">
        <v>8.5500000000000007</v>
      </c>
      <c r="K485" s="8">
        <v>10.79</v>
      </c>
      <c r="M485" s="36" t="str">
        <f>INDEX(YahooDetails[], MATCH(ZACKS_Screener[Ticker], YahooDetails[Ticker],0), 4)</f>
        <v>Financial Services</v>
      </c>
      <c r="N485" s="6" t="str">
        <f>INDEX(YahooDetails[], MATCH(ZACKS_Screener[Ticker], YahooDetails[Ticker],0), 2)</f>
        <v>Credit Services</v>
      </c>
      <c r="O4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0.26198830409356705</v>
      </c>
      <c r="P4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85" s="17">
        <f>IFERROR(ZACKS_Screener[[#This Row],[Price]]/ZACKS_Screener[[#This Row],[EPS1]], "")</f>
        <v>8.1464318813716421</v>
      </c>
      <c r="R485" s="17" t="str">
        <f>IFERROR(ZACKS_Screener[[#This Row],[Price]]/ZACKS_Screener[[#This Row],[EPS2]], "")</f>
        <v/>
      </c>
      <c r="S485" s="17">
        <f>IFERROR(ZACKS_Screener[[#This Row],[PE1]]/(ZACKS_Screener[[#This Row],[EG1]]*100), "")</f>
        <v>0.31094639547199815</v>
      </c>
      <c r="T485" s="17" t="str">
        <f>IFERROR(ZACKS_Screener[[#This Row],[PE2]]/(ZACKS_Screener[[#This Row],[EG2]]*100), "")</f>
        <v/>
      </c>
      <c r="U485"/>
    </row>
    <row r="486" spans="1:21" hidden="1" x14ac:dyDescent="0.25">
      <c r="A486" s="20" t="s">
        <v>2417</v>
      </c>
      <c r="B486" s="35">
        <v>31043.25</v>
      </c>
      <c r="C486" s="6" t="s">
        <v>2416</v>
      </c>
      <c r="D486" s="6" t="s">
        <v>13</v>
      </c>
      <c r="E486" s="6" t="s">
        <v>37</v>
      </c>
      <c r="F486" s="6" t="s">
        <v>89</v>
      </c>
      <c r="G486">
        <v>12</v>
      </c>
      <c r="H486">
        <v>202212</v>
      </c>
      <c r="I486" s="8">
        <v>85.05</v>
      </c>
      <c r="J486" s="8">
        <v>9.4600000000000009</v>
      </c>
      <c r="K486" s="8">
        <v>11.93</v>
      </c>
      <c r="L486" s="8">
        <v>12.78</v>
      </c>
      <c r="M486" s="36" t="str">
        <f>INDEX(YahooDetails[], MATCH(ZACKS_Screener[Ticker], YahooDetails[Ticker],0), 4)</f>
        <v>Financial Services</v>
      </c>
      <c r="N486" s="6" t="str">
        <f>INDEX(YahooDetails[], MATCH(ZACKS_Screener[Ticker], YahooDetails[Ticker],0), 2)</f>
        <v>Insurance—Life</v>
      </c>
      <c r="O4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0.26109936575052839</v>
      </c>
      <c r="P4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7.1248952221290837E-2</v>
      </c>
      <c r="Q486" s="17">
        <f>IFERROR(ZACKS_Screener[[#This Row],[Price]]/ZACKS_Screener[[#This Row],[EPS1]], "")</f>
        <v>7.1290863369656332</v>
      </c>
      <c r="R486" s="17">
        <f>IFERROR(ZACKS_Screener[[#This Row],[Price]]/ZACKS_Screener[[#This Row],[EPS2]], "")</f>
        <v>6.654929577464789</v>
      </c>
      <c r="S486" s="17">
        <f>IFERROR(ZACKS_Screener[[#This Row],[PE1]]/(ZACKS_Screener[[#This Row],[EG1]]*100), "")</f>
        <v>0.27304112043601186</v>
      </c>
      <c r="T486" s="17">
        <f>IFERROR(ZACKS_Screener[[#This Row],[PE2]]/(ZACKS_Screener[[#This Row],[EG2]]*100), "")</f>
        <v>0.93403893951947015</v>
      </c>
      <c r="U486"/>
    </row>
    <row r="487" spans="1:21" hidden="1" x14ac:dyDescent="0.25">
      <c r="A487" s="20" t="s">
        <v>292</v>
      </c>
      <c r="B487" s="35">
        <v>27093.919999999998</v>
      </c>
      <c r="C487" s="6" t="s">
        <v>291</v>
      </c>
      <c r="D487" s="6" t="s">
        <v>13</v>
      </c>
      <c r="E487" s="6" t="s">
        <v>85</v>
      </c>
      <c r="F487" s="6" t="s">
        <v>286</v>
      </c>
      <c r="G487">
        <v>12</v>
      </c>
      <c r="H487">
        <v>202212</v>
      </c>
      <c r="I487" s="8">
        <v>100.16</v>
      </c>
      <c r="J487" s="8">
        <v>3.41</v>
      </c>
      <c r="K487" s="8">
        <v>4.3</v>
      </c>
      <c r="L487" s="8">
        <v>5.89</v>
      </c>
      <c r="M487" s="36" t="str">
        <f>INDEX(YahooDetails[], MATCH(ZACKS_Screener[Ticker], YahooDetails[Ticker],0), 4)</f>
        <v>Consumer Cyclical</v>
      </c>
      <c r="N487" s="6" t="str">
        <f>INDEX(YahooDetails[], MATCH(ZACKS_Screener[Ticker], YahooDetails[Ticker],0), 2)</f>
        <v>Auto Parts</v>
      </c>
      <c r="O4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0.26099706744868023</v>
      </c>
      <c r="P4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0.36976744186046512</v>
      </c>
      <c r="Q487" s="17">
        <f>IFERROR(ZACKS_Screener[[#This Row],[Price]]/ZACKS_Screener[[#This Row],[EPS1]], "")</f>
        <v>23.293023255813953</v>
      </c>
      <c r="R487" s="17">
        <f>IFERROR(ZACKS_Screener[[#This Row],[Price]]/ZACKS_Screener[[#This Row],[EPS2]], "")</f>
        <v>17.00509337860781</v>
      </c>
      <c r="S487" s="17">
        <f>IFERROR(ZACKS_Screener[[#This Row],[PE1]]/(ZACKS_Screener[[#This Row],[EG1]]*100), "")</f>
        <v>0.8924630258688272</v>
      </c>
      <c r="T487" s="17">
        <f>IFERROR(ZACKS_Screener[[#This Row],[PE2]]/(ZACKS_Screener[[#This Row],[EG2]]*100), "")</f>
        <v>0.45988617313216096</v>
      </c>
      <c r="U487"/>
    </row>
    <row r="488" spans="1:21" hidden="1" x14ac:dyDescent="0.25">
      <c r="A488" s="20" t="s">
        <v>2375</v>
      </c>
      <c r="B488" s="35">
        <v>4096.21</v>
      </c>
      <c r="C488" s="6" t="s">
        <v>2374</v>
      </c>
      <c r="D488" s="6" t="s">
        <v>22</v>
      </c>
      <c r="E488" s="6" t="s">
        <v>330</v>
      </c>
      <c r="F488" s="6" t="s">
        <v>606</v>
      </c>
      <c r="G488">
        <v>12</v>
      </c>
      <c r="H488">
        <v>202212</v>
      </c>
      <c r="I488" s="8">
        <v>11.2</v>
      </c>
      <c r="J488" s="8">
        <v>0.69</v>
      </c>
      <c r="K488" s="8">
        <v>0.87</v>
      </c>
      <c r="L488" s="8">
        <v>0.94</v>
      </c>
      <c r="M488" s="36" t="str">
        <f>INDEX(YahooDetails[], MATCH(ZACKS_Screener[Ticker], YahooDetails[Ticker],0), 4)</f>
        <v>Communication Services</v>
      </c>
      <c r="N488" s="6" t="str">
        <f>INDEX(YahooDetails[], MATCH(ZACKS_Screener[Ticker], YahooDetails[Ticker],0), 2)</f>
        <v>Electronic Gaming &amp; Multimedia</v>
      </c>
      <c r="O4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0.26086956521739141</v>
      </c>
      <c r="P4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8.0459770114942472E-2</v>
      </c>
      <c r="Q488" s="17">
        <f>IFERROR(ZACKS_Screener[[#This Row],[Price]]/ZACKS_Screener[[#This Row],[EPS1]], "")</f>
        <v>12.873563218390803</v>
      </c>
      <c r="R488" s="17">
        <f>IFERROR(ZACKS_Screener[[#This Row],[Price]]/ZACKS_Screener[[#This Row],[EPS2]], "")</f>
        <v>11.914893617021276</v>
      </c>
      <c r="S488" s="17">
        <f>IFERROR(ZACKS_Screener[[#This Row],[PE1]]/(ZACKS_Screener[[#This Row],[EG1]]*100), "")</f>
        <v>0.49348659003831397</v>
      </c>
      <c r="T488" s="17">
        <f>IFERROR(ZACKS_Screener[[#This Row],[PE2]]/(ZACKS_Screener[[#This Row],[EG2]]*100), "")</f>
        <v>1.480851063829788</v>
      </c>
      <c r="U488"/>
    </row>
    <row r="489" spans="1:21" hidden="1" x14ac:dyDescent="0.25">
      <c r="A489" s="20" t="s">
        <v>57</v>
      </c>
      <c r="B489" s="35">
        <v>80859.05</v>
      </c>
      <c r="C489" s="6" t="s">
        <v>56</v>
      </c>
      <c r="D489" s="6" t="s">
        <v>22</v>
      </c>
      <c r="E489" s="6" t="s">
        <v>14</v>
      </c>
      <c r="F489" s="6" t="s">
        <v>58</v>
      </c>
      <c r="G489">
        <v>12</v>
      </c>
      <c r="H489">
        <v>202212</v>
      </c>
      <c r="I489" s="8">
        <v>126.45</v>
      </c>
      <c r="J489" s="8">
        <v>2.79</v>
      </c>
      <c r="K489" s="8">
        <v>3.51</v>
      </c>
      <c r="L489" s="8">
        <v>4.0999999999999996</v>
      </c>
      <c r="M489" s="36" t="str">
        <f>INDEX(YahooDetails[], MATCH(ZACKS_Screener[Ticker], YahooDetails[Ticker],0), 4)</f>
        <v>Consumer Cyclical</v>
      </c>
      <c r="N489" s="6" t="str">
        <f>INDEX(YahooDetails[], MATCH(ZACKS_Screener[Ticker], YahooDetails[Ticker],0), 2)</f>
        <v>Travel Services</v>
      </c>
      <c r="O4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0.25806451612903214</v>
      </c>
      <c r="P4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0.16809116809116806</v>
      </c>
      <c r="Q489" s="17">
        <f>IFERROR(ZACKS_Screener[[#This Row],[Price]]/ZACKS_Screener[[#This Row],[EPS1]], "")</f>
        <v>36.025641025641029</v>
      </c>
      <c r="R489" s="17">
        <f>IFERROR(ZACKS_Screener[[#This Row],[Price]]/ZACKS_Screener[[#This Row],[EPS2]], "")</f>
        <v>30.841463414634148</v>
      </c>
      <c r="S489" s="17">
        <f>IFERROR(ZACKS_Screener[[#This Row],[PE1]]/(ZACKS_Screener[[#This Row],[EG1]]*100), "")</f>
        <v>1.3959935897435904</v>
      </c>
      <c r="T489" s="17">
        <f>IFERROR(ZACKS_Screener[[#This Row],[PE2]]/(ZACKS_Screener[[#This Row],[EG2]]*100), "")</f>
        <v>1.8348057048367099</v>
      </c>
      <c r="U489"/>
    </row>
    <row r="490" spans="1:21" hidden="1" x14ac:dyDescent="0.25">
      <c r="A490" s="20" t="s">
        <v>1907</v>
      </c>
      <c r="B490" s="35">
        <v>52719.92</v>
      </c>
      <c r="C490" s="6" t="s">
        <v>1906</v>
      </c>
      <c r="D490" s="6" t="s">
        <v>22</v>
      </c>
      <c r="E490" s="6" t="s">
        <v>330</v>
      </c>
      <c r="F490" s="6" t="s">
        <v>707</v>
      </c>
      <c r="G490">
        <v>12</v>
      </c>
      <c r="H490">
        <v>202212</v>
      </c>
      <c r="I490" s="8">
        <v>173.79</v>
      </c>
      <c r="J490" s="8">
        <v>6.69</v>
      </c>
      <c r="K490" s="8">
        <v>8.39</v>
      </c>
      <c r="L490" s="8">
        <v>9.08</v>
      </c>
      <c r="M490" s="36" t="str">
        <f>INDEX(YahooDetails[], MATCH(ZACKS_Screener[Ticker], YahooDetails[Ticker],0), 4)</f>
        <v>Consumer Cyclical</v>
      </c>
      <c r="N490" s="6" t="str">
        <f>INDEX(YahooDetails[], MATCH(ZACKS_Screener[Ticker], YahooDetails[Ticker],0), 2)</f>
        <v>Lodging</v>
      </c>
      <c r="O4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0.25411061285500747</v>
      </c>
      <c r="P4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8.2240762812872403E-2</v>
      </c>
      <c r="Q490" s="17">
        <f>IFERROR(ZACKS_Screener[[#This Row],[Price]]/ZACKS_Screener[[#This Row],[EPS1]], "")</f>
        <v>20.71394517282479</v>
      </c>
      <c r="R490" s="17">
        <f>IFERROR(ZACKS_Screener[[#This Row],[Price]]/ZACKS_Screener[[#This Row],[EPS2]], "")</f>
        <v>19.139867841409689</v>
      </c>
      <c r="S490" s="17">
        <f>IFERROR(ZACKS_Screener[[#This Row],[PE1]]/(ZACKS_Screener[[#This Row],[EG1]]*100), "")</f>
        <v>0.81515466591881092</v>
      </c>
      <c r="T490" s="17">
        <f>IFERROR(ZACKS_Screener[[#This Row],[PE2]]/(ZACKS_Screener[[#This Row],[EG2]]*100), "")</f>
        <v>2.3272969737598177</v>
      </c>
      <c r="U490"/>
    </row>
    <row r="491" spans="1:21" hidden="1" x14ac:dyDescent="0.25">
      <c r="A491" s="20" t="s">
        <v>2295</v>
      </c>
      <c r="B491" s="35">
        <v>19441.95</v>
      </c>
      <c r="C491" s="6" t="s">
        <v>2294</v>
      </c>
      <c r="D491" s="6" t="s">
        <v>13</v>
      </c>
      <c r="E491" s="6" t="s">
        <v>14</v>
      </c>
      <c r="F491" s="6" t="s">
        <v>201</v>
      </c>
      <c r="G491">
        <v>12</v>
      </c>
      <c r="H491">
        <v>202212</v>
      </c>
      <c r="I491" s="8">
        <v>322.45999999999998</v>
      </c>
      <c r="J491" s="8">
        <v>6.14</v>
      </c>
      <c r="K491" s="8">
        <v>7.69</v>
      </c>
      <c r="L491" s="8">
        <v>9.2799999999999994</v>
      </c>
      <c r="M491" s="36" t="str">
        <f>INDEX(YahooDetails[], MATCH(ZACKS_Screener[Ticker], YahooDetails[Ticker],0), 4)</f>
        <v>Technology</v>
      </c>
      <c r="N491" s="6" t="str">
        <f>INDEX(YahooDetails[], MATCH(ZACKS_Screener[Ticker], YahooDetails[Ticker],0), 2)</f>
        <v>Software—Application</v>
      </c>
      <c r="O4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0.25244299674267112</v>
      </c>
      <c r="P4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0.20676202860858242</v>
      </c>
      <c r="Q491" s="17">
        <f>IFERROR(ZACKS_Screener[[#This Row],[Price]]/ZACKS_Screener[[#This Row],[EPS1]], "")</f>
        <v>41.932379713914166</v>
      </c>
      <c r="R491" s="17">
        <f>IFERROR(ZACKS_Screener[[#This Row],[Price]]/ZACKS_Screener[[#This Row],[EPS2]], "")</f>
        <v>34.747844827586206</v>
      </c>
      <c r="S491" s="17">
        <f>IFERROR(ZACKS_Screener[[#This Row],[PE1]]/(ZACKS_Screener[[#This Row],[EG1]]*100), "")</f>
        <v>1.6610632996350507</v>
      </c>
      <c r="T491" s="17">
        <f>IFERROR(ZACKS_Screener[[#This Row],[PE2]]/(ZACKS_Screener[[#This Row],[EG2]]*100), "")</f>
        <v>1.6805718661895479</v>
      </c>
      <c r="U491"/>
    </row>
    <row r="492" spans="1:21" hidden="1" x14ac:dyDescent="0.25">
      <c r="A492" s="20" t="s">
        <v>3045</v>
      </c>
      <c r="B492" s="35">
        <v>11576.37</v>
      </c>
      <c r="C492" s="6" t="s">
        <v>3044</v>
      </c>
      <c r="D492" s="6" t="s">
        <v>13</v>
      </c>
      <c r="E492" s="6" t="s">
        <v>14</v>
      </c>
      <c r="F492" s="6" t="s">
        <v>1344</v>
      </c>
      <c r="G492">
        <v>12</v>
      </c>
      <c r="H492">
        <v>202212</v>
      </c>
      <c r="I492" s="8">
        <v>17.05</v>
      </c>
      <c r="J492" s="8">
        <v>1.55</v>
      </c>
      <c r="K492" s="8">
        <v>1.94</v>
      </c>
      <c r="L492" s="8">
        <v>2.06</v>
      </c>
      <c r="M492" s="36" t="str">
        <f>INDEX(YahooDetails[], MATCH(ZACKS_Screener[Ticker], YahooDetails[Ticker],0), 4)</f>
        <v>Consumer Cyclical</v>
      </c>
      <c r="N492" s="6" t="str">
        <f>INDEX(YahooDetails[], MATCH(ZACKS_Screener[Ticker], YahooDetails[Ticker],0), 2)</f>
        <v>Internet Retail</v>
      </c>
      <c r="O4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0.25161290322580637</v>
      </c>
      <c r="P4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6.1855670103092841E-2</v>
      </c>
      <c r="Q492" s="17">
        <f>IFERROR(ZACKS_Screener[[#This Row],[Price]]/ZACKS_Screener[[#This Row],[EPS1]], "")</f>
        <v>8.7886597938144337</v>
      </c>
      <c r="R492" s="17">
        <f>IFERROR(ZACKS_Screener[[#This Row],[Price]]/ZACKS_Screener[[#This Row],[EPS2]], "")</f>
        <v>8.2766990291262132</v>
      </c>
      <c r="S492" s="17">
        <f>IFERROR(ZACKS_Screener[[#This Row],[PE1]]/(ZACKS_Screener[[#This Row],[EG1]]*100), "")</f>
        <v>0.349292889241343</v>
      </c>
      <c r="T492" s="17">
        <f>IFERROR(ZACKS_Screener[[#This Row],[PE2]]/(ZACKS_Screener[[#This Row],[EG2]]*100), "")</f>
        <v>1.3380663430420698</v>
      </c>
      <c r="U492"/>
    </row>
    <row r="493" spans="1:21" hidden="1" x14ac:dyDescent="0.25">
      <c r="A493" s="20" t="s">
        <v>7042</v>
      </c>
      <c r="B493" s="35">
        <v>2340.31</v>
      </c>
      <c r="C493" s="6" t="s">
        <v>7041</v>
      </c>
      <c r="D493" s="6" t="s">
        <v>13</v>
      </c>
      <c r="E493" s="6" t="s">
        <v>30</v>
      </c>
      <c r="F493" s="6" t="s">
        <v>455</v>
      </c>
      <c r="G493">
        <v>12</v>
      </c>
      <c r="H493">
        <v>202212</v>
      </c>
      <c r="I493" s="8">
        <v>49.09</v>
      </c>
      <c r="J493" s="8">
        <v>3.32</v>
      </c>
      <c r="K493" s="8">
        <v>4.1500000000000004</v>
      </c>
      <c r="L493" s="8">
        <v>4.53</v>
      </c>
      <c r="M493" s="36" t="e">
        <f>INDEX(YahooDetails[], MATCH(ZACKS_Screener[Ticker], YahooDetails[Ticker],0), 4)</f>
        <v>#N/A</v>
      </c>
      <c r="N493" s="6" t="e">
        <f>INDEX(YahooDetails[], MATCH(ZACKS_Screener[Ticker], YahooDetails[Ticker],0), 2)</f>
        <v>#N/A</v>
      </c>
      <c r="O4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0.25000000000000017</v>
      </c>
      <c r="P4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9.1566265060240931E-2</v>
      </c>
      <c r="Q493" s="17">
        <f>IFERROR(ZACKS_Screener[[#This Row],[Price]]/ZACKS_Screener[[#This Row],[EPS1]], "")</f>
        <v>11.828915662650601</v>
      </c>
      <c r="R493" s="17">
        <f>IFERROR(ZACKS_Screener[[#This Row],[Price]]/ZACKS_Screener[[#This Row],[EPS2]], "")</f>
        <v>10.83664459161148</v>
      </c>
      <c r="S493" s="17">
        <f>IFERROR(ZACKS_Screener[[#This Row],[PE1]]/(ZACKS_Screener[[#This Row],[EG1]]*100), "")</f>
        <v>0.47315662650602369</v>
      </c>
      <c r="T493" s="17">
        <f>IFERROR(ZACKS_Screener[[#This Row],[PE2]]/(ZACKS_Screener[[#This Row],[EG2]]*100), "")</f>
        <v>1.1834756593470437</v>
      </c>
      <c r="U493"/>
    </row>
    <row r="494" spans="1:21" hidden="1" x14ac:dyDescent="0.25">
      <c r="A494" s="20" t="s">
        <v>3563</v>
      </c>
      <c r="B494" s="35">
        <v>2567.46</v>
      </c>
      <c r="C494" s="6" t="s">
        <v>3562</v>
      </c>
      <c r="D494" s="6" t="s">
        <v>22</v>
      </c>
      <c r="E494" s="6" t="s">
        <v>41</v>
      </c>
      <c r="F494" s="6" t="s">
        <v>67</v>
      </c>
      <c r="G494">
        <v>12</v>
      </c>
      <c r="H494">
        <v>202212</v>
      </c>
      <c r="I494" s="8">
        <v>11.47</v>
      </c>
      <c r="J494" s="8">
        <v>-1.42</v>
      </c>
      <c r="K494" s="8">
        <v>-1.07</v>
      </c>
      <c r="L494" s="8">
        <v>-1.17</v>
      </c>
      <c r="M494" s="36" t="str">
        <f>INDEX(YahooDetails[], MATCH(ZACKS_Screener[Ticker], YahooDetails[Ticker],0), 4)</f>
        <v>Healthcare</v>
      </c>
      <c r="N494" s="6" t="str">
        <f>INDEX(YahooDetails[], MATCH(ZACKS_Screener[Ticker], YahooDetails[Ticker],0), 2)</f>
        <v>Biotechnology</v>
      </c>
      <c r="O4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0.24647887323943654</v>
      </c>
      <c r="P4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-9.3457943925233516E-2</v>
      </c>
      <c r="Q494" s="17">
        <f>IFERROR(ZACKS_Screener[[#This Row],[Price]]/ZACKS_Screener[[#This Row],[EPS1]], "")</f>
        <v>-10.719626168224298</v>
      </c>
      <c r="R494" s="17">
        <f>IFERROR(ZACKS_Screener[[#This Row],[Price]]/ZACKS_Screener[[#This Row],[EPS2]], "")</f>
        <v>-9.8034188034188041</v>
      </c>
      <c r="S494" s="17">
        <f>IFERROR(ZACKS_Screener[[#This Row],[PE1]]/(ZACKS_Screener[[#This Row],[EG1]]*100), "")</f>
        <v>-0.43491054739652885</v>
      </c>
      <c r="T494" s="17">
        <f>IFERROR(ZACKS_Screener[[#This Row],[PE2]]/(ZACKS_Screener[[#This Row],[EG2]]*100), "")</f>
        <v>1.0489658119658134</v>
      </c>
      <c r="U494"/>
    </row>
    <row r="495" spans="1:21" hidden="1" x14ac:dyDescent="0.25">
      <c r="A495" s="20" t="s">
        <v>2411</v>
      </c>
      <c r="B495" s="35">
        <v>4586.1899999999996</v>
      </c>
      <c r="C495" s="6" t="s">
        <v>2410</v>
      </c>
      <c r="D495" s="6" t="s">
        <v>13</v>
      </c>
      <c r="E495" s="6" t="s">
        <v>41</v>
      </c>
      <c r="F495" s="6" t="s">
        <v>61</v>
      </c>
      <c r="G495">
        <v>12</v>
      </c>
      <c r="H495">
        <v>202212</v>
      </c>
      <c r="I495" s="8">
        <v>33.89</v>
      </c>
      <c r="J495" s="8">
        <v>2.0699999999999998</v>
      </c>
      <c r="K495" s="8">
        <v>2.58</v>
      </c>
      <c r="L495" s="8">
        <v>3.09</v>
      </c>
      <c r="M495" s="36" t="str">
        <f>INDEX(YahooDetails[], MATCH(ZACKS_Screener[Ticker], YahooDetails[Ticker],0), 4)</f>
        <v>Healthcare</v>
      </c>
      <c r="N495" s="6" t="str">
        <f>INDEX(YahooDetails[], MATCH(ZACKS_Screener[Ticker], YahooDetails[Ticker],0), 2)</f>
        <v>Drug Manufacturers—Specialty &amp; Generic</v>
      </c>
      <c r="O4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0.24637681159420302</v>
      </c>
      <c r="P4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0.19767441860465107</v>
      </c>
      <c r="Q495" s="17">
        <f>IFERROR(ZACKS_Screener[[#This Row],[Price]]/ZACKS_Screener[[#This Row],[EPS1]], "")</f>
        <v>13.135658914728682</v>
      </c>
      <c r="R495" s="17">
        <f>IFERROR(ZACKS_Screener[[#This Row],[Price]]/ZACKS_Screener[[#This Row],[EPS2]], "")</f>
        <v>10.967637540453076</v>
      </c>
      <c r="S495" s="17">
        <f>IFERROR(ZACKS_Screener[[#This Row],[PE1]]/(ZACKS_Screener[[#This Row],[EG1]]*100), "")</f>
        <v>0.53315321477428146</v>
      </c>
      <c r="T495" s="17">
        <f>IFERROR(ZACKS_Screener[[#This Row],[PE2]]/(ZACKS_Screener[[#This Row],[EG2]]*100), "")</f>
        <v>0.55483342851703832</v>
      </c>
      <c r="U495"/>
    </row>
    <row r="496" spans="1:21" hidden="1" x14ac:dyDescent="0.25">
      <c r="A496" s="20" t="s">
        <v>2874</v>
      </c>
      <c r="B496" s="35">
        <v>4070.29</v>
      </c>
      <c r="C496" s="6" t="s">
        <v>2873</v>
      </c>
      <c r="D496" s="6" t="s">
        <v>13</v>
      </c>
      <c r="E496" s="6" t="s">
        <v>37</v>
      </c>
      <c r="F496" s="6" t="s">
        <v>70</v>
      </c>
      <c r="G496">
        <v>12</v>
      </c>
      <c r="H496">
        <v>202212</v>
      </c>
      <c r="I496" s="8">
        <v>113.93</v>
      </c>
      <c r="J496" s="8">
        <v>5.53</v>
      </c>
      <c r="K496" s="8">
        <v>6.88</v>
      </c>
      <c r="L496" s="8">
        <v>12</v>
      </c>
      <c r="M496" s="36" t="str">
        <f>INDEX(YahooDetails[], MATCH(ZACKS_Screener[Ticker], YahooDetails[Ticker],0), 4)</f>
        <v>Financial Services</v>
      </c>
      <c r="N496" s="6" t="str">
        <f>INDEX(YahooDetails[], MATCH(ZACKS_Screener[Ticker], YahooDetails[Ticker],0), 2)</f>
        <v>Insurance—Property &amp; Casualty</v>
      </c>
      <c r="O4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0.2441229656419529</v>
      </c>
      <c r="P4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0.7441860465116279</v>
      </c>
      <c r="Q496" s="17">
        <f>IFERROR(ZACKS_Screener[[#This Row],[Price]]/ZACKS_Screener[[#This Row],[EPS1]], "")</f>
        <v>16.559593023255815</v>
      </c>
      <c r="R496" s="17">
        <f>IFERROR(ZACKS_Screener[[#This Row],[Price]]/ZACKS_Screener[[#This Row],[EPS2]], "")</f>
        <v>9.4941666666666666</v>
      </c>
      <c r="S496" s="17">
        <f>IFERROR(ZACKS_Screener[[#This Row],[PE1]]/(ZACKS_Screener[[#This Row],[EG1]]*100), "")</f>
        <v>0.67832999569336805</v>
      </c>
      <c r="T496" s="17">
        <f>IFERROR(ZACKS_Screener[[#This Row],[PE2]]/(ZACKS_Screener[[#This Row],[EG2]]*100), "")</f>
        <v>0.12757786458333334</v>
      </c>
      <c r="U496"/>
    </row>
    <row r="497" spans="1:21" hidden="1" x14ac:dyDescent="0.25">
      <c r="A497" s="20" t="s">
        <v>869</v>
      </c>
      <c r="B497" s="35">
        <v>49268.42</v>
      </c>
      <c r="C497" s="6" t="s">
        <v>868</v>
      </c>
      <c r="D497" s="6" t="s">
        <v>22</v>
      </c>
      <c r="E497" s="6" t="s">
        <v>18</v>
      </c>
      <c r="F497" s="6" t="s">
        <v>870</v>
      </c>
      <c r="G497">
        <v>5</v>
      </c>
      <c r="H497">
        <v>202305</v>
      </c>
      <c r="I497" s="8">
        <v>484.44</v>
      </c>
      <c r="J497" s="8">
        <v>11.28</v>
      </c>
      <c r="K497" s="8">
        <v>14.01</v>
      </c>
      <c r="L497" s="8">
        <v>15.39</v>
      </c>
      <c r="M497" s="36" t="str">
        <f>INDEX(YahooDetails[], MATCH(ZACKS_Screener[Ticker], YahooDetails[Ticker],0), 4)</f>
        <v>Industrials</v>
      </c>
      <c r="N497" s="6" t="str">
        <f>INDEX(YahooDetails[], MATCH(ZACKS_Screener[Ticker], YahooDetails[Ticker],0), 2)</f>
        <v>Specialty Business Services</v>
      </c>
      <c r="O4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0.24202127659574474</v>
      </c>
      <c r="P4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9.8501070663811627E-2</v>
      </c>
      <c r="Q497" s="17">
        <f>IFERROR(ZACKS_Screener[[#This Row],[Price]]/ZACKS_Screener[[#This Row],[EPS1]], "")</f>
        <v>34.578158458244111</v>
      </c>
      <c r="R497" s="17">
        <f>IFERROR(ZACKS_Screener[[#This Row],[Price]]/ZACKS_Screener[[#This Row],[EPS2]], "")</f>
        <v>31.477582846003898</v>
      </c>
      <c r="S497" s="17">
        <f>IFERROR(ZACKS_Screener[[#This Row],[PE1]]/(ZACKS_Screener[[#This Row],[EG1]]*100), "")</f>
        <v>1.4287239099230531</v>
      </c>
      <c r="T497" s="17">
        <f>IFERROR(ZACKS_Screener[[#This Row],[PE2]]/(ZACKS_Screener[[#This Row],[EG2]]*100), "")</f>
        <v>3.1956589541486542</v>
      </c>
      <c r="U497"/>
    </row>
    <row r="498" spans="1:21" hidden="1" x14ac:dyDescent="0.25">
      <c r="A498" s="20" t="s">
        <v>3185</v>
      </c>
      <c r="B498" s="35">
        <v>4259.63</v>
      </c>
      <c r="C498" s="6" t="s">
        <v>3184</v>
      </c>
      <c r="D498" s="6" t="s">
        <v>22</v>
      </c>
      <c r="E498" s="6" t="s">
        <v>37</v>
      </c>
      <c r="F498" s="6" t="s">
        <v>646</v>
      </c>
      <c r="G498">
        <v>12</v>
      </c>
      <c r="H498">
        <v>202212</v>
      </c>
      <c r="I498" s="8">
        <v>69.61</v>
      </c>
      <c r="J498" s="8">
        <v>8.02</v>
      </c>
      <c r="K498" s="8">
        <v>9.9600000000000009</v>
      </c>
      <c r="L498" s="8">
        <v>9.42</v>
      </c>
      <c r="M498" s="36" t="str">
        <f>INDEX(YahooDetails[], MATCH(ZACKS_Screener[Ticker], YahooDetails[Ticker],0), 4)</f>
        <v>Financial Services</v>
      </c>
      <c r="N498" s="6" t="str">
        <f>INDEX(YahooDetails[], MATCH(ZACKS_Screener[Ticker], YahooDetails[Ticker],0), 2)</f>
        <v>Banks—Regional</v>
      </c>
      <c r="O4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0.24189526184538671</v>
      </c>
      <c r="P4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-5.4216867469879609E-2</v>
      </c>
      <c r="Q498" s="17">
        <f>IFERROR(ZACKS_Screener[[#This Row],[Price]]/ZACKS_Screener[[#This Row],[EPS1]], "")</f>
        <v>6.9889558232931721</v>
      </c>
      <c r="R498" s="17">
        <f>IFERROR(ZACKS_Screener[[#This Row],[Price]]/ZACKS_Screener[[#This Row],[EPS2]], "")</f>
        <v>7.3895966029723992</v>
      </c>
      <c r="S498" s="17">
        <f>IFERROR(ZACKS_Screener[[#This Row],[PE1]]/(ZACKS_Screener[[#This Row],[EG1]]*100), "")</f>
        <v>0.28892487475675876</v>
      </c>
      <c r="T498" s="17">
        <f>IFERROR(ZACKS_Screener[[#This Row],[PE2]]/(ZACKS_Screener[[#This Row],[EG2]]*100), "")</f>
        <v>-1.3629700401037959</v>
      </c>
      <c r="U498"/>
    </row>
    <row r="499" spans="1:21" hidden="1" x14ac:dyDescent="0.25">
      <c r="A499" s="20" t="s">
        <v>1273</v>
      </c>
      <c r="B499" s="35">
        <v>4690.67</v>
      </c>
      <c r="C499" s="6" t="s">
        <v>1272</v>
      </c>
      <c r="D499" s="6" t="s">
        <v>13</v>
      </c>
      <c r="E499" s="6" t="s">
        <v>14</v>
      </c>
      <c r="F499" s="6" t="s">
        <v>595</v>
      </c>
      <c r="G499">
        <v>6</v>
      </c>
      <c r="H499">
        <v>202206</v>
      </c>
      <c r="I499" s="8">
        <v>129.22999999999999</v>
      </c>
      <c r="J499" s="8">
        <v>6.13</v>
      </c>
      <c r="K499" s="8">
        <v>7.61</v>
      </c>
      <c r="L499" s="8">
        <v>7.78</v>
      </c>
      <c r="M499" s="36" t="str">
        <f>INDEX(YahooDetails[], MATCH(ZACKS_Screener[Ticker], YahooDetails[Ticker],0), 4)</f>
        <v>Technology</v>
      </c>
      <c r="N499" s="6" t="str">
        <f>INDEX(YahooDetails[], MATCH(ZACKS_Screener[Ticker], YahooDetails[Ticker],0), 2)</f>
        <v>Electronic Components</v>
      </c>
      <c r="O4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0.24143556280587283</v>
      </c>
      <c r="P4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2.2339027595269373E-2</v>
      </c>
      <c r="Q499" s="17">
        <f>IFERROR(ZACKS_Screener[[#This Row],[Price]]/ZACKS_Screener[[#This Row],[EPS1]], "")</f>
        <v>16.98160315374507</v>
      </c>
      <c r="R499" s="17">
        <f>IFERROR(ZACKS_Screener[[#This Row],[Price]]/ZACKS_Screener[[#This Row],[EPS2]], "")</f>
        <v>16.610539845758353</v>
      </c>
      <c r="S499" s="17">
        <f>IFERROR(ZACKS_Screener[[#This Row],[PE1]]/(ZACKS_Screener[[#This Row],[EG1]]*100), "")</f>
        <v>0.7033596441382246</v>
      </c>
      <c r="T499" s="17">
        <f>IFERROR(ZACKS_Screener[[#This Row],[PE2]]/(ZACKS_Screener[[#This Row],[EG2]]*100), "")</f>
        <v>7.4356593074247712</v>
      </c>
      <c r="U499"/>
    </row>
    <row r="500" spans="1:21" hidden="1" x14ac:dyDescent="0.25">
      <c r="A500" s="20" t="s">
        <v>4032</v>
      </c>
      <c r="B500" s="35">
        <v>2119.9699999999998</v>
      </c>
      <c r="C500" s="6" t="s">
        <v>4031</v>
      </c>
      <c r="D500" s="6" t="s">
        <v>13</v>
      </c>
      <c r="E500" s="6" t="s">
        <v>223</v>
      </c>
      <c r="F500" s="6" t="s">
        <v>311</v>
      </c>
      <c r="G500">
        <v>12</v>
      </c>
      <c r="H500">
        <v>202212</v>
      </c>
      <c r="I500" s="8">
        <v>18.23</v>
      </c>
      <c r="J500" s="8">
        <v>-1.67</v>
      </c>
      <c r="K500" s="8">
        <v>-1.27</v>
      </c>
      <c r="L500" s="8">
        <v>-1.1100000000000001</v>
      </c>
      <c r="M500" s="36" t="str">
        <f>INDEX(YahooDetails[], MATCH(ZACKS_Screener[Ticker], YahooDetails[Ticker],0), 4)</f>
        <v>Technology</v>
      </c>
      <c r="N500" s="6" t="str">
        <f>INDEX(YahooDetails[], MATCH(ZACKS_Screener[Ticker], YahooDetails[Ticker],0), 2)</f>
        <v>Solar</v>
      </c>
      <c r="O5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0.23952095808383228</v>
      </c>
      <c r="P5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0.12598425196850388</v>
      </c>
      <c r="Q500" s="17">
        <f>IFERROR(ZACKS_Screener[[#This Row],[Price]]/ZACKS_Screener[[#This Row],[EPS1]], "")</f>
        <v>-14.354330708661417</v>
      </c>
      <c r="R500" s="17">
        <f>IFERROR(ZACKS_Screener[[#This Row],[Price]]/ZACKS_Screener[[#This Row],[EPS2]], "")</f>
        <v>-16.423423423423422</v>
      </c>
      <c r="S500" s="17">
        <f>IFERROR(ZACKS_Screener[[#This Row],[PE1]]/(ZACKS_Screener[[#This Row],[EG1]]*100), "")</f>
        <v>-0.59929330708661432</v>
      </c>
      <c r="T500" s="17">
        <f>IFERROR(ZACKS_Screener[[#This Row],[PE2]]/(ZACKS_Screener[[#This Row],[EG2]]*100), "")</f>
        <v>-1.3036092342342347</v>
      </c>
      <c r="U500"/>
    </row>
    <row r="501" spans="1:21" hidden="1" x14ac:dyDescent="0.25">
      <c r="A501" s="20" t="s">
        <v>851</v>
      </c>
      <c r="B501" s="35">
        <v>4490.62</v>
      </c>
      <c r="C501" s="6" t="s">
        <v>850</v>
      </c>
      <c r="D501" s="6" t="s">
        <v>22</v>
      </c>
      <c r="E501" s="6" t="s">
        <v>41</v>
      </c>
      <c r="F501" s="6" t="s">
        <v>67</v>
      </c>
      <c r="G501">
        <v>12</v>
      </c>
      <c r="H501">
        <v>202212</v>
      </c>
      <c r="I501" s="8">
        <v>56.89</v>
      </c>
      <c r="J501" s="8">
        <v>-8.36</v>
      </c>
      <c r="K501" s="8">
        <v>-6.37</v>
      </c>
      <c r="L501" s="8">
        <v>-5.96</v>
      </c>
      <c r="M501" s="36" t="str">
        <f>INDEX(YahooDetails[], MATCH(ZACKS_Screener[Ticker], YahooDetails[Ticker],0), 4)</f>
        <v>Healthcare</v>
      </c>
      <c r="N501" s="6" t="str">
        <f>INDEX(YahooDetails[], MATCH(ZACKS_Screener[Ticker], YahooDetails[Ticker],0), 2)</f>
        <v>Biotechnology</v>
      </c>
      <c r="O5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0.23803827751196166</v>
      </c>
      <c r="P5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6.4364207221350098E-2</v>
      </c>
      <c r="Q501" s="17">
        <f>IFERROR(ZACKS_Screener[[#This Row],[Price]]/ZACKS_Screener[[#This Row],[EPS1]], "")</f>
        <v>-8.9309262166405023</v>
      </c>
      <c r="R501" s="17">
        <f>IFERROR(ZACKS_Screener[[#This Row],[Price]]/ZACKS_Screener[[#This Row],[EPS2]], "")</f>
        <v>-9.5453020134228197</v>
      </c>
      <c r="S501" s="17">
        <f>IFERROR(ZACKS_Screener[[#This Row],[PE1]]/(ZACKS_Screener[[#This Row],[EG1]]*100), "")</f>
        <v>-0.37518865915132971</v>
      </c>
      <c r="T501" s="17">
        <f>IFERROR(ZACKS_Screener[[#This Row],[PE2]]/(ZACKS_Screener[[#This Row],[EG2]]*100), "")</f>
        <v>-1.4830139957439841</v>
      </c>
      <c r="U501"/>
    </row>
    <row r="502" spans="1:21" hidden="1" x14ac:dyDescent="0.25">
      <c r="A502" s="20" t="s">
        <v>7011</v>
      </c>
      <c r="B502" s="35">
        <v>2032.23</v>
      </c>
      <c r="C502" s="6" t="s">
        <v>7010</v>
      </c>
      <c r="D502" s="6" t="s">
        <v>22</v>
      </c>
      <c r="E502" s="6" t="s">
        <v>14</v>
      </c>
      <c r="F502" s="6" t="s">
        <v>261</v>
      </c>
      <c r="G502">
        <v>12</v>
      </c>
      <c r="H502">
        <v>202212</v>
      </c>
      <c r="I502" s="8">
        <v>18.25</v>
      </c>
      <c r="J502" s="8">
        <v>0.55000000000000004</v>
      </c>
      <c r="K502" s="8">
        <v>0.68</v>
      </c>
      <c r="L502" s="8">
        <v>1.01</v>
      </c>
      <c r="M502" s="36" t="e">
        <f>INDEX(YahooDetails[], MATCH(ZACKS_Screener[Ticker], YahooDetails[Ticker],0), 4)</f>
        <v>#N/A</v>
      </c>
      <c r="N502" s="6" t="e">
        <f>INDEX(YahooDetails[], MATCH(ZACKS_Screener[Ticker], YahooDetails[Ticker],0), 2)</f>
        <v>#N/A</v>
      </c>
      <c r="O5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0.23636363636363636</v>
      </c>
      <c r="P5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0.48529411764705871</v>
      </c>
      <c r="Q502" s="17">
        <f>IFERROR(ZACKS_Screener[[#This Row],[Price]]/ZACKS_Screener[[#This Row],[EPS1]], "")</f>
        <v>26.838235294117645</v>
      </c>
      <c r="R502" s="17">
        <f>IFERROR(ZACKS_Screener[[#This Row],[Price]]/ZACKS_Screener[[#This Row],[EPS2]], "")</f>
        <v>18.06930693069307</v>
      </c>
      <c r="S502" s="17">
        <f>IFERROR(ZACKS_Screener[[#This Row],[PE1]]/(ZACKS_Screener[[#This Row],[EG1]]*100), "")</f>
        <v>1.1354638009049773</v>
      </c>
      <c r="T502" s="17">
        <f>IFERROR(ZACKS_Screener[[#This Row],[PE2]]/(ZACKS_Screener[[#This Row],[EG2]]*100), "")</f>
        <v>0.37233723372337246</v>
      </c>
      <c r="U502"/>
    </row>
    <row r="503" spans="1:21" hidden="1" x14ac:dyDescent="0.25">
      <c r="A503" s="20" t="s">
        <v>1048</v>
      </c>
      <c r="B503" s="35">
        <v>34665.11</v>
      </c>
      <c r="C503" s="6" t="s">
        <v>1047</v>
      </c>
      <c r="D503" s="6" t="s">
        <v>22</v>
      </c>
      <c r="E503" s="6" t="s">
        <v>330</v>
      </c>
      <c r="F503" s="6" t="s">
        <v>352</v>
      </c>
      <c r="G503">
        <v>3</v>
      </c>
      <c r="H503">
        <v>202303</v>
      </c>
      <c r="I503" s="8">
        <v>126.41</v>
      </c>
      <c r="J503" s="8">
        <v>5.49</v>
      </c>
      <c r="K503" s="8">
        <v>6.78</v>
      </c>
      <c r="L503" s="8">
        <v>7.5</v>
      </c>
      <c r="M503" s="36" t="str">
        <f>INDEX(YahooDetails[], MATCH(ZACKS_Screener[Ticker], YahooDetails[Ticker],0), 4)</f>
        <v>Communication Services</v>
      </c>
      <c r="N503" s="6" t="str">
        <f>INDEX(YahooDetails[], MATCH(ZACKS_Screener[Ticker], YahooDetails[Ticker],0), 2)</f>
        <v>Electronic Gaming &amp; Multimedia</v>
      </c>
      <c r="O5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0.23497267759562843</v>
      </c>
      <c r="P5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0.10619469026548668</v>
      </c>
      <c r="Q503" s="17">
        <f>IFERROR(ZACKS_Screener[[#This Row],[Price]]/ZACKS_Screener[[#This Row],[EPS1]], "")</f>
        <v>18.644542772861357</v>
      </c>
      <c r="R503" s="17">
        <f>IFERROR(ZACKS_Screener[[#This Row],[Price]]/ZACKS_Screener[[#This Row],[EPS2]], "")</f>
        <v>16.854666666666667</v>
      </c>
      <c r="S503" s="17">
        <f>IFERROR(ZACKS_Screener[[#This Row],[PE1]]/(ZACKS_Screener[[#This Row],[EG1]]*100), "")</f>
        <v>0.79347705289154147</v>
      </c>
      <c r="T503" s="17">
        <f>IFERROR(ZACKS_Screener[[#This Row],[PE2]]/(ZACKS_Screener[[#This Row],[EG2]]*100), "")</f>
        <v>1.5871477777777785</v>
      </c>
      <c r="U503"/>
    </row>
    <row r="504" spans="1:21" hidden="1" x14ac:dyDescent="0.25">
      <c r="A504" s="20" t="s">
        <v>2548</v>
      </c>
      <c r="B504" s="35">
        <v>10737.05</v>
      </c>
      <c r="C504" s="6" t="s">
        <v>2547</v>
      </c>
      <c r="D504" s="6" t="s">
        <v>13</v>
      </c>
      <c r="E504" s="6" t="s">
        <v>26</v>
      </c>
      <c r="F504" s="6" t="s">
        <v>2549</v>
      </c>
      <c r="G504">
        <v>5</v>
      </c>
      <c r="H504">
        <v>202305</v>
      </c>
      <c r="I504" s="8">
        <v>83.29</v>
      </c>
      <c r="J504" s="8">
        <v>3.66</v>
      </c>
      <c r="K504" s="8">
        <v>4.5199999999999996</v>
      </c>
      <c r="L504" s="8">
        <v>5.44</v>
      </c>
      <c r="M504" s="36" t="str">
        <f>INDEX(YahooDetails[], MATCH(ZACKS_Screener[Ticker], YahooDetails[Ticker],0), 4)</f>
        <v>Basic Materials</v>
      </c>
      <c r="N504" s="6" t="str">
        <f>INDEX(YahooDetails[], MATCH(ZACKS_Screener[Ticker], YahooDetails[Ticker],0), 2)</f>
        <v>Specialty Chemicals</v>
      </c>
      <c r="O5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0.23497267759562826</v>
      </c>
      <c r="P5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0.20353982300884976</v>
      </c>
      <c r="Q504" s="17">
        <f>IFERROR(ZACKS_Screener[[#This Row],[Price]]/ZACKS_Screener[[#This Row],[EPS1]], "")</f>
        <v>18.426991150442483</v>
      </c>
      <c r="R504" s="17">
        <f>IFERROR(ZACKS_Screener[[#This Row],[Price]]/ZACKS_Screener[[#This Row],[EPS2]], "")</f>
        <v>15.310661764705882</v>
      </c>
      <c r="S504" s="17">
        <f>IFERROR(ZACKS_Screener[[#This Row],[PE1]]/(ZACKS_Screener[[#This Row],[EG1]]*100), "")</f>
        <v>0.78421846058859912</v>
      </c>
      <c r="T504" s="17">
        <f>IFERROR(ZACKS_Screener[[#This Row],[PE2]]/(ZACKS_Screener[[#This Row],[EG2]]*100), "")</f>
        <v>0.75221946930946215</v>
      </c>
      <c r="U504"/>
    </row>
    <row r="505" spans="1:21" hidden="1" x14ac:dyDescent="0.25">
      <c r="A505" s="20" t="s">
        <v>333</v>
      </c>
      <c r="B505" s="35">
        <v>8654.1</v>
      </c>
      <c r="C505" s="6" t="s">
        <v>332</v>
      </c>
      <c r="D505" s="6" t="s">
        <v>13</v>
      </c>
      <c r="E505" s="6" t="s">
        <v>23</v>
      </c>
      <c r="F505" s="6" t="s">
        <v>334</v>
      </c>
      <c r="G505">
        <v>12</v>
      </c>
      <c r="H505">
        <v>202212</v>
      </c>
      <c r="I505" s="8">
        <v>288.47000000000003</v>
      </c>
      <c r="J505" s="8">
        <v>16.559999999999999</v>
      </c>
      <c r="K505" s="8">
        <v>20.440000000000001</v>
      </c>
      <c r="L505" s="8">
        <v>21.25</v>
      </c>
      <c r="M505" s="36" t="str">
        <f>INDEX(YahooDetails[], MATCH(ZACKS_Screener[Ticker], YahooDetails[Ticker],0), 4)</f>
        <v>Industrials</v>
      </c>
      <c r="N505" s="6" t="str">
        <f>INDEX(YahooDetails[], MATCH(ZACKS_Screener[Ticker], YahooDetails[Ticker],0), 2)</f>
        <v>Airports &amp; Air Services</v>
      </c>
      <c r="O5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0.23429951690821274</v>
      </c>
      <c r="P5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3.9628180039138879E-2</v>
      </c>
      <c r="Q505" s="17">
        <f>IFERROR(ZACKS_Screener[[#This Row],[Price]]/ZACKS_Screener[[#This Row],[EPS1]], "")</f>
        <v>14.113013698630137</v>
      </c>
      <c r="R505" s="17">
        <f>IFERROR(ZACKS_Screener[[#This Row],[Price]]/ZACKS_Screener[[#This Row],[EPS2]], "")</f>
        <v>13.575058823529414</v>
      </c>
      <c r="S505" s="17">
        <f>IFERROR(ZACKS_Screener[[#This Row],[PE1]]/(ZACKS_Screener[[#This Row],[EG1]]*100), "")</f>
        <v>0.60234924445699722</v>
      </c>
      <c r="T505" s="17">
        <f>IFERROR(ZACKS_Screener[[#This Row],[PE2]]/(ZACKS_Screener[[#This Row],[EG2]]*100), "")</f>
        <v>3.4256074364560702</v>
      </c>
      <c r="U505"/>
    </row>
    <row r="506" spans="1:21" hidden="1" x14ac:dyDescent="0.25">
      <c r="A506" s="20" t="s">
        <v>544</v>
      </c>
      <c r="B506" s="35">
        <v>4227.53</v>
      </c>
      <c r="C506" s="6" t="s">
        <v>543</v>
      </c>
      <c r="D506" s="6" t="s">
        <v>13</v>
      </c>
      <c r="E506" s="6" t="s">
        <v>14</v>
      </c>
      <c r="F506" s="6" t="s">
        <v>201</v>
      </c>
      <c r="G506">
        <v>1</v>
      </c>
      <c r="H506">
        <v>202301</v>
      </c>
      <c r="I506" s="8">
        <v>29.19</v>
      </c>
      <c r="J506" s="8">
        <v>1.2</v>
      </c>
      <c r="K506" s="8">
        <v>1.48</v>
      </c>
      <c r="L506" s="8">
        <v>1.81</v>
      </c>
      <c r="M506" s="36" t="str">
        <f>INDEX(YahooDetails[], MATCH(ZACKS_Screener[Ticker], YahooDetails[Ticker],0), 4)</f>
        <v>Technology</v>
      </c>
      <c r="N506" s="6" t="str">
        <f>INDEX(YahooDetails[], MATCH(ZACKS_Screener[Ticker], YahooDetails[Ticker],0), 2)</f>
        <v>Software—Infrastructure</v>
      </c>
      <c r="O5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0.23333333333333336</v>
      </c>
      <c r="P5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0.22297297297297303</v>
      </c>
      <c r="Q506" s="17">
        <f>IFERROR(ZACKS_Screener[[#This Row],[Price]]/ZACKS_Screener[[#This Row],[EPS1]], "")</f>
        <v>19.722972972972975</v>
      </c>
      <c r="R506" s="17">
        <f>IFERROR(ZACKS_Screener[[#This Row],[Price]]/ZACKS_Screener[[#This Row],[EPS2]], "")</f>
        <v>16.127071823204421</v>
      </c>
      <c r="S506" s="17">
        <f>IFERROR(ZACKS_Screener[[#This Row],[PE1]]/(ZACKS_Screener[[#This Row],[EG1]]*100), "")</f>
        <v>0.84527027027027024</v>
      </c>
      <c r="T506" s="17">
        <f>IFERROR(ZACKS_Screener[[#This Row],[PE2]]/(ZACKS_Screener[[#This Row],[EG2]]*100), "")</f>
        <v>0.72327473631341022</v>
      </c>
      <c r="U506"/>
    </row>
    <row r="507" spans="1:21" hidden="1" x14ac:dyDescent="0.25">
      <c r="A507" s="20" t="s">
        <v>2500</v>
      </c>
      <c r="B507" s="35">
        <v>9598.7099999999991</v>
      </c>
      <c r="C507" s="6" t="s">
        <v>2499</v>
      </c>
      <c r="D507" s="6" t="s">
        <v>13</v>
      </c>
      <c r="E507" s="6" t="s">
        <v>37</v>
      </c>
      <c r="F507" s="6" t="s">
        <v>127</v>
      </c>
      <c r="G507">
        <v>12</v>
      </c>
      <c r="H507">
        <v>202212</v>
      </c>
      <c r="I507" s="8">
        <v>144.25</v>
      </c>
      <c r="J507" s="8">
        <v>14.43</v>
      </c>
      <c r="K507" s="8">
        <v>17.77</v>
      </c>
      <c r="L507" s="8">
        <v>18.100000000000001</v>
      </c>
      <c r="M507" s="36" t="str">
        <f>INDEX(YahooDetails[], MATCH(ZACKS_Screener[Ticker], YahooDetails[Ticker],0), 4)</f>
        <v>Financial Services</v>
      </c>
      <c r="N507" s="6" t="str">
        <f>INDEX(YahooDetails[], MATCH(ZACKS_Screener[Ticker], YahooDetails[Ticker],0), 2)</f>
        <v>Insurance—Reinsurance</v>
      </c>
      <c r="O5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0.23146223146223147</v>
      </c>
      <c r="P5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1.857062464828373E-2</v>
      </c>
      <c r="Q507" s="17">
        <f>IFERROR(ZACKS_Screener[[#This Row],[Price]]/ZACKS_Screener[[#This Row],[EPS1]], "")</f>
        <v>8.1176139561057958</v>
      </c>
      <c r="R507" s="17">
        <f>IFERROR(ZACKS_Screener[[#This Row],[Price]]/ZACKS_Screener[[#This Row],[EPS2]], "")</f>
        <v>7.9696132596685079</v>
      </c>
      <c r="S507" s="17">
        <f>IFERROR(ZACKS_Screener[[#This Row],[PE1]]/(ZACKS_Screener[[#This Row],[EG1]]*100), "")</f>
        <v>0.35071008798385217</v>
      </c>
      <c r="T507" s="17">
        <f>IFERROR(ZACKS_Screener[[#This Row],[PE2]]/(ZACKS_Screener[[#This Row],[EG2]]*100), "")</f>
        <v>4.2915159886154113</v>
      </c>
      <c r="U507"/>
    </row>
    <row r="508" spans="1:21" hidden="1" x14ac:dyDescent="0.25">
      <c r="A508" s="20" t="s">
        <v>2819</v>
      </c>
      <c r="B508" s="35">
        <v>36724.339999999997</v>
      </c>
      <c r="C508" s="6" t="s">
        <v>2818</v>
      </c>
      <c r="D508" s="6" t="s">
        <v>13</v>
      </c>
      <c r="E508" s="6" t="s">
        <v>51</v>
      </c>
      <c r="F508" s="6" t="s">
        <v>308</v>
      </c>
      <c r="G508">
        <v>6</v>
      </c>
      <c r="H508">
        <v>202206</v>
      </c>
      <c r="I508" s="8">
        <v>72.48</v>
      </c>
      <c r="J508" s="8">
        <v>3.25</v>
      </c>
      <c r="K508" s="8">
        <v>4</v>
      </c>
      <c r="L508" s="8">
        <v>4.47</v>
      </c>
      <c r="M508" s="36" t="str">
        <f>INDEX(YahooDetails[], MATCH(ZACKS_Screener[Ticker], YahooDetails[Ticker],0), 4)</f>
        <v>Consumer Defensive</v>
      </c>
      <c r="N508" s="6" t="str">
        <f>INDEX(YahooDetails[], MATCH(ZACKS_Screener[Ticker], YahooDetails[Ticker],0), 2)</f>
        <v>Food Distribution</v>
      </c>
      <c r="O5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0.23076923076923078</v>
      </c>
      <c r="P5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0.11749999999999994</v>
      </c>
      <c r="Q508" s="17">
        <f>IFERROR(ZACKS_Screener[[#This Row],[Price]]/ZACKS_Screener[[#This Row],[EPS1]], "")</f>
        <v>18.12</v>
      </c>
      <c r="R508" s="17">
        <f>IFERROR(ZACKS_Screener[[#This Row],[Price]]/ZACKS_Screener[[#This Row],[EPS2]], "")</f>
        <v>16.214765100671144</v>
      </c>
      <c r="S508" s="17">
        <f>IFERROR(ZACKS_Screener[[#This Row],[PE1]]/(ZACKS_Screener[[#This Row],[EG1]]*100), "")</f>
        <v>0.78520000000000001</v>
      </c>
      <c r="T508" s="17">
        <f>IFERROR(ZACKS_Screener[[#This Row],[PE2]]/(ZACKS_Screener[[#This Row],[EG2]]*100), "")</f>
        <v>1.3799800085677578</v>
      </c>
      <c r="U508"/>
    </row>
    <row r="509" spans="1:21" hidden="1" x14ac:dyDescent="0.25">
      <c r="A509" s="20" t="s">
        <v>1144</v>
      </c>
      <c r="B509" s="35">
        <v>3043.94</v>
      </c>
      <c r="C509" s="6" t="s">
        <v>1143</v>
      </c>
      <c r="D509" s="6" t="s">
        <v>13</v>
      </c>
      <c r="E509" s="6" t="s">
        <v>14</v>
      </c>
      <c r="F509" s="6" t="s">
        <v>201</v>
      </c>
      <c r="G509">
        <v>12</v>
      </c>
      <c r="H509">
        <v>202212</v>
      </c>
      <c r="I509" s="8">
        <v>18.260000000000002</v>
      </c>
      <c r="J509" s="8">
        <v>0.26</v>
      </c>
      <c r="K509" s="8">
        <v>0.32</v>
      </c>
      <c r="L509" s="8">
        <v>0.41</v>
      </c>
      <c r="M509" s="36" t="str">
        <f>INDEX(YahooDetails[], MATCH(ZACKS_Screener[Ticker], YahooDetails[Ticker],0), 4)</f>
        <v>Technology</v>
      </c>
      <c r="N509" s="6" t="str">
        <f>INDEX(YahooDetails[], MATCH(ZACKS_Screener[Ticker], YahooDetails[Ticker],0), 2)</f>
        <v>Software—Infrastructure</v>
      </c>
      <c r="O5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0.23076923076923075</v>
      </c>
      <c r="P5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0.28124999999999989</v>
      </c>
      <c r="Q509" s="17">
        <f>IFERROR(ZACKS_Screener[[#This Row],[Price]]/ZACKS_Screener[[#This Row],[EPS1]], "")</f>
        <v>57.062500000000007</v>
      </c>
      <c r="R509" s="17">
        <f>IFERROR(ZACKS_Screener[[#This Row],[Price]]/ZACKS_Screener[[#This Row],[EPS2]], "")</f>
        <v>44.536585365853668</v>
      </c>
      <c r="S509" s="17">
        <f>IFERROR(ZACKS_Screener[[#This Row],[PE1]]/(ZACKS_Screener[[#This Row],[EG1]]*100), "")</f>
        <v>2.4727083333333337</v>
      </c>
      <c r="T509" s="17">
        <f>IFERROR(ZACKS_Screener[[#This Row],[PE2]]/(ZACKS_Screener[[#This Row],[EG2]]*100), "")</f>
        <v>1.5835230352303533</v>
      </c>
      <c r="U509"/>
    </row>
    <row r="510" spans="1:21" hidden="1" x14ac:dyDescent="0.25">
      <c r="A510" s="20" t="s">
        <v>1963</v>
      </c>
      <c r="B510" s="35">
        <v>17841.09</v>
      </c>
      <c r="C510" s="6" t="s">
        <v>1962</v>
      </c>
      <c r="D510" s="6" t="s">
        <v>13</v>
      </c>
      <c r="E510" s="6" t="s">
        <v>865</v>
      </c>
      <c r="F510" s="6" t="s">
        <v>866</v>
      </c>
      <c r="G510">
        <v>12</v>
      </c>
      <c r="H510">
        <v>202212</v>
      </c>
      <c r="I510" s="8">
        <v>1336.74</v>
      </c>
      <c r="J510" s="8">
        <v>66.989999999999995</v>
      </c>
      <c r="K510" s="8">
        <v>82.38</v>
      </c>
      <c r="L510" s="8">
        <v>87.48</v>
      </c>
      <c r="M510" s="36" t="str">
        <f>INDEX(YahooDetails[], MATCH(ZACKS_Screener[Ticker], YahooDetails[Ticker],0), 4)</f>
        <v>Financial Services</v>
      </c>
      <c r="N510" s="6" t="str">
        <f>INDEX(YahooDetails[], MATCH(ZACKS_Screener[Ticker], YahooDetails[Ticker],0), 2)</f>
        <v>Insurance—Property &amp; Casualty</v>
      </c>
      <c r="O5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0.22973578145991941</v>
      </c>
      <c r="P5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6.1908230152949849E-2</v>
      </c>
      <c r="Q510" s="17">
        <f>IFERROR(ZACKS_Screener[[#This Row],[Price]]/ZACKS_Screener[[#This Row],[EPS1]], "")</f>
        <v>16.226511289147851</v>
      </c>
      <c r="R510" s="17">
        <f>IFERROR(ZACKS_Screener[[#This Row],[Price]]/ZACKS_Screener[[#This Row],[EPS2]], "")</f>
        <v>15.280521262002743</v>
      </c>
      <c r="S510" s="17">
        <f>IFERROR(ZACKS_Screener[[#This Row],[PE1]]/(ZACKS_Screener[[#This Row],[EG1]]*100), "")</f>
        <v>0.70631188515920373</v>
      </c>
      <c r="T510" s="17">
        <f>IFERROR(ZACKS_Screener[[#This Row],[PE2]]/(ZACKS_Screener[[#This Row],[EG2]]*100), "")</f>
        <v>2.4682536109093802</v>
      </c>
      <c r="U510"/>
    </row>
    <row r="511" spans="1:21" hidden="1" x14ac:dyDescent="0.25">
      <c r="A511" s="20" t="s">
        <v>3334</v>
      </c>
      <c r="B511" s="35">
        <v>2693.21</v>
      </c>
      <c r="C511" s="6" t="s">
        <v>3333</v>
      </c>
      <c r="D511" s="6" t="s">
        <v>22</v>
      </c>
      <c r="E511" s="6" t="s">
        <v>41</v>
      </c>
      <c r="F511" s="6" t="s">
        <v>2480</v>
      </c>
      <c r="G511">
        <v>12</v>
      </c>
      <c r="H511">
        <v>202212</v>
      </c>
      <c r="I511" s="8">
        <v>55.79</v>
      </c>
      <c r="J511" s="8">
        <v>1.97</v>
      </c>
      <c r="K511" s="8">
        <v>2.42</v>
      </c>
      <c r="L511" s="8">
        <v>2.73</v>
      </c>
      <c r="M511" s="36" t="str">
        <f>INDEX(YahooDetails[], MATCH(ZACKS_Screener[Ticker], YahooDetails[Ticker],0), 4)</f>
        <v>Healthcare</v>
      </c>
      <c r="N511" s="6" t="str">
        <f>INDEX(YahooDetails[], MATCH(ZACKS_Screener[Ticker], YahooDetails[Ticker],0), 2)</f>
        <v>Drug Manufacturers—Specialty &amp; Generic</v>
      </c>
      <c r="O5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0.22842639593908629</v>
      </c>
      <c r="P5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0.12809917355371903</v>
      </c>
      <c r="Q511" s="17">
        <f>IFERROR(ZACKS_Screener[[#This Row],[Price]]/ZACKS_Screener[[#This Row],[EPS1]], "")</f>
        <v>23.053719008264462</v>
      </c>
      <c r="R511" s="17">
        <f>IFERROR(ZACKS_Screener[[#This Row],[Price]]/ZACKS_Screener[[#This Row],[EPS2]], "")</f>
        <v>20.435897435897434</v>
      </c>
      <c r="S511" s="17">
        <f>IFERROR(ZACKS_Screener[[#This Row],[PE1]]/(ZACKS_Screener[[#This Row],[EG1]]*100), "")</f>
        <v>1.0092405876951331</v>
      </c>
      <c r="T511" s="17">
        <f>IFERROR(ZACKS_Screener[[#This Row],[PE2]]/(ZACKS_Screener[[#This Row],[EG2]]*100), "")</f>
        <v>1.5953184449958639</v>
      </c>
      <c r="U511"/>
    </row>
    <row r="512" spans="1:21" hidden="1" x14ac:dyDescent="0.25">
      <c r="A512" s="20" t="s">
        <v>1317</v>
      </c>
      <c r="B512" s="35">
        <v>56267.16</v>
      </c>
      <c r="C512" s="6" t="s">
        <v>1316</v>
      </c>
      <c r="D512" s="6" t="s">
        <v>22</v>
      </c>
      <c r="E512" s="6" t="s">
        <v>14</v>
      </c>
      <c r="F512" s="6" t="s">
        <v>201</v>
      </c>
      <c r="G512">
        <v>12</v>
      </c>
      <c r="H512">
        <v>202212</v>
      </c>
      <c r="I512" s="8">
        <v>71.66</v>
      </c>
      <c r="J512" s="8">
        <v>1.19</v>
      </c>
      <c r="K512" s="8">
        <v>1.46</v>
      </c>
      <c r="L512" s="8">
        <v>1.71</v>
      </c>
      <c r="M512" s="36" t="str">
        <f>INDEX(YahooDetails[], MATCH(ZACKS_Screener[Ticker], YahooDetails[Ticker],0), 4)</f>
        <v>Technology</v>
      </c>
      <c r="N512" s="6" t="str">
        <f>INDEX(YahooDetails[], MATCH(ZACKS_Screener[Ticker], YahooDetails[Ticker],0), 2)</f>
        <v>Software—Infrastructure</v>
      </c>
      <c r="O5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0.22689075630252103</v>
      </c>
      <c r="P5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0.17123287671232876</v>
      </c>
      <c r="Q512" s="17">
        <f>IFERROR(ZACKS_Screener[[#This Row],[Price]]/ZACKS_Screener[[#This Row],[EPS1]], "")</f>
        <v>49.082191780821915</v>
      </c>
      <c r="R512" s="17">
        <f>IFERROR(ZACKS_Screener[[#This Row],[Price]]/ZACKS_Screener[[#This Row],[EPS2]], "")</f>
        <v>41.906432748538009</v>
      </c>
      <c r="S512" s="17">
        <f>IFERROR(ZACKS_Screener[[#This Row],[PE1]]/(ZACKS_Screener[[#This Row],[EG1]]*100), "")</f>
        <v>2.1632521562658549</v>
      </c>
      <c r="T512" s="17">
        <f>IFERROR(ZACKS_Screener[[#This Row],[PE2]]/(ZACKS_Screener[[#This Row],[EG2]]*100), "")</f>
        <v>2.4473356725146198</v>
      </c>
      <c r="U512"/>
    </row>
    <row r="513" spans="1:21" hidden="1" x14ac:dyDescent="0.25">
      <c r="A513" s="20" t="s">
        <v>1002</v>
      </c>
      <c r="B513" s="35">
        <v>10525.32</v>
      </c>
      <c r="C513" s="6" t="s">
        <v>1001</v>
      </c>
      <c r="D513" s="6" t="s">
        <v>22</v>
      </c>
      <c r="E513" s="6" t="s">
        <v>85</v>
      </c>
      <c r="F513" s="6" t="s">
        <v>286</v>
      </c>
      <c r="G513">
        <v>1</v>
      </c>
      <c r="H513">
        <v>202301</v>
      </c>
      <c r="I513" s="8">
        <v>52.01</v>
      </c>
      <c r="J513" s="8">
        <v>2.0299999999999998</v>
      </c>
      <c r="K513" s="8">
        <v>2.4900000000000002</v>
      </c>
      <c r="L513" s="8">
        <v>2.57</v>
      </c>
      <c r="M513" s="36" t="str">
        <f>INDEX(YahooDetails[], MATCH(ZACKS_Screener[Ticker], YahooDetails[Ticker],0), 4)</f>
        <v>Technology</v>
      </c>
      <c r="N513" s="6" t="str">
        <f>INDEX(YahooDetails[], MATCH(ZACKS_Screener[Ticker], YahooDetails[Ticker],0), 2)</f>
        <v>Software—Application</v>
      </c>
      <c r="O5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0.2266009852216751</v>
      </c>
      <c r="P5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3.2128514056224744E-2</v>
      </c>
      <c r="Q513" s="17">
        <f>IFERROR(ZACKS_Screener[[#This Row],[Price]]/ZACKS_Screener[[#This Row],[EPS1]], "")</f>
        <v>20.887550200803211</v>
      </c>
      <c r="R513" s="17">
        <f>IFERROR(ZACKS_Screener[[#This Row],[Price]]/ZACKS_Screener[[#This Row],[EPS2]], "")</f>
        <v>20.237354085603112</v>
      </c>
      <c r="S513" s="17">
        <f>IFERROR(ZACKS_Screener[[#This Row],[PE1]]/(ZACKS_Screener[[#This Row],[EG1]]*100), "")</f>
        <v>0.92177667190501045</v>
      </c>
      <c r="T513" s="17">
        <f>IFERROR(ZACKS_Screener[[#This Row],[PE2]]/(ZACKS_Screener[[#This Row],[EG2]]*100), "")</f>
        <v>6.2988764591439992</v>
      </c>
      <c r="U513"/>
    </row>
    <row r="514" spans="1:21" hidden="1" x14ac:dyDescent="0.25">
      <c r="A514" s="20" t="s">
        <v>3788</v>
      </c>
      <c r="B514" s="35">
        <v>3699.21</v>
      </c>
      <c r="C514" s="6" t="s">
        <v>3787</v>
      </c>
      <c r="D514" s="6" t="s">
        <v>13</v>
      </c>
      <c r="E514" s="6" t="s">
        <v>23</v>
      </c>
      <c r="F514" s="6" t="s">
        <v>186</v>
      </c>
      <c r="G514">
        <v>12</v>
      </c>
      <c r="H514">
        <v>202212</v>
      </c>
      <c r="I514" s="8">
        <v>129.86000000000001</v>
      </c>
      <c r="J514" s="8">
        <v>11.26</v>
      </c>
      <c r="K514" s="8">
        <v>13.8</v>
      </c>
      <c r="L514" s="8">
        <v>14.7</v>
      </c>
      <c r="M514" s="36" t="str">
        <f>INDEX(YahooDetails[], MATCH(ZACKS_Screener[Ticker], YahooDetails[Ticker],0), 4)</f>
        <v>Industrials</v>
      </c>
      <c r="N514" s="6" t="str">
        <f>INDEX(YahooDetails[], MATCH(ZACKS_Screener[Ticker], YahooDetails[Ticker],0), 2)</f>
        <v>Rental &amp; Leasing Services</v>
      </c>
      <c r="O5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0.22557726465364131</v>
      </c>
      <c r="P5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6.5217391304347713E-2</v>
      </c>
      <c r="Q514" s="17">
        <f>IFERROR(ZACKS_Screener[[#This Row],[Price]]/ZACKS_Screener[[#This Row],[EPS1]], "")</f>
        <v>9.4101449275362317</v>
      </c>
      <c r="R514" s="17">
        <f>IFERROR(ZACKS_Screener[[#This Row],[Price]]/ZACKS_Screener[[#This Row],[EPS2]], "")</f>
        <v>8.8340136054421787</v>
      </c>
      <c r="S514" s="17">
        <f>IFERROR(ZACKS_Screener[[#This Row],[PE1]]/(ZACKS_Screener[[#This Row],[EG1]]*100), "")</f>
        <v>0.41715839324432252</v>
      </c>
      <c r="T514" s="17">
        <f>IFERROR(ZACKS_Screener[[#This Row],[PE2]]/(ZACKS_Screener[[#This Row],[EG2]]*100), "")</f>
        <v>1.3545487528344697</v>
      </c>
      <c r="U514"/>
    </row>
    <row r="515" spans="1:21" hidden="1" x14ac:dyDescent="0.25">
      <c r="A515" s="20" t="s">
        <v>4306</v>
      </c>
      <c r="B515" s="35">
        <v>3097.13</v>
      </c>
      <c r="C515" s="6" t="s">
        <v>4305</v>
      </c>
      <c r="D515" s="6" t="s">
        <v>13</v>
      </c>
      <c r="E515" s="6" t="s">
        <v>330</v>
      </c>
      <c r="F515" s="6" t="s">
        <v>664</v>
      </c>
      <c r="G515">
        <v>12</v>
      </c>
      <c r="H515">
        <v>202212</v>
      </c>
      <c r="I515" s="8">
        <v>40.590000000000003</v>
      </c>
      <c r="J515" s="8">
        <v>4.5199999999999996</v>
      </c>
      <c r="K515" s="8">
        <v>5.53</v>
      </c>
      <c r="L515" s="8">
        <v>6.34</v>
      </c>
      <c r="M515" s="36" t="str">
        <f>INDEX(YahooDetails[], MATCH(ZACKS_Screener[Ticker], YahooDetails[Ticker],0), 4)</f>
        <v>Consumer Cyclical</v>
      </c>
      <c r="N515" s="6" t="str">
        <f>INDEX(YahooDetails[], MATCH(ZACKS_Screener[Ticker], YahooDetails[Ticker],0), 2)</f>
        <v>Travel Services</v>
      </c>
      <c r="O5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0.2234513274336285</v>
      </c>
      <c r="P5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0.14647377938517173</v>
      </c>
      <c r="Q515" s="17">
        <f>IFERROR(ZACKS_Screener[[#This Row],[Price]]/ZACKS_Screener[[#This Row],[EPS1]], "")</f>
        <v>7.3399638336347204</v>
      </c>
      <c r="R515" s="17">
        <f>IFERROR(ZACKS_Screener[[#This Row],[Price]]/ZACKS_Screener[[#This Row],[EPS2]], "")</f>
        <v>6.4022082018927451</v>
      </c>
      <c r="S515" s="17">
        <f>IFERROR(ZACKS_Screener[[#This Row],[PE1]]/(ZACKS_Screener[[#This Row],[EG1]]*100), "")</f>
        <v>0.32848154978246447</v>
      </c>
      <c r="T515" s="17">
        <f>IFERROR(ZACKS_Screener[[#This Row],[PE2]]/(ZACKS_Screener[[#This Row],[EG2]]*100), "")</f>
        <v>0.43708902909218389</v>
      </c>
      <c r="U515"/>
    </row>
    <row r="516" spans="1:21" hidden="1" x14ac:dyDescent="0.25">
      <c r="A516" s="20" t="s">
        <v>2297</v>
      </c>
      <c r="B516" s="35">
        <v>40463.519999999997</v>
      </c>
      <c r="C516" s="6" t="s">
        <v>2296</v>
      </c>
      <c r="D516" s="6" t="s">
        <v>22</v>
      </c>
      <c r="E516" s="6" t="s">
        <v>85</v>
      </c>
      <c r="F516" s="6" t="s">
        <v>111</v>
      </c>
      <c r="G516">
        <v>5</v>
      </c>
      <c r="H516">
        <v>202305</v>
      </c>
      <c r="I516" s="8">
        <v>112.24</v>
      </c>
      <c r="J516" s="8">
        <v>3.77</v>
      </c>
      <c r="K516" s="8">
        <v>4.6100000000000003</v>
      </c>
      <c r="L516" s="8">
        <v>4.96</v>
      </c>
      <c r="M516" s="36" t="str">
        <f>INDEX(YahooDetails[], MATCH(ZACKS_Screener[Ticker], YahooDetails[Ticker],0), 4)</f>
        <v>Industrials</v>
      </c>
      <c r="N516" s="6" t="str">
        <f>INDEX(YahooDetails[], MATCH(ZACKS_Screener[Ticker], YahooDetails[Ticker],0), 2)</f>
        <v>Staffing &amp; Employment Services</v>
      </c>
      <c r="O5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0.22281167108753325</v>
      </c>
      <c r="P5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7.5921908893709242E-2</v>
      </c>
      <c r="Q516" s="17">
        <f>IFERROR(ZACKS_Screener[[#This Row],[Price]]/ZACKS_Screener[[#This Row],[EPS1]], "")</f>
        <v>24.347071583514097</v>
      </c>
      <c r="R516" s="17">
        <f>IFERROR(ZACKS_Screener[[#This Row],[Price]]/ZACKS_Screener[[#This Row],[EPS2]], "")</f>
        <v>22.629032258064516</v>
      </c>
      <c r="S516" s="17">
        <f>IFERROR(ZACKS_Screener[[#This Row],[PE1]]/(ZACKS_Screener[[#This Row],[EG1]]*100), "")</f>
        <v>1.0927197603553345</v>
      </c>
      <c r="T516" s="17">
        <f>IFERROR(ZACKS_Screener[[#This Row],[PE2]]/(ZACKS_Screener[[#This Row],[EG2]]*100), "")</f>
        <v>2.980566820276501</v>
      </c>
      <c r="U516"/>
    </row>
    <row r="517" spans="1:21" hidden="1" x14ac:dyDescent="0.25">
      <c r="A517" s="20" t="s">
        <v>3018</v>
      </c>
      <c r="B517" s="35">
        <v>27973.8</v>
      </c>
      <c r="C517" s="6" t="s">
        <v>3017</v>
      </c>
      <c r="D517" s="6" t="s">
        <v>13</v>
      </c>
      <c r="E517" s="6" t="s">
        <v>26</v>
      </c>
      <c r="F517" s="6" t="s">
        <v>64</v>
      </c>
      <c r="G517">
        <v>12</v>
      </c>
      <c r="H517">
        <v>202212</v>
      </c>
      <c r="I517" s="8">
        <v>407.01</v>
      </c>
      <c r="J517" s="8">
        <v>32.5</v>
      </c>
      <c r="K517" s="8">
        <v>39.700000000000003</v>
      </c>
      <c r="L517" s="8">
        <v>43.6</v>
      </c>
      <c r="M517" s="36" t="str">
        <f>INDEX(YahooDetails[], MATCH(ZACKS_Screener[Ticker], YahooDetails[Ticker],0), 4)</f>
        <v>Industrials</v>
      </c>
      <c r="N517" s="6" t="str">
        <f>INDEX(YahooDetails[], MATCH(ZACKS_Screener[Ticker], YahooDetails[Ticker],0), 2)</f>
        <v>Rental &amp; Leasing Services</v>
      </c>
      <c r="O5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0.22153846153846163</v>
      </c>
      <c r="P5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9.8236775818639752E-2</v>
      </c>
      <c r="Q517" s="17">
        <f>IFERROR(ZACKS_Screener[[#This Row],[Price]]/ZACKS_Screener[[#This Row],[EPS1]], "")</f>
        <v>10.252141057934509</v>
      </c>
      <c r="R517" s="17">
        <f>IFERROR(ZACKS_Screener[[#This Row],[Price]]/ZACKS_Screener[[#This Row],[EPS2]], "")</f>
        <v>9.3350917431192659</v>
      </c>
      <c r="S517" s="17">
        <f>IFERROR(ZACKS_Screener[[#This Row],[PE1]]/(ZACKS_Screener[[#This Row],[EG1]]*100), "")</f>
        <v>0.46277025608732136</v>
      </c>
      <c r="T517" s="17">
        <f>IFERROR(ZACKS_Screener[[#This Row],[PE2]]/(ZACKS_Screener[[#This Row],[EG2]]*100), "")</f>
        <v>0.95026446718419233</v>
      </c>
      <c r="U517"/>
    </row>
    <row r="518" spans="1:21" hidden="1" x14ac:dyDescent="0.25">
      <c r="A518" s="20" t="s">
        <v>1610</v>
      </c>
      <c r="B518" s="35">
        <v>6940.26</v>
      </c>
      <c r="C518" s="6" t="s">
        <v>1609</v>
      </c>
      <c r="D518" s="6" t="s">
        <v>13</v>
      </c>
      <c r="E518" s="6" t="s">
        <v>51</v>
      </c>
      <c r="F518" s="6" t="s">
        <v>308</v>
      </c>
      <c r="G518">
        <v>12</v>
      </c>
      <c r="H518">
        <v>202212</v>
      </c>
      <c r="I518" s="8">
        <v>105.13</v>
      </c>
      <c r="J518" s="8">
        <v>7.45</v>
      </c>
      <c r="K518" s="8">
        <v>9.1</v>
      </c>
      <c r="L518" s="8">
        <v>9.8800000000000008</v>
      </c>
      <c r="M518" s="36" t="str">
        <f>INDEX(YahooDetails[], MATCH(ZACKS_Screener[Ticker], YahooDetails[Ticker],0), 4)</f>
        <v>Consumer Defensive</v>
      </c>
      <c r="N518" s="6" t="str">
        <f>INDEX(YahooDetails[], MATCH(ZACKS_Screener[Ticker], YahooDetails[Ticker],0), 2)</f>
        <v>Packaged Foods</v>
      </c>
      <c r="O5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0.22147651006711402</v>
      </c>
      <c r="P5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8.571428571428584E-2</v>
      </c>
      <c r="Q518" s="17">
        <f>IFERROR(ZACKS_Screener[[#This Row],[Price]]/ZACKS_Screener[[#This Row],[EPS1]], "")</f>
        <v>11.552747252747253</v>
      </c>
      <c r="R518" s="17">
        <f>IFERROR(ZACKS_Screener[[#This Row],[Price]]/ZACKS_Screener[[#This Row],[EPS2]], "")</f>
        <v>10.640688259109311</v>
      </c>
      <c r="S518" s="17">
        <f>IFERROR(ZACKS_Screener[[#This Row],[PE1]]/(ZACKS_Screener[[#This Row],[EG1]]*100), "")</f>
        <v>0.52162404262404283</v>
      </c>
      <c r="T518" s="17">
        <f>IFERROR(ZACKS_Screener[[#This Row],[PE2]]/(ZACKS_Screener[[#This Row],[EG2]]*100), "")</f>
        <v>1.2414136302294179</v>
      </c>
      <c r="U518"/>
    </row>
    <row r="519" spans="1:21" hidden="1" x14ac:dyDescent="0.25">
      <c r="A519" s="20" t="s">
        <v>173</v>
      </c>
      <c r="B519" s="35">
        <v>6878.34</v>
      </c>
      <c r="C519" s="6" t="s">
        <v>172</v>
      </c>
      <c r="D519" s="6" t="s">
        <v>13</v>
      </c>
      <c r="E519" s="6" t="s">
        <v>37</v>
      </c>
      <c r="F519" s="6" t="s">
        <v>89</v>
      </c>
      <c r="G519">
        <v>12</v>
      </c>
      <c r="H519">
        <v>202212</v>
      </c>
      <c r="I519" s="8">
        <v>129.41</v>
      </c>
      <c r="J519" s="8">
        <v>11.13</v>
      </c>
      <c r="K519" s="8">
        <v>13.59</v>
      </c>
      <c r="L519" s="8">
        <v>15.78</v>
      </c>
      <c r="M519" s="36" t="str">
        <f>INDEX(YahooDetails[], MATCH(ZACKS_Screener[Ticker], YahooDetails[Ticker],0), 4)</f>
        <v>Financial Services</v>
      </c>
      <c r="N519" s="6" t="str">
        <f>INDEX(YahooDetails[], MATCH(ZACKS_Screener[Ticker], YahooDetails[Ticker],0), 2)</f>
        <v>Insurance—Specialty</v>
      </c>
      <c r="O5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0.22102425876010773</v>
      </c>
      <c r="P5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0.16114790286975714</v>
      </c>
      <c r="Q519" s="17">
        <f>IFERROR(ZACKS_Screener[[#This Row],[Price]]/ZACKS_Screener[[#This Row],[EPS1]], "")</f>
        <v>9.5224429727740976</v>
      </c>
      <c r="R519" s="17">
        <f>IFERROR(ZACKS_Screener[[#This Row],[Price]]/ZACKS_Screener[[#This Row],[EPS2]], "")</f>
        <v>8.2008871989860577</v>
      </c>
      <c r="S519" s="17">
        <f>IFERROR(ZACKS_Screener[[#This Row],[PE1]]/(ZACKS_Screener[[#This Row],[EG1]]*100), "")</f>
        <v>0.43083248084136483</v>
      </c>
      <c r="T519" s="17">
        <f>IFERROR(ZACKS_Screener[[#This Row],[PE2]]/(ZACKS_Screener[[#This Row],[EG2]]*100), "")</f>
        <v>0.50890437001927191</v>
      </c>
      <c r="U519"/>
    </row>
    <row r="520" spans="1:21" hidden="1" x14ac:dyDescent="0.25">
      <c r="A520" s="20" t="s">
        <v>283</v>
      </c>
      <c r="B520" s="35">
        <v>43349.65</v>
      </c>
      <c r="C520" s="6" t="s">
        <v>282</v>
      </c>
      <c r="D520" s="6" t="s">
        <v>13</v>
      </c>
      <c r="E520" s="6" t="s">
        <v>37</v>
      </c>
      <c r="F520" s="6" t="s">
        <v>38</v>
      </c>
      <c r="G520">
        <v>12</v>
      </c>
      <c r="H520">
        <v>202212</v>
      </c>
      <c r="I520" s="8">
        <v>76.400000000000006</v>
      </c>
      <c r="J520" s="8">
        <v>5.21</v>
      </c>
      <c r="K520" s="8">
        <v>6.36</v>
      </c>
      <c r="L520" s="8">
        <v>7.44</v>
      </c>
      <c r="M520" s="36" t="str">
        <f>INDEX(YahooDetails[], MATCH(ZACKS_Screener[Ticker], YahooDetails[Ticker],0), 4)</f>
        <v>Financial Services</v>
      </c>
      <c r="N520" s="6" t="str">
        <f>INDEX(YahooDetails[], MATCH(ZACKS_Screener[Ticker], YahooDetails[Ticker],0), 2)</f>
        <v>Asset Management</v>
      </c>
      <c r="O5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0.22072936660268722</v>
      </c>
      <c r="P5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0.16981132075471697</v>
      </c>
      <c r="Q520" s="17">
        <f>IFERROR(ZACKS_Screener[[#This Row],[Price]]/ZACKS_Screener[[#This Row],[EPS1]], "")</f>
        <v>12.012578616352201</v>
      </c>
      <c r="R520" s="17">
        <f>IFERROR(ZACKS_Screener[[#This Row],[Price]]/ZACKS_Screener[[#This Row],[EPS2]], "")</f>
        <v>10.268817204301076</v>
      </c>
      <c r="S520" s="17">
        <f>IFERROR(ZACKS_Screener[[#This Row],[PE1]]/(ZACKS_Screener[[#This Row],[EG1]]*100), "")</f>
        <v>0.54422203992343432</v>
      </c>
      <c r="T520" s="17">
        <f>IFERROR(ZACKS_Screener[[#This Row],[PE2]]/(ZACKS_Screener[[#This Row],[EG2]]*100), "")</f>
        <v>0.60471923536439665</v>
      </c>
      <c r="U520"/>
    </row>
    <row r="521" spans="1:21" hidden="1" x14ac:dyDescent="0.25">
      <c r="A521" s="20" t="s">
        <v>1396</v>
      </c>
      <c r="B521" s="35">
        <v>6478.24</v>
      </c>
      <c r="C521" s="6" t="s">
        <v>1395</v>
      </c>
      <c r="D521" s="6" t="s">
        <v>22</v>
      </c>
      <c r="E521" s="6" t="s">
        <v>107</v>
      </c>
      <c r="F521" s="6" t="s">
        <v>108</v>
      </c>
      <c r="G521">
        <v>12</v>
      </c>
      <c r="H521">
        <v>202212</v>
      </c>
      <c r="I521" s="8">
        <v>27.72</v>
      </c>
      <c r="J521" s="8">
        <v>1.36</v>
      </c>
      <c r="K521" s="8">
        <v>1.66</v>
      </c>
      <c r="L521" s="8">
        <v>2.09</v>
      </c>
      <c r="M521" s="36" t="str">
        <f>INDEX(YahooDetails[], MATCH(ZACKS_Screener[Ticker], YahooDetails[Ticker],0), 4)</f>
        <v>Consumer Cyclical</v>
      </c>
      <c r="N521" s="6" t="str">
        <f>INDEX(YahooDetails[], MATCH(ZACKS_Screener[Ticker], YahooDetails[Ticker],0), 2)</f>
        <v>Auto Parts</v>
      </c>
      <c r="O5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0.2205882352941175</v>
      </c>
      <c r="P5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0.25903614457831325</v>
      </c>
      <c r="Q521" s="17">
        <f>IFERROR(ZACKS_Screener[[#This Row],[Price]]/ZACKS_Screener[[#This Row],[EPS1]], "")</f>
        <v>16.698795180722893</v>
      </c>
      <c r="R521" s="17">
        <f>IFERROR(ZACKS_Screener[[#This Row],[Price]]/ZACKS_Screener[[#This Row],[EPS2]], "")</f>
        <v>13.263157894736842</v>
      </c>
      <c r="S521" s="17">
        <f>IFERROR(ZACKS_Screener[[#This Row],[PE1]]/(ZACKS_Screener[[#This Row],[EG1]]*100), "")</f>
        <v>0.75701204819277168</v>
      </c>
      <c r="T521" s="17">
        <f>IFERROR(ZACKS_Screener[[#This Row],[PE2]]/(ZACKS_Screener[[#This Row],[EG2]]*100), "")</f>
        <v>0.51201958384332924</v>
      </c>
      <c r="U521"/>
    </row>
    <row r="522" spans="1:21" hidden="1" x14ac:dyDescent="0.25">
      <c r="A522" s="20" t="s">
        <v>1041</v>
      </c>
      <c r="B522" s="35">
        <v>50381</v>
      </c>
      <c r="C522" s="6" t="s">
        <v>1040</v>
      </c>
      <c r="D522" s="6" t="s">
        <v>22</v>
      </c>
      <c r="E522" s="6" t="s">
        <v>41</v>
      </c>
      <c r="F522" s="6" t="s">
        <v>48</v>
      </c>
      <c r="G522">
        <v>12</v>
      </c>
      <c r="H522">
        <v>202212</v>
      </c>
      <c r="I522" s="8">
        <v>129.97</v>
      </c>
      <c r="J522" s="8">
        <v>0.87</v>
      </c>
      <c r="K522" s="8">
        <v>1.06</v>
      </c>
      <c r="L522" s="8">
        <v>1.47</v>
      </c>
      <c r="M522" s="36" t="str">
        <f>INDEX(YahooDetails[], MATCH(ZACKS_Screener[Ticker], YahooDetails[Ticker],0), 4)</f>
        <v>Healthcare</v>
      </c>
      <c r="N522" s="6" t="str">
        <f>INDEX(YahooDetails[], MATCH(ZACKS_Screener[Ticker], YahooDetails[Ticker],0), 2)</f>
        <v>Medical Devices</v>
      </c>
      <c r="O5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0.21839080459770122</v>
      </c>
      <c r="P5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0.38679245283018859</v>
      </c>
      <c r="Q522" s="17">
        <f>IFERROR(ZACKS_Screener[[#This Row],[Price]]/ZACKS_Screener[[#This Row],[EPS1]], "")</f>
        <v>122.61320754716981</v>
      </c>
      <c r="R522" s="17">
        <f>IFERROR(ZACKS_Screener[[#This Row],[Price]]/ZACKS_Screener[[#This Row],[EPS2]], "")</f>
        <v>88.414965986394563</v>
      </c>
      <c r="S522" s="17">
        <f>IFERROR(ZACKS_Screener[[#This Row],[PE1]]/(ZACKS_Screener[[#This Row],[EG1]]*100), "")</f>
        <v>5.6143942403177736</v>
      </c>
      <c r="T522" s="17">
        <f>IFERROR(ZACKS_Screener[[#This Row],[PE2]]/(ZACKS_Screener[[#This Row],[EG2]]*100), "")</f>
        <v>2.2858503401360553</v>
      </c>
      <c r="U522"/>
    </row>
    <row r="523" spans="1:21" hidden="1" x14ac:dyDescent="0.25">
      <c r="A523" s="20" t="s">
        <v>3695</v>
      </c>
      <c r="B523" s="35">
        <v>2262.38</v>
      </c>
      <c r="C523" s="6" t="s">
        <v>3694</v>
      </c>
      <c r="D523" s="6" t="s">
        <v>13</v>
      </c>
      <c r="E523" s="6" t="s">
        <v>30</v>
      </c>
      <c r="F523" s="6" t="s">
        <v>830</v>
      </c>
      <c r="G523">
        <v>12</v>
      </c>
      <c r="H523">
        <v>202212</v>
      </c>
      <c r="I523" s="8">
        <v>5.73</v>
      </c>
      <c r="J523" s="8">
        <v>-0.92</v>
      </c>
      <c r="K523" s="8">
        <v>-0.72</v>
      </c>
      <c r="L523" s="8">
        <v>-0.55000000000000004</v>
      </c>
      <c r="M523" s="36" t="str">
        <f>INDEX(YahooDetails[], MATCH(ZACKS_Screener[Ticker], YahooDetails[Ticker],0), 4)</f>
        <v>Consumer Cyclical</v>
      </c>
      <c r="N523" s="6" t="str">
        <f>INDEX(YahooDetails[], MATCH(ZACKS_Screener[Ticker], YahooDetails[Ticker],0), 2)</f>
        <v>Internet Retail</v>
      </c>
      <c r="O5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0.21739130434782614</v>
      </c>
      <c r="P5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0.23611111111111102</v>
      </c>
      <c r="Q523" s="17">
        <f>IFERROR(ZACKS_Screener[[#This Row],[Price]]/ZACKS_Screener[[#This Row],[EPS1]], "")</f>
        <v>-7.9583333333333339</v>
      </c>
      <c r="R523" s="17">
        <f>IFERROR(ZACKS_Screener[[#This Row],[Price]]/ZACKS_Screener[[#This Row],[EPS2]], "")</f>
        <v>-10.418181818181818</v>
      </c>
      <c r="S523" s="17">
        <f>IFERROR(ZACKS_Screener[[#This Row],[PE1]]/(ZACKS_Screener[[#This Row],[EG1]]*100), "")</f>
        <v>-0.36608333333333332</v>
      </c>
      <c r="T523" s="17">
        <f>IFERROR(ZACKS_Screener[[#This Row],[PE2]]/(ZACKS_Screener[[#This Row],[EG2]]*100), "")</f>
        <v>-0.44124064171123006</v>
      </c>
      <c r="U523"/>
    </row>
    <row r="524" spans="1:21" hidden="1" x14ac:dyDescent="0.25">
      <c r="A524" s="20" t="s">
        <v>1225</v>
      </c>
      <c r="B524" s="35">
        <v>58225.67</v>
      </c>
      <c r="C524" s="6" t="s">
        <v>1224</v>
      </c>
      <c r="D524" s="6" t="s">
        <v>13</v>
      </c>
      <c r="E524" s="6" t="s">
        <v>23</v>
      </c>
      <c r="F524" s="6" t="s">
        <v>1226</v>
      </c>
      <c r="G524">
        <v>5</v>
      </c>
      <c r="H524">
        <v>202305</v>
      </c>
      <c r="I524" s="8">
        <v>231.65</v>
      </c>
      <c r="J524" s="8">
        <v>14.96</v>
      </c>
      <c r="K524" s="8">
        <v>18.2</v>
      </c>
      <c r="L524" s="8">
        <v>21.02</v>
      </c>
      <c r="M524" s="36" t="str">
        <f>INDEX(YahooDetails[], MATCH(ZACKS_Screener[Ticker], YahooDetails[Ticker],0), 4)</f>
        <v>Industrials</v>
      </c>
      <c r="N524" s="6" t="str">
        <f>INDEX(YahooDetails[], MATCH(ZACKS_Screener[Ticker], YahooDetails[Ticker],0), 2)</f>
        <v>Integrated Freight &amp; Logistics</v>
      </c>
      <c r="O5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0.21657754010695177</v>
      </c>
      <c r="P5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0.15494505494505498</v>
      </c>
      <c r="Q524" s="17">
        <f>IFERROR(ZACKS_Screener[[#This Row],[Price]]/ZACKS_Screener[[#This Row],[EPS1]], "")</f>
        <v>12.728021978021978</v>
      </c>
      <c r="R524" s="17">
        <f>IFERROR(ZACKS_Screener[[#This Row],[Price]]/ZACKS_Screener[[#This Row],[EPS2]], "")</f>
        <v>11.020456707897241</v>
      </c>
      <c r="S524" s="17">
        <f>IFERROR(ZACKS_Screener[[#This Row],[PE1]]/(ZACKS_Screener[[#This Row],[EG1]]*100), "")</f>
        <v>0.58768891602224971</v>
      </c>
      <c r="T524" s="17">
        <f>IFERROR(ZACKS_Screener[[#This Row],[PE2]]/(ZACKS_Screener[[#This Row],[EG2]]*100), "")</f>
        <v>0.71124933363024723</v>
      </c>
      <c r="U524"/>
    </row>
    <row r="525" spans="1:21" hidden="1" x14ac:dyDescent="0.25">
      <c r="A525" s="20" t="s">
        <v>1942</v>
      </c>
      <c r="B525" s="35">
        <v>728661.56</v>
      </c>
      <c r="C525" s="6" t="s">
        <v>1941</v>
      </c>
      <c r="D525" s="6" t="s">
        <v>22</v>
      </c>
      <c r="E525" s="6" t="s">
        <v>14</v>
      </c>
      <c r="F525" s="6" t="s">
        <v>201</v>
      </c>
      <c r="G525">
        <v>12</v>
      </c>
      <c r="H525">
        <v>202212</v>
      </c>
      <c r="I525" s="8">
        <v>284.33</v>
      </c>
      <c r="J525" s="8">
        <v>9.83</v>
      </c>
      <c r="K525" s="8">
        <v>11.94</v>
      </c>
      <c r="L525" s="8">
        <v>14.81</v>
      </c>
      <c r="M525" s="36" t="str">
        <f>INDEX(YahooDetails[], MATCH(ZACKS_Screener[Ticker], YahooDetails[Ticker],0), 4)</f>
        <v>Communication Services</v>
      </c>
      <c r="N525" s="6" t="str">
        <f>INDEX(YahooDetails[], MATCH(ZACKS_Screener[Ticker], YahooDetails[Ticker],0), 2)</f>
        <v>Internet Content &amp; Information</v>
      </c>
      <c r="O5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0.21464903357070186</v>
      </c>
      <c r="P5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0.24036850921273042</v>
      </c>
      <c r="Q525" s="17">
        <f>IFERROR(ZACKS_Screener[[#This Row],[Price]]/ZACKS_Screener[[#This Row],[EPS1]], "")</f>
        <v>23.81323283082077</v>
      </c>
      <c r="R525" s="17">
        <f>IFERROR(ZACKS_Screener[[#This Row],[Price]]/ZACKS_Screener[[#This Row],[EPS2]], "")</f>
        <v>19.198514517218094</v>
      </c>
      <c r="S525" s="17">
        <f>IFERROR(ZACKS_Screener[[#This Row],[PE1]]/(ZACKS_Screener[[#This Row],[EG1]]*100), "")</f>
        <v>1.1094032167154895</v>
      </c>
      <c r="T525" s="17">
        <f>IFERROR(ZACKS_Screener[[#This Row],[PE2]]/(ZACKS_Screener[[#This Row],[EG2]]*100), "")</f>
        <v>0.79871171893931681</v>
      </c>
      <c r="U525"/>
    </row>
    <row r="526" spans="1:21" hidden="1" x14ac:dyDescent="0.25">
      <c r="A526" s="20" t="s">
        <v>2700</v>
      </c>
      <c r="B526" s="35">
        <v>66283.100000000006</v>
      </c>
      <c r="C526" s="6" t="s">
        <v>2699</v>
      </c>
      <c r="D526" s="6" t="s">
        <v>22</v>
      </c>
      <c r="E526" s="6" t="s">
        <v>14</v>
      </c>
      <c r="F526" s="6" t="s">
        <v>95</v>
      </c>
      <c r="G526">
        <v>10</v>
      </c>
      <c r="H526">
        <v>202210</v>
      </c>
      <c r="I526" s="8">
        <v>435.5</v>
      </c>
      <c r="J526" s="8">
        <v>8.9</v>
      </c>
      <c r="K526" s="8">
        <v>10.81</v>
      </c>
      <c r="L526" s="8">
        <v>12.2</v>
      </c>
      <c r="M526" s="36" t="str">
        <f>INDEX(YahooDetails[], MATCH(ZACKS_Screener[Ticker], YahooDetails[Ticker],0), 4)</f>
        <v>Technology</v>
      </c>
      <c r="N526" s="6" t="str">
        <f>INDEX(YahooDetails[], MATCH(ZACKS_Screener[Ticker], YahooDetails[Ticker],0), 2)</f>
        <v>Software—Infrastructure</v>
      </c>
      <c r="O5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0.21460674157303372</v>
      </c>
      <c r="P5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0.12858464384828849</v>
      </c>
      <c r="Q526" s="17">
        <f>IFERROR(ZACKS_Screener[[#This Row],[Price]]/ZACKS_Screener[[#This Row],[EPS1]], "")</f>
        <v>40.286771507863087</v>
      </c>
      <c r="R526" s="17">
        <f>IFERROR(ZACKS_Screener[[#This Row],[Price]]/ZACKS_Screener[[#This Row],[EPS2]], "")</f>
        <v>35.696721311475414</v>
      </c>
      <c r="S526" s="17">
        <f>IFERROR(ZACKS_Screener[[#This Row],[PE1]]/(ZACKS_Screener[[#This Row],[EG1]]*100), "")</f>
        <v>1.8772369969632536</v>
      </c>
      <c r="T526" s="17">
        <f>IFERROR(ZACKS_Screener[[#This Row],[PE2]]/(ZACKS_Screener[[#This Row],[EG2]]*100), "")</f>
        <v>2.776126312065105</v>
      </c>
      <c r="U526"/>
    </row>
    <row r="527" spans="1:21" hidden="1" x14ac:dyDescent="0.25">
      <c r="A527" s="20" t="s">
        <v>541</v>
      </c>
      <c r="B527" s="35">
        <v>5752.98</v>
      </c>
      <c r="C527" s="6" t="s">
        <v>540</v>
      </c>
      <c r="D527" s="6" t="s">
        <v>22</v>
      </c>
      <c r="E527" s="6" t="s">
        <v>37</v>
      </c>
      <c r="F527" s="6" t="s">
        <v>542</v>
      </c>
      <c r="G527">
        <v>12</v>
      </c>
      <c r="H527">
        <v>202212</v>
      </c>
      <c r="I527" s="8">
        <v>86.38</v>
      </c>
      <c r="J527" s="8">
        <v>7.68</v>
      </c>
      <c r="K527" s="8">
        <v>9.3000000000000007</v>
      </c>
      <c r="L527" s="8">
        <v>8.93</v>
      </c>
      <c r="M527" s="36" t="str">
        <f>INDEX(YahooDetails[], MATCH(ZACKS_Screener[Ticker], YahooDetails[Ticker],0), 4)</f>
        <v>Financial Services</v>
      </c>
      <c r="N527" s="6" t="str">
        <f>INDEX(YahooDetails[], MATCH(ZACKS_Screener[Ticker], YahooDetails[Ticker],0), 2)</f>
        <v>Banks—Regional</v>
      </c>
      <c r="O5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0.21093750000000014</v>
      </c>
      <c r="P5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-3.9784946236559246E-2</v>
      </c>
      <c r="Q527" s="17">
        <f>IFERROR(ZACKS_Screener[[#This Row],[Price]]/ZACKS_Screener[[#This Row],[EPS1]], "")</f>
        <v>9.2881720430107517</v>
      </c>
      <c r="R527" s="17">
        <f>IFERROR(ZACKS_Screener[[#This Row],[Price]]/ZACKS_Screener[[#This Row],[EPS2]], "")</f>
        <v>9.6730123180291159</v>
      </c>
      <c r="S527" s="17">
        <f>IFERROR(ZACKS_Screener[[#This Row],[PE1]]/(ZACKS_Screener[[#This Row],[EG1]]*100), "")</f>
        <v>0.440328156113102</v>
      </c>
      <c r="T527" s="17">
        <f>IFERROR(ZACKS_Screener[[#This Row],[PE2]]/(ZACKS_Screener[[#This Row],[EG2]]*100), "")</f>
        <v>-2.4313247177748796</v>
      </c>
      <c r="U527"/>
    </row>
    <row r="528" spans="1:21" hidden="1" x14ac:dyDescent="0.25">
      <c r="A528" s="20" t="s">
        <v>3022</v>
      </c>
      <c r="B528" s="35">
        <v>9900.43</v>
      </c>
      <c r="C528" s="6" t="s">
        <v>3021</v>
      </c>
      <c r="D528" s="6" t="s">
        <v>13</v>
      </c>
      <c r="E528" s="6" t="s">
        <v>51</v>
      </c>
      <c r="F528" s="6" t="s">
        <v>308</v>
      </c>
      <c r="G528">
        <v>12</v>
      </c>
      <c r="H528">
        <v>202212</v>
      </c>
      <c r="I528" s="8">
        <v>42.25</v>
      </c>
      <c r="J528" s="8">
        <v>2.14</v>
      </c>
      <c r="K528" s="8">
        <v>2.59</v>
      </c>
      <c r="L528" s="8">
        <v>3.24</v>
      </c>
      <c r="M528" s="36" t="str">
        <f>INDEX(YahooDetails[], MATCH(ZACKS_Screener[Ticker], YahooDetails[Ticker],0), 4)</f>
        <v>Consumer Defensive</v>
      </c>
      <c r="N528" s="6" t="str">
        <f>INDEX(YahooDetails[], MATCH(ZACKS_Screener[Ticker], YahooDetails[Ticker],0), 2)</f>
        <v>Food Distribution</v>
      </c>
      <c r="O5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0.21028037383177556</v>
      </c>
      <c r="P5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0.25096525096525113</v>
      </c>
      <c r="Q528" s="17">
        <f>IFERROR(ZACKS_Screener[[#This Row],[Price]]/ZACKS_Screener[[#This Row],[EPS1]], "")</f>
        <v>16.312741312741313</v>
      </c>
      <c r="R528" s="17">
        <f>IFERROR(ZACKS_Screener[[#This Row],[Price]]/ZACKS_Screener[[#This Row],[EPS2]], "")</f>
        <v>13.040123456790123</v>
      </c>
      <c r="S528" s="17">
        <f>IFERROR(ZACKS_Screener[[#This Row],[PE1]]/(ZACKS_Screener[[#This Row],[EG1]]*100), "")</f>
        <v>0.77576147576147636</v>
      </c>
      <c r="T528" s="17">
        <f>IFERROR(ZACKS_Screener[[#This Row],[PE2]]/(ZACKS_Screener[[#This Row],[EG2]]*100), "")</f>
        <v>0.51959876543209838</v>
      </c>
      <c r="U528"/>
    </row>
    <row r="529" spans="1:21" hidden="1" x14ac:dyDescent="0.25">
      <c r="A529" s="20" t="s">
        <v>2614</v>
      </c>
      <c r="B529" s="35">
        <v>3661.36</v>
      </c>
      <c r="C529" s="6" t="s">
        <v>2613</v>
      </c>
      <c r="D529" s="6" t="s">
        <v>13</v>
      </c>
      <c r="E529" s="6" t="s">
        <v>330</v>
      </c>
      <c r="F529" s="6" t="s">
        <v>664</v>
      </c>
      <c r="G529">
        <v>12</v>
      </c>
      <c r="H529">
        <v>202212</v>
      </c>
      <c r="I529" s="8">
        <v>57.31</v>
      </c>
      <c r="J529" s="8">
        <v>4.1399999999999997</v>
      </c>
      <c r="K529" s="8">
        <v>5.01</v>
      </c>
      <c r="L529" s="8">
        <v>5.52</v>
      </c>
      <c r="M529" s="36" t="str">
        <f>INDEX(YahooDetails[], MATCH(ZACKS_Screener[Ticker], YahooDetails[Ticker],0), 4)</f>
        <v>Consumer Cyclical</v>
      </c>
      <c r="N529" s="6" t="str">
        <f>INDEX(YahooDetails[], MATCH(ZACKS_Screener[Ticker], YahooDetails[Ticker],0), 2)</f>
        <v>Leisure</v>
      </c>
      <c r="O5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0.21014492753623193</v>
      </c>
      <c r="P5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0.1017964071856287</v>
      </c>
      <c r="Q529" s="17">
        <f>IFERROR(ZACKS_Screener[[#This Row],[Price]]/ZACKS_Screener[[#This Row],[EPS1]], "")</f>
        <v>11.439121756487026</v>
      </c>
      <c r="R529" s="17">
        <f>IFERROR(ZACKS_Screener[[#This Row],[Price]]/ZACKS_Screener[[#This Row],[EPS2]], "")</f>
        <v>10.382246376811596</v>
      </c>
      <c r="S529" s="17">
        <f>IFERROR(ZACKS_Screener[[#This Row],[PE1]]/(ZACKS_Screener[[#This Row],[EG1]]*100), "")</f>
        <v>0.5443444146190376</v>
      </c>
      <c r="T529" s="17">
        <f>IFERROR(ZACKS_Screener[[#This Row],[PE2]]/(ZACKS_Screener[[#This Row],[EG2]]*100), "")</f>
        <v>1.0199030264279629</v>
      </c>
      <c r="U529"/>
    </row>
    <row r="530" spans="1:21" hidden="1" x14ac:dyDescent="0.25">
      <c r="A530" s="20" t="s">
        <v>1311</v>
      </c>
      <c r="B530" s="35">
        <v>3778.73</v>
      </c>
      <c r="C530" s="6" t="s">
        <v>1310</v>
      </c>
      <c r="D530" s="6" t="s">
        <v>13</v>
      </c>
      <c r="E530" s="6" t="s">
        <v>865</v>
      </c>
      <c r="F530" s="6" t="s">
        <v>866</v>
      </c>
      <c r="G530">
        <v>12</v>
      </c>
      <c r="H530">
        <v>202212</v>
      </c>
      <c r="I530" s="8">
        <v>62.06</v>
      </c>
      <c r="J530" s="8">
        <v>1.96</v>
      </c>
      <c r="K530" s="8">
        <v>2.37</v>
      </c>
      <c r="L530" s="8">
        <v>2.76</v>
      </c>
      <c r="M530" s="36" t="str">
        <f>INDEX(YahooDetails[], MATCH(ZACKS_Screener[Ticker], YahooDetails[Ticker],0), 4)</f>
        <v>Industrials</v>
      </c>
      <c r="N530" s="6" t="str">
        <f>INDEX(YahooDetails[], MATCH(ZACKS_Screener[Ticker], YahooDetails[Ticker],0), 2)</f>
        <v>Pollution &amp; Treatment Controls</v>
      </c>
      <c r="O5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0.20918367346938782</v>
      </c>
      <c r="P5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0.16455696202531631</v>
      </c>
      <c r="Q530" s="17">
        <f>IFERROR(ZACKS_Screener[[#This Row],[Price]]/ZACKS_Screener[[#This Row],[EPS1]], "")</f>
        <v>26.185654008438817</v>
      </c>
      <c r="R530" s="17">
        <f>IFERROR(ZACKS_Screener[[#This Row],[Price]]/ZACKS_Screener[[#This Row],[EPS2]], "")</f>
        <v>22.485507246376812</v>
      </c>
      <c r="S530" s="17">
        <f>IFERROR(ZACKS_Screener[[#This Row],[PE1]]/(ZACKS_Screener[[#This Row],[EG1]]*100), "")</f>
        <v>1.2518019965009772</v>
      </c>
      <c r="T530" s="17">
        <f>IFERROR(ZACKS_Screener[[#This Row],[PE2]]/(ZACKS_Screener[[#This Row],[EG2]]*100), "")</f>
        <v>1.3664269788182846</v>
      </c>
      <c r="U530"/>
    </row>
    <row r="531" spans="1:21" hidden="1" x14ac:dyDescent="0.25">
      <c r="A531" s="20" t="s">
        <v>2246</v>
      </c>
      <c r="B531" s="35">
        <v>5042.26</v>
      </c>
      <c r="C531" s="6" t="s">
        <v>2245</v>
      </c>
      <c r="D531" s="6" t="s">
        <v>13</v>
      </c>
      <c r="E531" s="6" t="s">
        <v>223</v>
      </c>
      <c r="F531" s="6" t="s">
        <v>465</v>
      </c>
      <c r="G531">
        <v>12</v>
      </c>
      <c r="H531">
        <v>202212</v>
      </c>
      <c r="I531" s="8">
        <v>84.46</v>
      </c>
      <c r="J531" s="8">
        <v>1.63</v>
      </c>
      <c r="K531" s="8">
        <v>1.97</v>
      </c>
      <c r="L531" s="8">
        <v>2.59</v>
      </c>
      <c r="M531" s="36" t="str">
        <f>INDEX(YahooDetails[], MATCH(ZACKS_Screener[Ticker], YahooDetails[Ticker],0), 4)</f>
        <v>Utilities</v>
      </c>
      <c r="N531" s="6" t="str">
        <f>INDEX(YahooDetails[], MATCH(ZACKS_Screener[Ticker], YahooDetails[Ticker],0), 2)</f>
        <v>Utilities—Renewable</v>
      </c>
      <c r="O5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0.2085889570552148</v>
      </c>
      <c r="P5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0.31472081218274106</v>
      </c>
      <c r="Q531" s="17">
        <f>IFERROR(ZACKS_Screener[[#This Row],[Price]]/ZACKS_Screener[[#This Row],[EPS1]], "")</f>
        <v>42.873096446700508</v>
      </c>
      <c r="R531" s="17">
        <f>IFERROR(ZACKS_Screener[[#This Row],[Price]]/ZACKS_Screener[[#This Row],[EPS2]], "")</f>
        <v>32.610038610038607</v>
      </c>
      <c r="S531" s="17">
        <f>IFERROR(ZACKS_Screener[[#This Row],[PE1]]/(ZACKS_Screener[[#This Row],[EG1]]*100), "")</f>
        <v>2.0553866825918177</v>
      </c>
      <c r="T531" s="17">
        <f>IFERROR(ZACKS_Screener[[#This Row],[PE2]]/(ZACKS_Screener[[#This Row],[EG2]]*100), "")</f>
        <v>1.0361576784157431</v>
      </c>
      <c r="U531"/>
    </row>
    <row r="532" spans="1:21" hidden="1" x14ac:dyDescent="0.25">
      <c r="A532" s="20" t="s">
        <v>1439</v>
      </c>
      <c r="B532" s="35">
        <v>36656</v>
      </c>
      <c r="C532" s="6" t="s">
        <v>1438</v>
      </c>
      <c r="D532" s="6" t="s">
        <v>13</v>
      </c>
      <c r="E532" s="6" t="s">
        <v>18</v>
      </c>
      <c r="F532" s="6" t="s">
        <v>1440</v>
      </c>
      <c r="G532">
        <v>12</v>
      </c>
      <c r="H532">
        <v>202212</v>
      </c>
      <c r="I532" s="8">
        <v>730.68</v>
      </c>
      <c r="J532" s="8">
        <v>29.66</v>
      </c>
      <c r="K532" s="8">
        <v>35.83</v>
      </c>
      <c r="L532" s="8">
        <v>38.119999999999997</v>
      </c>
      <c r="M532" s="36" t="str">
        <f>INDEX(YahooDetails[], MATCH(ZACKS_Screener[Ticker], YahooDetails[Ticker],0), 4)</f>
        <v>Industrials</v>
      </c>
      <c r="N532" s="6" t="str">
        <f>INDEX(YahooDetails[], MATCH(ZACKS_Screener[Ticker], YahooDetails[Ticker],0), 2)</f>
        <v>Industrial Distribution</v>
      </c>
      <c r="O5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0.20802427511800398</v>
      </c>
      <c r="P5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6.3912922132291355E-2</v>
      </c>
      <c r="Q532" s="17">
        <f>IFERROR(ZACKS_Screener[[#This Row],[Price]]/ZACKS_Screener[[#This Row],[EPS1]], "")</f>
        <v>20.392966787608149</v>
      </c>
      <c r="R532" s="17">
        <f>IFERROR(ZACKS_Screener[[#This Row],[Price]]/ZACKS_Screener[[#This Row],[EPS2]], "")</f>
        <v>19.167890870933892</v>
      </c>
      <c r="S532" s="17">
        <f>IFERROR(ZACKS_Screener[[#This Row],[PE1]]/(ZACKS_Screener[[#This Row],[EG1]]*100), "")</f>
        <v>0.98031668544644712</v>
      </c>
      <c r="T532" s="17">
        <f>IFERROR(ZACKS_Screener[[#This Row],[PE2]]/(ZACKS_Screener[[#This Row],[EG2]]*100), "")</f>
        <v>2.9990634493692645</v>
      </c>
      <c r="U532"/>
    </row>
    <row r="533" spans="1:21" hidden="1" x14ac:dyDescent="0.25">
      <c r="A533" s="20" t="s">
        <v>1291</v>
      </c>
      <c r="B533" s="35">
        <v>16779.2</v>
      </c>
      <c r="C533" s="6" t="s">
        <v>1288</v>
      </c>
      <c r="D533" s="6" t="s">
        <v>22</v>
      </c>
      <c r="E533" s="6" t="s">
        <v>330</v>
      </c>
      <c r="F533" s="6" t="s">
        <v>1290</v>
      </c>
      <c r="G533">
        <v>6</v>
      </c>
      <c r="H533">
        <v>202206</v>
      </c>
      <c r="I533" s="8">
        <v>33.25</v>
      </c>
      <c r="J533" s="8">
        <v>2.79</v>
      </c>
      <c r="K533" s="8">
        <v>3.37</v>
      </c>
      <c r="L533" s="8">
        <v>3</v>
      </c>
      <c r="M533" s="36" t="str">
        <f>INDEX(YahooDetails[], MATCH(ZACKS_Screener[Ticker], YahooDetails[Ticker],0), 4)</f>
        <v>Communication Services</v>
      </c>
      <c r="N533" s="6" t="str">
        <f>INDEX(YahooDetails[], MATCH(ZACKS_Screener[Ticker], YahooDetails[Ticker],0), 2)</f>
        <v>Entertainment</v>
      </c>
      <c r="O5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0.20788530465949823</v>
      </c>
      <c r="P5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-0.10979228486646887</v>
      </c>
      <c r="Q533" s="17">
        <f>IFERROR(ZACKS_Screener[[#This Row],[Price]]/ZACKS_Screener[[#This Row],[EPS1]], "")</f>
        <v>9.8664688427299705</v>
      </c>
      <c r="R533" s="17">
        <f>IFERROR(ZACKS_Screener[[#This Row],[Price]]/ZACKS_Screener[[#This Row],[EPS2]], "")</f>
        <v>11.083333333333334</v>
      </c>
      <c r="S533" s="17">
        <f>IFERROR(ZACKS_Screener[[#This Row],[PE1]]/(ZACKS_Screener[[#This Row],[EG1]]*100), "")</f>
        <v>0.47461117364166577</v>
      </c>
      <c r="T533" s="17">
        <f>IFERROR(ZACKS_Screener[[#This Row],[PE2]]/(ZACKS_Screener[[#This Row],[EG2]]*100), "")</f>
        <v>-1.0094819819819818</v>
      </c>
      <c r="U533"/>
    </row>
    <row r="534" spans="1:21" hidden="1" x14ac:dyDescent="0.25">
      <c r="A534" s="20" t="s">
        <v>2268</v>
      </c>
      <c r="B534" s="35">
        <v>16294.54</v>
      </c>
      <c r="C534" s="6" t="s">
        <v>2267</v>
      </c>
      <c r="D534" s="6" t="s">
        <v>13</v>
      </c>
      <c r="E534" s="6" t="s">
        <v>37</v>
      </c>
      <c r="F534" s="6" t="s">
        <v>38</v>
      </c>
      <c r="G534">
        <v>12</v>
      </c>
      <c r="H534">
        <v>202212</v>
      </c>
      <c r="I534" s="8">
        <v>11.58</v>
      </c>
      <c r="J534" s="8">
        <v>0.53</v>
      </c>
      <c r="K534" s="8">
        <v>0.64</v>
      </c>
      <c r="L534" s="8">
        <v>0.77</v>
      </c>
      <c r="M534" s="36" t="str">
        <f>INDEX(YahooDetails[], MATCH(ZACKS_Screener[Ticker], YahooDetails[Ticker],0), 4)</f>
        <v>Financial Services</v>
      </c>
      <c r="N534" s="6" t="str">
        <f>INDEX(YahooDetails[], MATCH(ZACKS_Screener[Ticker], YahooDetails[Ticker],0), 2)</f>
        <v>Asset Management</v>
      </c>
      <c r="O5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0.20754716981132071</v>
      </c>
      <c r="P5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0.203125</v>
      </c>
      <c r="Q534" s="17">
        <f>IFERROR(ZACKS_Screener[[#This Row],[Price]]/ZACKS_Screener[[#This Row],[EPS1]], "")</f>
        <v>18.09375</v>
      </c>
      <c r="R534" s="17">
        <f>IFERROR(ZACKS_Screener[[#This Row],[Price]]/ZACKS_Screener[[#This Row],[EPS2]], "")</f>
        <v>15.038961038961039</v>
      </c>
      <c r="S534" s="17">
        <f>IFERROR(ZACKS_Screener[[#This Row],[PE1]]/(ZACKS_Screener[[#This Row],[EG1]]*100), "")</f>
        <v>0.87178977272727298</v>
      </c>
      <c r="T534" s="17">
        <f>IFERROR(ZACKS_Screener[[#This Row],[PE2]]/(ZACKS_Screener[[#This Row],[EG2]]*100), "")</f>
        <v>0.74037962037962035</v>
      </c>
      <c r="U534"/>
    </row>
    <row r="535" spans="1:21" hidden="1" x14ac:dyDescent="0.25">
      <c r="A535" s="20" t="s">
        <v>1543</v>
      </c>
      <c r="B535" s="35">
        <v>19246.96</v>
      </c>
      <c r="C535" s="6" t="s">
        <v>1542</v>
      </c>
      <c r="D535" s="6" t="s">
        <v>13</v>
      </c>
      <c r="E535" s="6" t="s">
        <v>26</v>
      </c>
      <c r="F535" s="6" t="s">
        <v>82</v>
      </c>
      <c r="G535">
        <v>12</v>
      </c>
      <c r="H535">
        <v>202212</v>
      </c>
      <c r="I535" s="8">
        <v>46.57</v>
      </c>
      <c r="J535" s="8">
        <v>1.4</v>
      </c>
      <c r="K535" s="8">
        <v>1.69</v>
      </c>
      <c r="L535" s="8">
        <v>2.11</v>
      </c>
      <c r="M535" s="36" t="str">
        <f>INDEX(YahooDetails[], MATCH(ZACKS_Screener[Ticker], YahooDetails[Ticker],0), 4)</f>
        <v>Industrials</v>
      </c>
      <c r="N535" s="6" t="str">
        <f>INDEX(YahooDetails[], MATCH(ZACKS_Screener[Ticker], YahooDetails[Ticker],0), 2)</f>
        <v>Aerospace &amp; Defense</v>
      </c>
      <c r="O5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0.20714285714285718</v>
      </c>
      <c r="P5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0.24852071005917156</v>
      </c>
      <c r="Q535" s="17">
        <f>IFERROR(ZACKS_Screener[[#This Row],[Price]]/ZACKS_Screener[[#This Row],[EPS1]], "")</f>
        <v>27.556213017751482</v>
      </c>
      <c r="R535" s="17">
        <f>IFERROR(ZACKS_Screener[[#This Row],[Price]]/ZACKS_Screener[[#This Row],[EPS2]], "")</f>
        <v>22.071090047393366</v>
      </c>
      <c r="S535" s="17">
        <f>IFERROR(ZACKS_Screener[[#This Row],[PE1]]/(ZACKS_Screener[[#This Row],[EG1]]*100), "")</f>
        <v>1.3302999387880023</v>
      </c>
      <c r="T535" s="17">
        <f>IFERROR(ZACKS_Screener[[#This Row],[PE2]]/(ZACKS_Screener[[#This Row],[EG2]]*100), "")</f>
        <v>0.88809862333559031</v>
      </c>
      <c r="U535"/>
    </row>
    <row r="536" spans="1:21" hidden="1" x14ac:dyDescent="0.25">
      <c r="A536" s="20" t="s">
        <v>3008</v>
      </c>
      <c r="B536" s="35">
        <v>8976.48</v>
      </c>
      <c r="C536" s="6" t="s">
        <v>3007</v>
      </c>
      <c r="D536" s="6" t="s">
        <v>13</v>
      </c>
      <c r="E536" s="6" t="s">
        <v>37</v>
      </c>
      <c r="F536" s="6" t="s">
        <v>142</v>
      </c>
      <c r="G536">
        <v>12</v>
      </c>
      <c r="H536">
        <v>202212</v>
      </c>
      <c r="I536" s="8">
        <v>45.55</v>
      </c>
      <c r="J536" s="8">
        <v>6.21</v>
      </c>
      <c r="K536" s="8">
        <v>7.49</v>
      </c>
      <c r="L536" s="8">
        <v>7.76</v>
      </c>
      <c r="M536" s="36" t="str">
        <f>INDEX(YahooDetails[], MATCH(ZACKS_Screener[Ticker], YahooDetails[Ticker],0), 4)</f>
        <v>Financial Services</v>
      </c>
      <c r="N536" s="6" t="str">
        <f>INDEX(YahooDetails[], MATCH(ZACKS_Screener[Ticker], YahooDetails[Ticker],0), 2)</f>
        <v>Insurance—Life</v>
      </c>
      <c r="O5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0.20611916264090183</v>
      </c>
      <c r="P5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3.6048064085447203E-2</v>
      </c>
      <c r="Q536" s="17">
        <f>IFERROR(ZACKS_Screener[[#This Row],[Price]]/ZACKS_Screener[[#This Row],[EPS1]], "")</f>
        <v>6.0814419225634175</v>
      </c>
      <c r="R536" s="17">
        <f>IFERROR(ZACKS_Screener[[#This Row],[Price]]/ZACKS_Screener[[#This Row],[EPS2]], "")</f>
        <v>5.8698453608247423</v>
      </c>
      <c r="S536" s="17">
        <f>IFERROR(ZACKS_Screener[[#This Row],[PE1]]/(ZACKS_Screener[[#This Row],[EG1]]*100), "")</f>
        <v>0.29504495577436574</v>
      </c>
      <c r="T536" s="17">
        <f>IFERROR(ZACKS_Screener[[#This Row],[PE2]]/(ZACKS_Screener[[#This Row],[EG2]]*100), "")</f>
        <v>1.6283385834287925</v>
      </c>
      <c r="U536"/>
    </row>
    <row r="537" spans="1:21" hidden="1" x14ac:dyDescent="0.25">
      <c r="A537" s="20" t="s">
        <v>1101</v>
      </c>
      <c r="B537" s="35">
        <v>23562.63</v>
      </c>
      <c r="C537" s="6" t="s">
        <v>1100</v>
      </c>
      <c r="D537" s="6" t="s">
        <v>22</v>
      </c>
      <c r="E537" s="6" t="s">
        <v>223</v>
      </c>
      <c r="F537" s="6" t="s">
        <v>311</v>
      </c>
      <c r="G537">
        <v>12</v>
      </c>
      <c r="H537">
        <v>202212</v>
      </c>
      <c r="I537" s="8">
        <v>171.99</v>
      </c>
      <c r="J537" s="8">
        <v>4.62</v>
      </c>
      <c r="K537" s="8">
        <v>5.57</v>
      </c>
      <c r="L537" s="8">
        <v>7.52</v>
      </c>
      <c r="M537" s="36" t="str">
        <f>INDEX(YahooDetails[], MATCH(ZACKS_Screener[Ticker], YahooDetails[Ticker],0), 4)</f>
        <v>Technology</v>
      </c>
      <c r="N537" s="6" t="str">
        <f>INDEX(YahooDetails[], MATCH(ZACKS_Screener[Ticker], YahooDetails[Ticker],0), 2)</f>
        <v>Solar</v>
      </c>
      <c r="O5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0.20562770562770566</v>
      </c>
      <c r="P5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0.35008976660682212</v>
      </c>
      <c r="Q537" s="17">
        <f>IFERROR(ZACKS_Screener[[#This Row],[Price]]/ZACKS_Screener[[#This Row],[EPS1]], "")</f>
        <v>30.877917414721722</v>
      </c>
      <c r="R537" s="17">
        <f>IFERROR(ZACKS_Screener[[#This Row],[Price]]/ZACKS_Screener[[#This Row],[EPS2]], "")</f>
        <v>22.871010638297875</v>
      </c>
      <c r="S537" s="17">
        <f>IFERROR(ZACKS_Screener[[#This Row],[PE1]]/(ZACKS_Screener[[#This Row],[EG1]]*100), "")</f>
        <v>1.5016418784843613</v>
      </c>
      <c r="T537" s="17">
        <f>IFERROR(ZACKS_Screener[[#This Row],[PE2]]/(ZACKS_Screener[[#This Row],[EG2]]*100), "")</f>
        <v>0.65328989361702172</v>
      </c>
      <c r="U537"/>
    </row>
    <row r="538" spans="1:21" hidden="1" x14ac:dyDescent="0.25">
      <c r="A538" s="20" t="s">
        <v>775</v>
      </c>
      <c r="B538" s="35">
        <v>19157.79</v>
      </c>
      <c r="C538" s="6" t="s">
        <v>774</v>
      </c>
      <c r="D538" s="6" t="s">
        <v>13</v>
      </c>
      <c r="E538" s="6" t="s">
        <v>107</v>
      </c>
      <c r="F538" s="6" t="s">
        <v>776</v>
      </c>
      <c r="G538">
        <v>12</v>
      </c>
      <c r="H538">
        <v>202212</v>
      </c>
      <c r="I538" s="8">
        <v>14.3</v>
      </c>
      <c r="J538" s="8">
        <v>1.46</v>
      </c>
      <c r="K538" s="8">
        <v>1.76</v>
      </c>
      <c r="L538" s="8">
        <v>1.81</v>
      </c>
      <c r="M538" s="36" t="str">
        <f>INDEX(YahooDetails[], MATCH(ZACKS_Screener[Ticker], YahooDetails[Ticker],0), 4)</f>
        <v>Industrials</v>
      </c>
      <c r="N538" s="6" t="str">
        <f>INDEX(YahooDetails[], MATCH(ZACKS_Screener[Ticker], YahooDetails[Ticker],0), 2)</f>
        <v>Farm &amp; Heavy Construction Machinery</v>
      </c>
      <c r="O5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0.20547945205479456</v>
      </c>
      <c r="P5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2.8409090909090936E-2</v>
      </c>
      <c r="Q538" s="17">
        <f>IFERROR(ZACKS_Screener[[#This Row],[Price]]/ZACKS_Screener[[#This Row],[EPS1]], "")</f>
        <v>8.125</v>
      </c>
      <c r="R538" s="17">
        <f>IFERROR(ZACKS_Screener[[#This Row],[Price]]/ZACKS_Screener[[#This Row],[EPS2]], "")</f>
        <v>7.9005524861878458</v>
      </c>
      <c r="S538" s="17">
        <f>IFERROR(ZACKS_Screener[[#This Row],[PE1]]/(ZACKS_Screener[[#This Row],[EG1]]*100), "")</f>
        <v>0.39541666666666658</v>
      </c>
      <c r="T538" s="17">
        <f>IFERROR(ZACKS_Screener[[#This Row],[PE2]]/(ZACKS_Screener[[#This Row],[EG2]]*100), "")</f>
        <v>2.7809944751381193</v>
      </c>
      <c r="U538"/>
    </row>
    <row r="539" spans="1:21" hidden="1" x14ac:dyDescent="0.25">
      <c r="A539" s="20" t="s">
        <v>1898</v>
      </c>
      <c r="B539" s="35">
        <v>3117.28</v>
      </c>
      <c r="C539" s="6" t="s">
        <v>1897</v>
      </c>
      <c r="D539" s="6" t="s">
        <v>13</v>
      </c>
      <c r="E539" s="6" t="s">
        <v>37</v>
      </c>
      <c r="F539" s="6" t="s">
        <v>299</v>
      </c>
      <c r="G539">
        <v>12</v>
      </c>
      <c r="H539">
        <v>202212</v>
      </c>
      <c r="I539" s="8">
        <v>38.74</v>
      </c>
      <c r="J539" s="8">
        <v>3.29</v>
      </c>
      <c r="K539" s="8">
        <v>3.96</v>
      </c>
      <c r="L539" s="8">
        <v>3.81</v>
      </c>
      <c r="M539" s="36" t="str">
        <f>INDEX(YahooDetails[], MATCH(ZACKS_Screener[Ticker], YahooDetails[Ticker],0), 4)</f>
        <v>Financial Services</v>
      </c>
      <c r="N539" s="6" t="str">
        <f>INDEX(YahooDetails[], MATCH(ZACKS_Screener[Ticker], YahooDetails[Ticker],0), 2)</f>
        <v>Asset Management</v>
      </c>
      <c r="O5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0.20364741641337383</v>
      </c>
      <c r="P5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-3.7878787878787859E-2</v>
      </c>
      <c r="Q539" s="17">
        <f>IFERROR(ZACKS_Screener[[#This Row],[Price]]/ZACKS_Screener[[#This Row],[EPS1]], "")</f>
        <v>9.7828282828282838</v>
      </c>
      <c r="R539" s="17">
        <f>IFERROR(ZACKS_Screener[[#This Row],[Price]]/ZACKS_Screener[[#This Row],[EPS2]], "")</f>
        <v>10.167979002624673</v>
      </c>
      <c r="S539" s="17">
        <f>IFERROR(ZACKS_Screener[[#This Row],[PE1]]/(ZACKS_Screener[[#This Row],[EG1]]*100), "")</f>
        <v>0.4803806723955979</v>
      </c>
      <c r="T539" s="17">
        <f>IFERROR(ZACKS_Screener[[#This Row],[PE2]]/(ZACKS_Screener[[#This Row],[EG2]]*100), "")</f>
        <v>-2.6843464566929152</v>
      </c>
      <c r="U539"/>
    </row>
    <row r="540" spans="1:21" hidden="1" x14ac:dyDescent="0.25">
      <c r="A540" s="20" t="s">
        <v>621</v>
      </c>
      <c r="B540" s="35">
        <v>16329.29</v>
      </c>
      <c r="C540" s="6" t="s">
        <v>620</v>
      </c>
      <c r="D540" s="6" t="s">
        <v>13</v>
      </c>
      <c r="E540" s="6" t="s">
        <v>51</v>
      </c>
      <c r="F540" s="6" t="s">
        <v>308</v>
      </c>
      <c r="G540">
        <v>5</v>
      </c>
      <c r="H540">
        <v>202305</v>
      </c>
      <c r="I540" s="8">
        <v>34.24</v>
      </c>
      <c r="J540" s="8">
        <v>2.36</v>
      </c>
      <c r="K540" s="8">
        <v>2.84</v>
      </c>
      <c r="L540" s="8">
        <v>2.95</v>
      </c>
      <c r="M540" s="36" t="str">
        <f>INDEX(YahooDetails[], MATCH(ZACKS_Screener[Ticker], YahooDetails[Ticker],0), 4)</f>
        <v>Consumer Defensive</v>
      </c>
      <c r="N540" s="6" t="str">
        <f>INDEX(YahooDetails[], MATCH(ZACKS_Screener[Ticker], YahooDetails[Ticker],0), 2)</f>
        <v>Packaged Foods</v>
      </c>
      <c r="O5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0.20338983050847459</v>
      </c>
      <c r="P5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3.8732394366197298E-2</v>
      </c>
      <c r="Q540" s="17">
        <f>IFERROR(ZACKS_Screener[[#This Row],[Price]]/ZACKS_Screener[[#This Row],[EPS1]], "")</f>
        <v>12.056338028169016</v>
      </c>
      <c r="R540" s="17">
        <f>IFERROR(ZACKS_Screener[[#This Row],[Price]]/ZACKS_Screener[[#This Row],[EPS2]], "")</f>
        <v>11.606779661016949</v>
      </c>
      <c r="S540" s="17">
        <f>IFERROR(ZACKS_Screener[[#This Row],[PE1]]/(ZACKS_Screener[[#This Row],[EG1]]*100), "")</f>
        <v>0.59276995305164315</v>
      </c>
      <c r="T540" s="17">
        <f>IFERROR(ZACKS_Screener[[#This Row],[PE2]]/(ZACKS_Screener[[#This Row],[EG2]]*100), "")</f>
        <v>2.9966594761170944</v>
      </c>
      <c r="U540"/>
    </row>
    <row r="541" spans="1:21" hidden="1" x14ac:dyDescent="0.25">
      <c r="A541" s="20" t="s">
        <v>3258</v>
      </c>
      <c r="B541" s="35">
        <v>15541.65</v>
      </c>
      <c r="C541" s="6" t="s">
        <v>3257</v>
      </c>
      <c r="D541" s="6" t="s">
        <v>13</v>
      </c>
      <c r="E541" s="6" t="s">
        <v>23</v>
      </c>
      <c r="F541" s="6" t="s">
        <v>334</v>
      </c>
      <c r="G541">
        <v>12</v>
      </c>
      <c r="H541">
        <v>202212</v>
      </c>
      <c r="I541" s="8">
        <v>25.82</v>
      </c>
      <c r="J541" s="8">
        <v>1.23</v>
      </c>
      <c r="K541" s="8">
        <v>1.48</v>
      </c>
      <c r="L541" s="8">
        <v>1.89</v>
      </c>
      <c r="M541" s="36" t="str">
        <f>INDEX(YahooDetails[], MATCH(ZACKS_Screener[Ticker], YahooDetails[Ticker],0), 4)</f>
        <v>Industrials</v>
      </c>
      <c r="N541" s="6" t="str">
        <f>INDEX(YahooDetails[], MATCH(ZACKS_Screener[Ticker], YahooDetails[Ticker],0), 2)</f>
        <v>Integrated Freight &amp; Logistics</v>
      </c>
      <c r="O5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0.2032520325203252</v>
      </c>
      <c r="P5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0.27702702702702697</v>
      </c>
      <c r="Q541" s="17">
        <f>IFERROR(ZACKS_Screener[[#This Row],[Price]]/ZACKS_Screener[[#This Row],[EPS1]], "")</f>
        <v>17.445945945945947</v>
      </c>
      <c r="R541" s="17">
        <f>IFERROR(ZACKS_Screener[[#This Row],[Price]]/ZACKS_Screener[[#This Row],[EPS2]], "")</f>
        <v>13.661375661375661</v>
      </c>
      <c r="S541" s="17">
        <f>IFERROR(ZACKS_Screener[[#This Row],[PE1]]/(ZACKS_Screener[[#This Row],[EG1]]*100), "")</f>
        <v>0.85834054054054065</v>
      </c>
      <c r="T541" s="17">
        <f>IFERROR(ZACKS_Screener[[#This Row],[PE2]]/(ZACKS_Screener[[#This Row],[EG2]]*100), "")</f>
        <v>0.49314234094721909</v>
      </c>
      <c r="U541"/>
    </row>
    <row r="542" spans="1:21" hidden="1" x14ac:dyDescent="0.25">
      <c r="A542" s="20" t="s">
        <v>1088</v>
      </c>
      <c r="B542" s="35">
        <v>8333.35</v>
      </c>
      <c r="C542" s="6" t="s">
        <v>1087</v>
      </c>
      <c r="D542" s="6" t="s">
        <v>13</v>
      </c>
      <c r="E542" s="6" t="s">
        <v>26</v>
      </c>
      <c r="F542" s="6" t="s">
        <v>1044</v>
      </c>
      <c r="G542">
        <v>12</v>
      </c>
      <c r="H542">
        <v>202212</v>
      </c>
      <c r="I542" s="8">
        <v>174.74</v>
      </c>
      <c r="J542" s="8">
        <v>8.1</v>
      </c>
      <c r="K542" s="8">
        <v>9.74</v>
      </c>
      <c r="L542" s="8">
        <v>10.55</v>
      </c>
      <c r="M542" s="36" t="str">
        <f>INDEX(YahooDetails[], MATCH(ZACKS_Screener[Ticker], YahooDetails[Ticker],0), 4)</f>
        <v>Industrials</v>
      </c>
      <c r="N542" s="6" t="str">
        <f>INDEX(YahooDetails[], MATCH(ZACKS_Screener[Ticker], YahooDetails[Ticker],0), 2)</f>
        <v>Engineering &amp; Construction</v>
      </c>
      <c r="O5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0.20246913580246922</v>
      </c>
      <c r="P5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8.316221765913763E-2</v>
      </c>
      <c r="Q542" s="17">
        <f>IFERROR(ZACKS_Screener[[#This Row],[Price]]/ZACKS_Screener[[#This Row],[EPS1]], "")</f>
        <v>17.940451745379878</v>
      </c>
      <c r="R542" s="17">
        <f>IFERROR(ZACKS_Screener[[#This Row],[Price]]/ZACKS_Screener[[#This Row],[EPS2]], "")</f>
        <v>16.56303317535545</v>
      </c>
      <c r="S542" s="17">
        <f>IFERROR(ZACKS_Screener[[#This Row],[PE1]]/(ZACKS_Screener[[#This Row],[EG1]]*100), "")</f>
        <v>0.88608328742424969</v>
      </c>
      <c r="T542" s="17">
        <f>IFERROR(ZACKS_Screener[[#This Row],[PE2]]/(ZACKS_Screener[[#This Row],[EG2]]*100), "")</f>
        <v>1.9916536188637282</v>
      </c>
      <c r="U542"/>
    </row>
    <row r="543" spans="1:21" hidden="1" x14ac:dyDescent="0.25">
      <c r="A543" s="20" t="s">
        <v>3024</v>
      </c>
      <c r="B543" s="35">
        <v>10465.52</v>
      </c>
      <c r="C543" s="6" t="s">
        <v>3023</v>
      </c>
      <c r="D543" s="6" t="s">
        <v>22</v>
      </c>
      <c r="E543" s="6" t="s">
        <v>41</v>
      </c>
      <c r="F543" s="6" t="s">
        <v>317</v>
      </c>
      <c r="G543">
        <v>12</v>
      </c>
      <c r="H543">
        <v>202212</v>
      </c>
      <c r="I543" s="8">
        <v>223.4</v>
      </c>
      <c r="J543" s="8">
        <v>15</v>
      </c>
      <c r="K543" s="8">
        <v>18.03</v>
      </c>
      <c r="L543" s="8">
        <v>19.829999999999998</v>
      </c>
      <c r="M543" s="36" t="str">
        <f>INDEX(YahooDetails[], MATCH(ZACKS_Screener[Ticker], YahooDetails[Ticker],0), 4)</f>
        <v>Healthcare</v>
      </c>
      <c r="N543" s="6" t="str">
        <f>INDEX(YahooDetails[], MATCH(ZACKS_Screener[Ticker], YahooDetails[Ticker],0), 2)</f>
        <v>Biotechnology</v>
      </c>
      <c r="O5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0.20200000000000007</v>
      </c>
      <c r="P5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9.9833610648918311E-2</v>
      </c>
      <c r="Q543" s="17">
        <f>IFERROR(ZACKS_Screener[[#This Row],[Price]]/ZACKS_Screener[[#This Row],[EPS1]], "")</f>
        <v>12.390460343871325</v>
      </c>
      <c r="R543" s="17">
        <f>IFERROR(ZACKS_Screener[[#This Row],[Price]]/ZACKS_Screener[[#This Row],[EPS2]], "")</f>
        <v>11.265758951084218</v>
      </c>
      <c r="S543" s="17">
        <f>IFERROR(ZACKS_Screener[[#This Row],[PE1]]/(ZACKS_Screener[[#This Row],[EG1]]*100), "")</f>
        <v>0.61338912593422379</v>
      </c>
      <c r="T543" s="17">
        <f>IFERROR(ZACKS_Screener[[#This Row],[PE2]]/(ZACKS_Screener[[#This Row],[EG2]]*100), "")</f>
        <v>1.1284535216002709</v>
      </c>
      <c r="U543"/>
    </row>
    <row r="544" spans="1:21" hidden="1" x14ac:dyDescent="0.25">
      <c r="A544" s="20" t="s">
        <v>2948</v>
      </c>
      <c r="B544" s="35">
        <v>36996.129999999997</v>
      </c>
      <c r="C544" s="6" t="s">
        <v>2947</v>
      </c>
      <c r="D544" s="6" t="s">
        <v>22</v>
      </c>
      <c r="E544" s="6" t="s">
        <v>14</v>
      </c>
      <c r="F544" s="6" t="s">
        <v>183</v>
      </c>
      <c r="G544">
        <v>12</v>
      </c>
      <c r="H544">
        <v>202212</v>
      </c>
      <c r="I544" s="8">
        <v>75.680000000000007</v>
      </c>
      <c r="J544" s="8">
        <v>1.04</v>
      </c>
      <c r="K544" s="8">
        <v>1.25</v>
      </c>
      <c r="L544" s="8">
        <v>1.52</v>
      </c>
      <c r="M544" s="36" t="str">
        <f>INDEX(YahooDetails[], MATCH(ZACKS_Screener[Ticker], YahooDetails[Ticker],0), 4)</f>
        <v>Technology</v>
      </c>
      <c r="N544" s="6" t="str">
        <f>INDEX(YahooDetails[], MATCH(ZACKS_Screener[Ticker], YahooDetails[Ticker],0), 2)</f>
        <v>Software—Application</v>
      </c>
      <c r="O5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0.20192307692307687</v>
      </c>
      <c r="P5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0.21600000000000003</v>
      </c>
      <c r="Q544" s="17">
        <f>IFERROR(ZACKS_Screener[[#This Row],[Price]]/ZACKS_Screener[[#This Row],[EPS1]], "")</f>
        <v>60.544000000000004</v>
      </c>
      <c r="R544" s="17">
        <f>IFERROR(ZACKS_Screener[[#This Row],[Price]]/ZACKS_Screener[[#This Row],[EPS2]], "")</f>
        <v>49.789473684210527</v>
      </c>
      <c r="S544" s="17">
        <f>IFERROR(ZACKS_Screener[[#This Row],[PE1]]/(ZACKS_Screener[[#This Row],[EG1]]*100), "")</f>
        <v>2.9983695238095249</v>
      </c>
      <c r="T544" s="17">
        <f>IFERROR(ZACKS_Screener[[#This Row],[PE2]]/(ZACKS_Screener[[#This Row],[EG2]]*100), "")</f>
        <v>2.3050682261208575</v>
      </c>
      <c r="U544"/>
    </row>
    <row r="545" spans="1:21" hidden="1" x14ac:dyDescent="0.25">
      <c r="A545" s="20" t="s">
        <v>1575</v>
      </c>
      <c r="B545" s="35">
        <v>39976.04</v>
      </c>
      <c r="C545" s="6" t="s">
        <v>1574</v>
      </c>
      <c r="D545" s="6" t="s">
        <v>22</v>
      </c>
      <c r="E545" s="6" t="s">
        <v>41</v>
      </c>
      <c r="F545" s="6" t="s">
        <v>48</v>
      </c>
      <c r="G545">
        <v>12</v>
      </c>
      <c r="H545">
        <v>202212</v>
      </c>
      <c r="I545" s="8">
        <v>482.22</v>
      </c>
      <c r="J545" s="8">
        <v>8.0299999999999994</v>
      </c>
      <c r="K545" s="8">
        <v>9.65</v>
      </c>
      <c r="L545" s="8">
        <v>11.12</v>
      </c>
      <c r="M545" s="36" t="str">
        <f>INDEX(YahooDetails[], MATCH(ZACKS_Screener[Ticker], YahooDetails[Ticker],0), 4)</f>
        <v>Healthcare</v>
      </c>
      <c r="N545" s="6" t="str">
        <f>INDEX(YahooDetails[], MATCH(ZACKS_Screener[Ticker], YahooDetails[Ticker],0), 2)</f>
        <v>Diagnostics &amp; Research</v>
      </c>
      <c r="O5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0.20174346201743476</v>
      </c>
      <c r="P5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0.15233160621761646</v>
      </c>
      <c r="Q545" s="17">
        <f>IFERROR(ZACKS_Screener[[#This Row],[Price]]/ZACKS_Screener[[#This Row],[EPS1]], "")</f>
        <v>49.970984455958551</v>
      </c>
      <c r="R545" s="17">
        <f>IFERROR(ZACKS_Screener[[#This Row],[Price]]/ZACKS_Screener[[#This Row],[EPS2]], "")</f>
        <v>43.365107913669071</v>
      </c>
      <c r="S545" s="17">
        <f>IFERROR(ZACKS_Screener[[#This Row],[PE1]]/(ZACKS_Screener[[#This Row],[EG1]]*100), "")</f>
        <v>2.4769568221070797</v>
      </c>
      <c r="T545" s="17">
        <f>IFERROR(ZACKS_Screener[[#This Row],[PE2]]/(ZACKS_Screener[[#This Row],[EG2]]*100), "")</f>
        <v>2.8467570841286181</v>
      </c>
      <c r="U545"/>
    </row>
    <row r="546" spans="1:21" hidden="1" x14ac:dyDescent="0.25">
      <c r="A546" s="20" t="s">
        <v>252</v>
      </c>
      <c r="B546" s="35">
        <v>69172.399999999994</v>
      </c>
      <c r="C546" s="6" t="s">
        <v>251</v>
      </c>
      <c r="D546" s="6" t="s">
        <v>13</v>
      </c>
      <c r="E546" s="6" t="s">
        <v>14</v>
      </c>
      <c r="F546" s="6" t="s">
        <v>253</v>
      </c>
      <c r="G546">
        <v>12</v>
      </c>
      <c r="H546">
        <v>202212</v>
      </c>
      <c r="I546" s="8">
        <v>21.89</v>
      </c>
      <c r="J546" s="8">
        <v>1.29</v>
      </c>
      <c r="K546" s="8">
        <v>1.55</v>
      </c>
      <c r="L546" s="8">
        <v>1.62</v>
      </c>
      <c r="M546" s="36" t="str">
        <f>INDEX(YahooDetails[], MATCH(ZACKS_Screener[Ticker], YahooDetails[Ticker],0), 4)</f>
        <v>Communication Services</v>
      </c>
      <c r="N546" s="6" t="str">
        <f>INDEX(YahooDetails[], MATCH(ZACKS_Screener[Ticker], YahooDetails[Ticker],0), 2)</f>
        <v>Telecom Services</v>
      </c>
      <c r="O5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0.20155038759689922</v>
      </c>
      <c r="P5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4.5161290322580684E-2</v>
      </c>
      <c r="Q546" s="17">
        <f>IFERROR(ZACKS_Screener[[#This Row],[Price]]/ZACKS_Screener[[#This Row],[EPS1]], "")</f>
        <v>14.122580645161291</v>
      </c>
      <c r="R546" s="17">
        <f>IFERROR(ZACKS_Screener[[#This Row],[Price]]/ZACKS_Screener[[#This Row],[EPS2]], "")</f>
        <v>13.512345679012345</v>
      </c>
      <c r="S546" s="17">
        <f>IFERROR(ZACKS_Screener[[#This Row],[PE1]]/(ZACKS_Screener[[#This Row],[EG1]]*100), "")</f>
        <v>0.70069727047146402</v>
      </c>
      <c r="T546" s="17">
        <f>IFERROR(ZACKS_Screener[[#This Row],[PE2]]/(ZACKS_Screener[[#This Row],[EG2]]*100), "")</f>
        <v>2.992019400352731</v>
      </c>
      <c r="U546"/>
    </row>
    <row r="547" spans="1:21" hidden="1" x14ac:dyDescent="0.25">
      <c r="A547" s="20" t="s">
        <v>1863</v>
      </c>
      <c r="B547" s="35">
        <v>11990.9</v>
      </c>
      <c r="C547" s="6" t="s">
        <v>1862</v>
      </c>
      <c r="D547" s="6" t="s">
        <v>22</v>
      </c>
      <c r="E547" s="6" t="s">
        <v>14</v>
      </c>
      <c r="F547" s="6" t="s">
        <v>196</v>
      </c>
      <c r="G547">
        <v>12</v>
      </c>
      <c r="H547">
        <v>202212</v>
      </c>
      <c r="I547" s="8">
        <v>87.27</v>
      </c>
      <c r="J547" s="8">
        <v>1.75</v>
      </c>
      <c r="K547" s="8">
        <v>2.1</v>
      </c>
      <c r="L547" s="8">
        <v>2.5099999999999998</v>
      </c>
      <c r="M547" s="36" t="str">
        <f>INDEX(YahooDetails[], MATCH(ZACKS_Screener[Ticker], YahooDetails[Ticker],0), 4)</f>
        <v>Technology</v>
      </c>
      <c r="N547" s="6" t="str">
        <f>INDEX(YahooDetails[], MATCH(ZACKS_Screener[Ticker], YahooDetails[Ticker],0), 2)</f>
        <v>Semiconductors</v>
      </c>
      <c r="O5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5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0.1952380952380951</v>
      </c>
      <c r="Q547" s="17">
        <f>IFERROR(ZACKS_Screener[[#This Row],[Price]]/ZACKS_Screener[[#This Row],[EPS1]], "")</f>
        <v>41.557142857142857</v>
      </c>
      <c r="R547" s="17">
        <f>IFERROR(ZACKS_Screener[[#This Row],[Price]]/ZACKS_Screener[[#This Row],[EPS2]], "")</f>
        <v>34.768924302788847</v>
      </c>
      <c r="S547" s="17">
        <f>IFERROR(ZACKS_Screener[[#This Row],[PE1]]/(ZACKS_Screener[[#This Row],[EG1]]*100), "")</f>
        <v>2.0778571428571424</v>
      </c>
      <c r="T547" s="17">
        <f>IFERROR(ZACKS_Screener[[#This Row],[PE2]]/(ZACKS_Screener[[#This Row],[EG2]]*100), "")</f>
        <v>1.7808473423379665</v>
      </c>
      <c r="U547"/>
    </row>
    <row r="548" spans="1:21" hidden="1" x14ac:dyDescent="0.25">
      <c r="A548" s="20" t="s">
        <v>1714</v>
      </c>
      <c r="B548" s="35">
        <v>10130.15</v>
      </c>
      <c r="C548" s="6" t="s">
        <v>1713</v>
      </c>
      <c r="D548" s="6" t="s">
        <v>13</v>
      </c>
      <c r="E548" s="6" t="s">
        <v>14</v>
      </c>
      <c r="F548" s="6" t="s">
        <v>1131</v>
      </c>
      <c r="G548">
        <v>12</v>
      </c>
      <c r="H548">
        <v>202212</v>
      </c>
      <c r="I548" s="8">
        <v>31.5</v>
      </c>
      <c r="J548" s="8">
        <v>1.95</v>
      </c>
      <c r="K548" s="8">
        <v>2.34</v>
      </c>
      <c r="L548" s="8">
        <v>2.5</v>
      </c>
      <c r="M548" s="36" t="str">
        <f>INDEX(YahooDetails[], MATCH(ZACKS_Screener[Ticker], YahooDetails[Ticker],0), 4)</f>
        <v>Technology</v>
      </c>
      <c r="N548" s="6" t="str">
        <f>INDEX(YahooDetails[], MATCH(ZACKS_Screener[Ticker], YahooDetails[Ticker],0), 2)</f>
        <v>Communication Equipment</v>
      </c>
      <c r="O5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0.19999999999999996</v>
      </c>
      <c r="P5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6.8376068376068438E-2</v>
      </c>
      <c r="Q548" s="17">
        <f>IFERROR(ZACKS_Screener[[#This Row],[Price]]/ZACKS_Screener[[#This Row],[EPS1]], "")</f>
        <v>13.461538461538462</v>
      </c>
      <c r="R548" s="17">
        <f>IFERROR(ZACKS_Screener[[#This Row],[Price]]/ZACKS_Screener[[#This Row],[EPS2]], "")</f>
        <v>12.6</v>
      </c>
      <c r="S548" s="17">
        <f>IFERROR(ZACKS_Screener[[#This Row],[PE1]]/(ZACKS_Screener[[#This Row],[EG1]]*100), "")</f>
        <v>0.67307692307692324</v>
      </c>
      <c r="T548" s="17">
        <f>IFERROR(ZACKS_Screener[[#This Row],[PE2]]/(ZACKS_Screener[[#This Row],[EG2]]*100), "")</f>
        <v>1.8427499999999983</v>
      </c>
      <c r="U548"/>
    </row>
    <row r="549" spans="1:21" hidden="1" x14ac:dyDescent="0.25">
      <c r="A549" s="20" t="s">
        <v>1482</v>
      </c>
      <c r="B549" s="35">
        <v>3124.45</v>
      </c>
      <c r="C549" s="6" t="s">
        <v>1481</v>
      </c>
      <c r="D549" s="6" t="s">
        <v>13</v>
      </c>
      <c r="E549" s="6" t="s">
        <v>130</v>
      </c>
      <c r="F549" s="6" t="s">
        <v>1483</v>
      </c>
      <c r="G549">
        <v>12</v>
      </c>
      <c r="H549">
        <v>202212</v>
      </c>
      <c r="I549" s="8">
        <v>5.0999999999999996</v>
      </c>
      <c r="J549" s="8">
        <v>0.05</v>
      </c>
      <c r="K549" s="8">
        <v>0.06</v>
      </c>
      <c r="L549" s="8">
        <v>0.12</v>
      </c>
      <c r="M549" s="36" t="str">
        <f>INDEX(YahooDetails[], MATCH(ZACKS_Screener[Ticker], YahooDetails[Ticker],0), 4)</f>
        <v>Basic Materials</v>
      </c>
      <c r="N549" s="6" t="str">
        <f>INDEX(YahooDetails[], MATCH(ZACKS_Screener[Ticker], YahooDetails[Ticker],0), 2)</f>
        <v>Other Precious Metals &amp; Mining</v>
      </c>
      <c r="O5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v>
      </c>
      <c r="P5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549" s="17">
        <f>IFERROR(ZACKS_Screener[[#This Row],[Price]]/ZACKS_Screener[[#This Row],[EPS1]], "")</f>
        <v>85</v>
      </c>
      <c r="R549" s="17">
        <f>IFERROR(ZACKS_Screener[[#This Row],[Price]]/ZACKS_Screener[[#This Row],[EPS2]], "")</f>
        <v>42.5</v>
      </c>
      <c r="S549" s="17">
        <f>IFERROR(ZACKS_Screener[[#This Row],[PE1]]/(ZACKS_Screener[[#This Row],[EG1]]*100), "")</f>
        <v>4.2500000000000027</v>
      </c>
      <c r="T549" s="17">
        <f>IFERROR(ZACKS_Screener[[#This Row],[PE2]]/(ZACKS_Screener[[#This Row],[EG2]]*100), "")</f>
        <v>0.42499999999999999</v>
      </c>
      <c r="U549"/>
    </row>
    <row r="550" spans="1:21" hidden="1" x14ac:dyDescent="0.25">
      <c r="A550" s="20" t="s">
        <v>3803</v>
      </c>
      <c r="B550" s="35">
        <v>2780.95</v>
      </c>
      <c r="C550" s="6" t="s">
        <v>3802</v>
      </c>
      <c r="D550" s="6" t="s">
        <v>22</v>
      </c>
      <c r="E550" s="6" t="s">
        <v>85</v>
      </c>
      <c r="F550" s="6" t="s">
        <v>1633</v>
      </c>
      <c r="G550">
        <v>12</v>
      </c>
      <c r="H550">
        <v>202212</v>
      </c>
      <c r="I550" s="8">
        <v>17.95</v>
      </c>
      <c r="J550" s="8">
        <v>0.1</v>
      </c>
      <c r="K550" s="8">
        <v>0.12</v>
      </c>
      <c r="L550" s="8">
        <v>0.3</v>
      </c>
      <c r="M550" s="36" t="str">
        <f>INDEX(YahooDetails[], MATCH(ZACKS_Screener[Ticker], YahooDetails[Ticker],0), 4)</f>
        <v>Communication Services</v>
      </c>
      <c r="N550" s="6" t="str">
        <f>INDEX(YahooDetails[], MATCH(ZACKS_Screener[Ticker], YahooDetails[Ticker],0), 2)</f>
        <v>Advertising Agencies</v>
      </c>
      <c r="O5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v>
      </c>
      <c r="P5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v>
      </c>
      <c r="Q550" s="17">
        <f>IFERROR(ZACKS_Screener[[#This Row],[Price]]/ZACKS_Screener[[#This Row],[EPS1]], "")</f>
        <v>149.58333333333334</v>
      </c>
      <c r="R550" s="17">
        <f>IFERROR(ZACKS_Screener[[#This Row],[Price]]/ZACKS_Screener[[#This Row],[EPS2]], "")</f>
        <v>59.833333333333336</v>
      </c>
      <c r="S550" s="17">
        <f>IFERROR(ZACKS_Screener[[#This Row],[PE1]]/(ZACKS_Screener[[#This Row],[EG1]]*100), "")</f>
        <v>7.4791666666666714</v>
      </c>
      <c r="T550" s="17">
        <f>IFERROR(ZACKS_Screener[[#This Row],[PE2]]/(ZACKS_Screener[[#This Row],[EG2]]*100), "")</f>
        <v>0.3988888888888889</v>
      </c>
      <c r="U550"/>
    </row>
    <row r="551" spans="1:21" hidden="1" x14ac:dyDescent="0.25">
      <c r="A551" s="20" t="s">
        <v>2445</v>
      </c>
      <c r="B551" s="35">
        <v>76861.53</v>
      </c>
      <c r="C551" s="6" t="s">
        <v>2444</v>
      </c>
      <c r="D551" s="6" t="s">
        <v>22</v>
      </c>
      <c r="E551" s="6" t="s">
        <v>14</v>
      </c>
      <c r="F551" s="6" t="s">
        <v>201</v>
      </c>
      <c r="G551">
        <v>12</v>
      </c>
      <c r="H551">
        <v>202212</v>
      </c>
      <c r="I551" s="8">
        <v>68.89</v>
      </c>
      <c r="J551" s="8">
        <v>4.13</v>
      </c>
      <c r="K551" s="8">
        <v>4.95</v>
      </c>
      <c r="L551" s="8">
        <v>5.69</v>
      </c>
      <c r="M551" s="36" t="str">
        <f>INDEX(YahooDetails[], MATCH(ZACKS_Screener[Ticker], YahooDetails[Ticker],0), 4)</f>
        <v>Financial Services</v>
      </c>
      <c r="N551" s="6" t="str">
        <f>INDEX(YahooDetails[], MATCH(ZACKS_Screener[Ticker], YahooDetails[Ticker],0), 2)</f>
        <v>Credit Services</v>
      </c>
      <c r="O5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0.19854721549636811</v>
      </c>
      <c r="P5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0.14949494949494954</v>
      </c>
      <c r="Q551" s="17">
        <f>IFERROR(ZACKS_Screener[[#This Row],[Price]]/ZACKS_Screener[[#This Row],[EPS1]], "")</f>
        <v>13.917171717171717</v>
      </c>
      <c r="R551" s="17">
        <f>IFERROR(ZACKS_Screener[[#This Row],[Price]]/ZACKS_Screener[[#This Row],[EPS2]], "")</f>
        <v>12.107205623901582</v>
      </c>
      <c r="S551" s="17">
        <f>IFERROR(ZACKS_Screener[[#This Row],[PE1]]/(ZACKS_Screener[[#This Row],[EG1]]*100), "")</f>
        <v>0.70095023404779477</v>
      </c>
      <c r="T551" s="17">
        <f>IFERROR(ZACKS_Screener[[#This Row],[PE2]]/(ZACKS_Screener[[#This Row],[EG2]]*100), "")</f>
        <v>0.80987388970692986</v>
      </c>
      <c r="U551"/>
    </row>
    <row r="552" spans="1:21" hidden="1" x14ac:dyDescent="0.25">
      <c r="A552" s="20" t="s">
        <v>2078</v>
      </c>
      <c r="B552" s="35">
        <v>3487.23</v>
      </c>
      <c r="C552" s="6" t="s">
        <v>2078</v>
      </c>
      <c r="D552" s="6" t="s">
        <v>13</v>
      </c>
      <c r="E552" s="6" t="s">
        <v>14</v>
      </c>
      <c r="F552" s="6" t="s">
        <v>1509</v>
      </c>
      <c r="G552">
        <v>12</v>
      </c>
      <c r="H552">
        <v>202212</v>
      </c>
      <c r="I552" s="8">
        <v>24.9</v>
      </c>
      <c r="J552" s="8">
        <v>2.62</v>
      </c>
      <c r="K552" s="8">
        <v>3.14</v>
      </c>
      <c r="L552" s="8">
        <v>3.38</v>
      </c>
      <c r="M552" s="36" t="str">
        <f>INDEX(YahooDetails[], MATCH(ZACKS_Screener[Ticker], YahooDetails[Ticker],0), 4)</f>
        <v>Technology</v>
      </c>
      <c r="N552" s="6" t="str">
        <f>INDEX(YahooDetails[], MATCH(ZACKS_Screener[Ticker], YahooDetails[Ticker],0), 2)</f>
        <v>Information Technology Services</v>
      </c>
      <c r="O5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0.19847328244274809</v>
      </c>
      <c r="P5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7.6433121019108208E-2</v>
      </c>
      <c r="Q552" s="17">
        <f>IFERROR(ZACKS_Screener[[#This Row],[Price]]/ZACKS_Screener[[#This Row],[EPS1]], "")</f>
        <v>7.9299363057324834</v>
      </c>
      <c r="R552" s="17">
        <f>IFERROR(ZACKS_Screener[[#This Row],[Price]]/ZACKS_Screener[[#This Row],[EPS2]], "")</f>
        <v>7.3668639053254434</v>
      </c>
      <c r="S552" s="17">
        <f>IFERROR(ZACKS_Screener[[#This Row],[PE1]]/(ZACKS_Screener[[#This Row],[EG1]]*100), "")</f>
        <v>0.39954679078882899</v>
      </c>
      <c r="T552" s="17">
        <f>IFERROR(ZACKS_Screener[[#This Row],[PE2]]/(ZACKS_Screener[[#This Row],[EG2]]*100), "")</f>
        <v>0.96383136094674637</v>
      </c>
      <c r="U552"/>
    </row>
    <row r="553" spans="1:21" hidden="1" x14ac:dyDescent="0.25">
      <c r="A553" s="20" t="s">
        <v>1491</v>
      </c>
      <c r="B553" s="35">
        <v>36949.800000000003</v>
      </c>
      <c r="C553" s="6" t="s">
        <v>1490</v>
      </c>
      <c r="D553" s="6" t="s">
        <v>13</v>
      </c>
      <c r="E553" s="6" t="s">
        <v>330</v>
      </c>
      <c r="F553" s="6" t="s">
        <v>707</v>
      </c>
      <c r="G553">
        <v>12</v>
      </c>
      <c r="H553">
        <v>202212</v>
      </c>
      <c r="I553" s="8">
        <v>139.63</v>
      </c>
      <c r="J553" s="8">
        <v>4.8899999999999997</v>
      </c>
      <c r="K553" s="8">
        <v>5.86</v>
      </c>
      <c r="L553" s="8">
        <v>6.44</v>
      </c>
      <c r="M553" s="36" t="str">
        <f>INDEX(YahooDetails[], MATCH(ZACKS_Screener[Ticker], YahooDetails[Ticker],0), 4)</f>
        <v>Consumer Cyclical</v>
      </c>
      <c r="N553" s="6" t="str">
        <f>INDEX(YahooDetails[], MATCH(ZACKS_Screener[Ticker], YahooDetails[Ticker],0), 2)</f>
        <v>Lodging</v>
      </c>
      <c r="O5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0.19836400817995925</v>
      </c>
      <c r="P5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9.8976109215017066E-2</v>
      </c>
      <c r="Q553" s="17">
        <f>IFERROR(ZACKS_Screener[[#This Row],[Price]]/ZACKS_Screener[[#This Row],[EPS1]], "")</f>
        <v>23.827645051194537</v>
      </c>
      <c r="R553" s="17">
        <f>IFERROR(ZACKS_Screener[[#This Row],[Price]]/ZACKS_Screener[[#This Row],[EPS2]], "")</f>
        <v>21.68167701863354</v>
      </c>
      <c r="S553" s="17">
        <f>IFERROR(ZACKS_Screener[[#This Row],[PE1]]/(ZACKS_Screener[[#This Row],[EG1]]*100), "")</f>
        <v>1.2012080855705278</v>
      </c>
      <c r="T553" s="17">
        <f>IFERROR(ZACKS_Screener[[#This Row],[PE2]]/(ZACKS_Screener[[#This Row],[EG2]]*100), "")</f>
        <v>2.1905970229171126</v>
      </c>
      <c r="U553"/>
    </row>
    <row r="554" spans="1:21" hidden="1" x14ac:dyDescent="0.25">
      <c r="A554" s="20" t="s">
        <v>2406</v>
      </c>
      <c r="B554" s="35">
        <v>33438.49</v>
      </c>
      <c r="C554" s="6" t="s">
        <v>2405</v>
      </c>
      <c r="D554" s="6" t="s">
        <v>13</v>
      </c>
      <c r="E554" s="6" t="s">
        <v>130</v>
      </c>
      <c r="F554" s="6" t="s">
        <v>323</v>
      </c>
      <c r="G554">
        <v>12</v>
      </c>
      <c r="H554">
        <v>202212</v>
      </c>
      <c r="I554" s="8">
        <v>142.04</v>
      </c>
      <c r="J554" s="8">
        <v>6.05</v>
      </c>
      <c r="K554" s="8">
        <v>7.25</v>
      </c>
      <c r="L554" s="8">
        <v>7.89</v>
      </c>
      <c r="M554" s="36" t="str">
        <f>INDEX(YahooDetails[], MATCH(ZACKS_Screener[Ticker], YahooDetails[Ticker],0), 4)</f>
        <v>Basic Materials</v>
      </c>
      <c r="N554" s="6" t="str">
        <f>INDEX(YahooDetails[], MATCH(ZACKS_Screener[Ticker], YahooDetails[Ticker],0), 2)</f>
        <v>Specialty Chemicals</v>
      </c>
      <c r="O5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0.19834710743801656</v>
      </c>
      <c r="P5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8.8275862068965469E-2</v>
      </c>
      <c r="Q554" s="17">
        <f>IFERROR(ZACKS_Screener[[#This Row],[Price]]/ZACKS_Screener[[#This Row],[EPS1]], "")</f>
        <v>19.591724137931035</v>
      </c>
      <c r="R554" s="17">
        <f>IFERROR(ZACKS_Screener[[#This Row],[Price]]/ZACKS_Screener[[#This Row],[EPS2]], "")</f>
        <v>18.00253485424588</v>
      </c>
      <c r="S554" s="17">
        <f>IFERROR(ZACKS_Screener[[#This Row],[PE1]]/(ZACKS_Screener[[#This Row],[EG1]]*100), "")</f>
        <v>0.9877494252873561</v>
      </c>
      <c r="T554" s="17">
        <f>IFERROR(ZACKS_Screener[[#This Row],[PE2]]/(ZACKS_Screener[[#This Row],[EG2]]*100), "")</f>
        <v>2.0393496514575422</v>
      </c>
      <c r="U554"/>
    </row>
    <row r="555" spans="1:21" hidden="1" x14ac:dyDescent="0.25">
      <c r="A555" s="20" t="s">
        <v>1619</v>
      </c>
      <c r="B555" s="35">
        <v>127463.59</v>
      </c>
      <c r="C555" s="6" t="s">
        <v>1618</v>
      </c>
      <c r="D555" s="6" t="s">
        <v>22</v>
      </c>
      <c r="E555" s="6" t="s">
        <v>14</v>
      </c>
      <c r="F555" s="6" t="s">
        <v>95</v>
      </c>
      <c r="G555">
        <v>7</v>
      </c>
      <c r="H555">
        <v>202207</v>
      </c>
      <c r="I555" s="8">
        <v>455.13</v>
      </c>
      <c r="J555" s="8">
        <v>11.85</v>
      </c>
      <c r="K555" s="8">
        <v>14.19</v>
      </c>
      <c r="L555" s="8">
        <v>15.56</v>
      </c>
      <c r="M555" s="36" t="str">
        <f>INDEX(YahooDetails[], MATCH(ZACKS_Screener[Ticker], YahooDetails[Ticker],0), 4)</f>
        <v>Technology</v>
      </c>
      <c r="N555" s="6" t="str">
        <f>INDEX(YahooDetails[], MATCH(ZACKS_Screener[Ticker], YahooDetails[Ticker],0), 2)</f>
        <v>Software—Application</v>
      </c>
      <c r="O5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0.19746835443037974</v>
      </c>
      <c r="P5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9.6546863988724529E-2</v>
      </c>
      <c r="Q555" s="17">
        <f>IFERROR(ZACKS_Screener[[#This Row],[Price]]/ZACKS_Screener[[#This Row],[EPS1]], "")</f>
        <v>32.073995771670191</v>
      </c>
      <c r="R555" s="17">
        <f>IFERROR(ZACKS_Screener[[#This Row],[Price]]/ZACKS_Screener[[#This Row],[EPS2]], "")</f>
        <v>29.25</v>
      </c>
      <c r="S555" s="17">
        <f>IFERROR(ZACKS_Screener[[#This Row],[PE1]]/(ZACKS_Screener[[#This Row],[EG1]]*100), "")</f>
        <v>1.6242600422832982</v>
      </c>
      <c r="T555" s="17">
        <f>IFERROR(ZACKS_Screener[[#This Row],[PE2]]/(ZACKS_Screener[[#This Row],[EG2]]*100), "")</f>
        <v>3.0296167883211655</v>
      </c>
      <c r="U555"/>
    </row>
    <row r="556" spans="1:21" hidden="1" x14ac:dyDescent="0.25">
      <c r="A556" s="20" t="s">
        <v>3519</v>
      </c>
      <c r="B556" s="35">
        <v>2594.64</v>
      </c>
      <c r="C556" s="6" t="s">
        <v>3518</v>
      </c>
      <c r="D556" s="6" t="s">
        <v>13</v>
      </c>
      <c r="E556" s="6" t="s">
        <v>37</v>
      </c>
      <c r="F556" s="6" t="s">
        <v>89</v>
      </c>
      <c r="G556">
        <v>12</v>
      </c>
      <c r="H556">
        <v>202212</v>
      </c>
      <c r="I556" s="8">
        <v>22.65</v>
      </c>
      <c r="J556" s="8">
        <v>2.33</v>
      </c>
      <c r="K556" s="8">
        <v>2.79</v>
      </c>
      <c r="L556" s="8">
        <v>2.91</v>
      </c>
      <c r="M556" s="36" t="str">
        <f>INDEX(YahooDetails[], MATCH(ZACKS_Screener[Ticker], YahooDetails[Ticker],0), 4)</f>
        <v>Financial Services</v>
      </c>
      <c r="N556" s="6" t="str">
        <f>INDEX(YahooDetails[], MATCH(ZACKS_Screener[Ticker], YahooDetails[Ticker],0), 2)</f>
        <v>Insurance—Life</v>
      </c>
      <c r="O5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0.19742489270386265</v>
      </c>
      <c r="P5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4.3010752688172081E-2</v>
      </c>
      <c r="Q556" s="17">
        <f>IFERROR(ZACKS_Screener[[#This Row],[Price]]/ZACKS_Screener[[#This Row],[EPS1]], "")</f>
        <v>8.1182795698924721</v>
      </c>
      <c r="R556" s="17">
        <f>IFERROR(ZACKS_Screener[[#This Row],[Price]]/ZACKS_Screener[[#This Row],[EPS2]], "")</f>
        <v>7.7835051546391743</v>
      </c>
      <c r="S556" s="17">
        <f>IFERROR(ZACKS_Screener[[#This Row],[PE1]]/(ZACKS_Screener[[#This Row],[EG1]]*100), "")</f>
        <v>0.41120850864890129</v>
      </c>
      <c r="T556" s="17">
        <f>IFERROR(ZACKS_Screener[[#This Row],[PE2]]/(ZACKS_Screener[[#This Row],[EG2]]*100), "")</f>
        <v>1.8096649484536063</v>
      </c>
      <c r="U556"/>
    </row>
    <row r="557" spans="1:21" hidden="1" x14ac:dyDescent="0.25">
      <c r="A557" s="20" t="s">
        <v>2883</v>
      </c>
      <c r="B557" s="35">
        <v>6238.3</v>
      </c>
      <c r="C557" s="6" t="s">
        <v>2882</v>
      </c>
      <c r="D557" s="6" t="s">
        <v>13</v>
      </c>
      <c r="E557" s="6" t="s">
        <v>18</v>
      </c>
      <c r="F557" s="6" t="s">
        <v>1136</v>
      </c>
      <c r="G557">
        <v>12</v>
      </c>
      <c r="H557">
        <v>202212</v>
      </c>
      <c r="I557" s="8">
        <v>86.17</v>
      </c>
      <c r="J557" s="8">
        <v>6.02</v>
      </c>
      <c r="K557" s="8">
        <v>7.2</v>
      </c>
      <c r="L557" s="8">
        <v>7.57</v>
      </c>
      <c r="M557" s="36" t="str">
        <f>INDEX(YahooDetails[], MATCH(ZACKS_Screener[Ticker], YahooDetails[Ticker],0), 4)</f>
        <v>Industrials</v>
      </c>
      <c r="N557" s="6" t="str">
        <f>INDEX(YahooDetails[], MATCH(ZACKS_Screener[Ticker], YahooDetails[Ticker],0), 2)</f>
        <v>Tools &amp; Accessories</v>
      </c>
      <c r="O5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0.19601328903654497</v>
      </c>
      <c r="P5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5.1388888888888901E-2</v>
      </c>
      <c r="Q557" s="17">
        <f>IFERROR(ZACKS_Screener[[#This Row],[Price]]/ZACKS_Screener[[#This Row],[EPS1]], "")</f>
        <v>11.968055555555555</v>
      </c>
      <c r="R557" s="17">
        <f>IFERROR(ZACKS_Screener[[#This Row],[Price]]/ZACKS_Screener[[#This Row],[EPS2]], "")</f>
        <v>11.383091149273447</v>
      </c>
      <c r="S557" s="17">
        <f>IFERROR(ZACKS_Screener[[#This Row],[PE1]]/(ZACKS_Screener[[#This Row],[EG1]]*100), "")</f>
        <v>0.61057368173257964</v>
      </c>
      <c r="T557" s="17">
        <f>IFERROR(ZACKS_Screener[[#This Row],[PE2]]/(ZACKS_Screener[[#This Row],[EG2]]*100), "")</f>
        <v>2.2150880074261838</v>
      </c>
      <c r="U557"/>
    </row>
    <row r="558" spans="1:21" hidden="1" x14ac:dyDescent="0.25">
      <c r="A558" s="20" t="s">
        <v>247</v>
      </c>
      <c r="B558" s="35">
        <v>33559.11</v>
      </c>
      <c r="C558" s="6" t="s">
        <v>246</v>
      </c>
      <c r="D558" s="6" t="s">
        <v>13</v>
      </c>
      <c r="E558" s="6" t="s">
        <v>37</v>
      </c>
      <c r="F558" s="6" t="s">
        <v>38</v>
      </c>
      <c r="G558">
        <v>12</v>
      </c>
      <c r="H558">
        <v>202212</v>
      </c>
      <c r="I558" s="8">
        <v>322.13</v>
      </c>
      <c r="J558" s="8">
        <v>25.14</v>
      </c>
      <c r="K558" s="8">
        <v>30.06</v>
      </c>
      <c r="L558" s="8">
        <v>33.6</v>
      </c>
      <c r="M558" s="36" t="str">
        <f>INDEX(YahooDetails[], MATCH(ZACKS_Screener[Ticker], YahooDetails[Ticker],0), 4)</f>
        <v>Financial Services</v>
      </c>
      <c r="N558" s="6" t="str">
        <f>INDEX(YahooDetails[], MATCH(ZACKS_Screener[Ticker], YahooDetails[Ticker],0), 2)</f>
        <v>Asset Management</v>
      </c>
      <c r="O5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0.1957040572792362</v>
      </c>
      <c r="P5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0.11776447105788433</v>
      </c>
      <c r="Q558" s="17">
        <f>IFERROR(ZACKS_Screener[[#This Row],[Price]]/ZACKS_Screener[[#This Row],[EPS1]], "")</f>
        <v>10.716234198270127</v>
      </c>
      <c r="R558" s="17">
        <f>IFERROR(ZACKS_Screener[[#This Row],[Price]]/ZACKS_Screener[[#This Row],[EPS2]], "")</f>
        <v>9.5872023809523803</v>
      </c>
      <c r="S558" s="17">
        <f>IFERROR(ZACKS_Screener[[#This Row],[PE1]]/(ZACKS_Screener[[#This Row],[EG1]]*100), "")</f>
        <v>0.5475734303750226</v>
      </c>
      <c r="T558" s="17">
        <f>IFERROR(ZACKS_Screener[[#This Row],[PE2]]/(ZACKS_Screener[[#This Row],[EG2]]*100), "")</f>
        <v>0.81409972760290483</v>
      </c>
      <c r="U558"/>
    </row>
    <row r="559" spans="1:21" hidden="1" x14ac:dyDescent="0.25">
      <c r="A559" s="20" t="s">
        <v>216</v>
      </c>
      <c r="B559" s="35">
        <v>4848.6899999999996</v>
      </c>
      <c r="C559" s="6" t="s">
        <v>215</v>
      </c>
      <c r="D559" s="6" t="s">
        <v>13</v>
      </c>
      <c r="E559" s="6" t="s">
        <v>107</v>
      </c>
      <c r="F559" s="6" t="s">
        <v>108</v>
      </c>
      <c r="G559">
        <v>12</v>
      </c>
      <c r="H559">
        <v>202212</v>
      </c>
      <c r="I559" s="8">
        <v>53.25</v>
      </c>
      <c r="J559" s="8">
        <v>5.53</v>
      </c>
      <c r="K559" s="8">
        <v>6.61</v>
      </c>
      <c r="L559" s="8">
        <v>6.79</v>
      </c>
      <c r="M559" s="36" t="str">
        <f>INDEX(YahooDetails[], MATCH(ZACKS_Screener[Ticker], YahooDetails[Ticker],0), 4)</f>
        <v>Consumer Cyclical</v>
      </c>
      <c r="N559" s="6" t="str">
        <f>INDEX(YahooDetails[], MATCH(ZACKS_Screener[Ticker], YahooDetails[Ticker],0), 2)</f>
        <v>Auto Parts</v>
      </c>
      <c r="O5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0.19529837251356238</v>
      </c>
      <c r="P5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2.7231467473524919E-2</v>
      </c>
      <c r="Q559" s="17">
        <f>IFERROR(ZACKS_Screener[[#This Row],[Price]]/ZACKS_Screener[[#This Row],[EPS1]], "")</f>
        <v>8.0559757942511343</v>
      </c>
      <c r="R559" s="17">
        <f>IFERROR(ZACKS_Screener[[#This Row],[Price]]/ZACKS_Screener[[#This Row],[EPS2]], "")</f>
        <v>7.8424153166421204</v>
      </c>
      <c r="S559" s="17">
        <f>IFERROR(ZACKS_Screener[[#This Row],[PE1]]/(ZACKS_Screener[[#This Row],[EG1]]*100), "")</f>
        <v>0.41249579761304422</v>
      </c>
      <c r="T559" s="17">
        <f>IFERROR(ZACKS_Screener[[#This Row],[PE2]]/(ZACKS_Screener[[#This Row],[EG2]]*100), "")</f>
        <v>2.8799091801669165</v>
      </c>
      <c r="U559"/>
    </row>
    <row r="560" spans="1:21" hidden="1" x14ac:dyDescent="0.25">
      <c r="A560" s="20" t="s">
        <v>2831</v>
      </c>
      <c r="B560" s="35">
        <v>5204.63</v>
      </c>
      <c r="C560" s="6" t="s">
        <v>2830</v>
      </c>
      <c r="D560" s="6" t="s">
        <v>13</v>
      </c>
      <c r="E560" s="6" t="s">
        <v>14</v>
      </c>
      <c r="F560" s="6" t="s">
        <v>2146</v>
      </c>
      <c r="G560">
        <v>12</v>
      </c>
      <c r="H560">
        <v>202212</v>
      </c>
      <c r="I560" s="8">
        <v>51.48</v>
      </c>
      <c r="J560" s="8">
        <v>1.64</v>
      </c>
      <c r="K560" s="8">
        <v>1.96</v>
      </c>
      <c r="L560" s="8">
        <v>2.4</v>
      </c>
      <c r="M560" s="36" t="str">
        <f>INDEX(YahooDetails[], MATCH(ZACKS_Screener[Ticker], YahooDetails[Ticker],0), 4)</f>
        <v>Technology</v>
      </c>
      <c r="N560" s="6" t="str">
        <f>INDEX(YahooDetails[], MATCH(ZACKS_Screener[Ticker], YahooDetails[Ticker],0), 2)</f>
        <v>Software—Infrastructure</v>
      </c>
      <c r="O5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0.19512195121951226</v>
      </c>
      <c r="P5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0.22448979591836732</v>
      </c>
      <c r="Q560" s="17">
        <f>IFERROR(ZACKS_Screener[[#This Row],[Price]]/ZACKS_Screener[[#This Row],[EPS1]], "")</f>
        <v>26.26530612244898</v>
      </c>
      <c r="R560" s="17">
        <f>IFERROR(ZACKS_Screener[[#This Row],[Price]]/ZACKS_Screener[[#This Row],[EPS2]], "")</f>
        <v>21.45</v>
      </c>
      <c r="S560" s="17">
        <f>IFERROR(ZACKS_Screener[[#This Row],[PE1]]/(ZACKS_Screener[[#This Row],[EG1]]*100), "")</f>
        <v>1.3460969387755097</v>
      </c>
      <c r="T560" s="17">
        <f>IFERROR(ZACKS_Screener[[#This Row],[PE2]]/(ZACKS_Screener[[#This Row],[EG2]]*100), "")</f>
        <v>0.95550000000000013</v>
      </c>
      <c r="U560"/>
    </row>
    <row r="561" spans="1:21" hidden="1" x14ac:dyDescent="0.25">
      <c r="A561" s="20" t="s">
        <v>4116</v>
      </c>
      <c r="B561" s="35">
        <v>2084.66</v>
      </c>
      <c r="C561" s="6" t="s">
        <v>4115</v>
      </c>
      <c r="D561" s="6" t="s">
        <v>13</v>
      </c>
      <c r="E561" s="6" t="s">
        <v>118</v>
      </c>
      <c r="F561" s="6" t="s">
        <v>372</v>
      </c>
      <c r="G561">
        <v>12</v>
      </c>
      <c r="H561">
        <v>202212</v>
      </c>
      <c r="I561" s="8">
        <v>13.1</v>
      </c>
      <c r="J561" s="8">
        <v>0.67</v>
      </c>
      <c r="K561" s="8">
        <v>0.8</v>
      </c>
      <c r="L561" s="8">
        <v>1</v>
      </c>
      <c r="M561" s="36" t="str">
        <f>INDEX(YahooDetails[], MATCH(ZACKS_Screener[Ticker], YahooDetails[Ticker],0), 4)</f>
        <v>Consumer Defensive</v>
      </c>
      <c r="N561" s="6" t="str">
        <f>INDEX(YahooDetails[], MATCH(ZACKS_Screener[Ticker], YahooDetails[Ticker],0), 2)</f>
        <v>Beverages—Non-Alcoholic</v>
      </c>
      <c r="O5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0.19402985074626866</v>
      </c>
      <c r="P5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0.24999999999999994</v>
      </c>
      <c r="Q561" s="17">
        <f>IFERROR(ZACKS_Screener[[#This Row],[Price]]/ZACKS_Screener[[#This Row],[EPS1]], "")</f>
        <v>16.375</v>
      </c>
      <c r="R561" s="17">
        <f>IFERROR(ZACKS_Screener[[#This Row],[Price]]/ZACKS_Screener[[#This Row],[EPS2]], "")</f>
        <v>13.1</v>
      </c>
      <c r="S561" s="17">
        <f>IFERROR(ZACKS_Screener[[#This Row],[PE1]]/(ZACKS_Screener[[#This Row],[EG1]]*100), "")</f>
        <v>0.84394230769230771</v>
      </c>
      <c r="T561" s="17">
        <f>IFERROR(ZACKS_Screener[[#This Row],[PE2]]/(ZACKS_Screener[[#This Row],[EG2]]*100), "")</f>
        <v>0.52400000000000013</v>
      </c>
      <c r="U561"/>
    </row>
    <row r="562" spans="1:21" hidden="1" x14ac:dyDescent="0.25">
      <c r="A562" s="20" t="s">
        <v>3534</v>
      </c>
      <c r="B562" s="35">
        <v>3063.95</v>
      </c>
      <c r="C562" s="6" t="s">
        <v>3533</v>
      </c>
      <c r="D562" s="6" t="s">
        <v>13</v>
      </c>
      <c r="E562" s="6" t="s">
        <v>223</v>
      </c>
      <c r="F562" s="6" t="s">
        <v>270</v>
      </c>
      <c r="G562">
        <v>12</v>
      </c>
      <c r="H562">
        <v>202212</v>
      </c>
      <c r="I562" s="8">
        <v>43.43</v>
      </c>
      <c r="J562" s="8">
        <v>4.95</v>
      </c>
      <c r="K562" s="8">
        <v>5.91</v>
      </c>
      <c r="L562" s="8">
        <v>6.02</v>
      </c>
      <c r="M562" s="36" t="str">
        <f>INDEX(YahooDetails[], MATCH(ZACKS_Screener[Ticker], YahooDetails[Ticker],0), 4)</f>
        <v>Energy</v>
      </c>
      <c r="N562" s="6" t="str">
        <f>INDEX(YahooDetails[], MATCH(ZACKS_Screener[Ticker], YahooDetails[Ticker],0), 2)</f>
        <v>Oil &amp; Gas E&amp;P</v>
      </c>
      <c r="O5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0.19393939393939391</v>
      </c>
      <c r="P5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1.8612521150592119E-2</v>
      </c>
      <c r="Q562" s="17">
        <f>IFERROR(ZACKS_Screener[[#This Row],[Price]]/ZACKS_Screener[[#This Row],[EPS1]], "")</f>
        <v>7.3485617597292725</v>
      </c>
      <c r="R562" s="17">
        <f>IFERROR(ZACKS_Screener[[#This Row],[Price]]/ZACKS_Screener[[#This Row],[EPS2]], "")</f>
        <v>7.2142857142857144</v>
      </c>
      <c r="S562" s="17">
        <f>IFERROR(ZACKS_Screener[[#This Row],[PE1]]/(ZACKS_Screener[[#This Row],[EG1]]*100), "")</f>
        <v>0.37891021573604067</v>
      </c>
      <c r="T562" s="17">
        <f>IFERROR(ZACKS_Screener[[#This Row],[PE2]]/(ZACKS_Screener[[#This Row],[EG2]]*100), "")</f>
        <v>3.8760389610389816</v>
      </c>
      <c r="U562"/>
    </row>
    <row r="563" spans="1:21" hidden="1" x14ac:dyDescent="0.25">
      <c r="A563" s="20" t="s">
        <v>938</v>
      </c>
      <c r="B563" s="35">
        <v>31118.880000000001</v>
      </c>
      <c r="C563" s="6" t="s">
        <v>937</v>
      </c>
      <c r="D563" s="6" t="s">
        <v>22</v>
      </c>
      <c r="E563" s="6" t="s">
        <v>14</v>
      </c>
      <c r="F563" s="6" t="s">
        <v>201</v>
      </c>
      <c r="G563">
        <v>12</v>
      </c>
      <c r="H563">
        <v>202212</v>
      </c>
      <c r="I563" s="8">
        <v>96.68</v>
      </c>
      <c r="J563" s="8">
        <v>0.98</v>
      </c>
      <c r="K563" s="8">
        <v>1.17</v>
      </c>
      <c r="L563" s="8">
        <v>1.46</v>
      </c>
      <c r="M563" s="36" t="str">
        <f>INDEX(YahooDetails[], MATCH(ZACKS_Screener[Ticker], YahooDetails[Ticker],0), 4)</f>
        <v>Technology</v>
      </c>
      <c r="N563" s="6" t="str">
        <f>INDEX(YahooDetails[], MATCH(ZACKS_Screener[Ticker], YahooDetails[Ticker],0), 2)</f>
        <v>Software—Application</v>
      </c>
      <c r="O5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0.1938775510204081</v>
      </c>
      <c r="P5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0.2478632478632479</v>
      </c>
      <c r="Q563" s="17">
        <f>IFERROR(ZACKS_Screener[[#This Row],[Price]]/ZACKS_Screener[[#This Row],[EPS1]], "")</f>
        <v>82.632478632478637</v>
      </c>
      <c r="R563" s="17">
        <f>IFERROR(ZACKS_Screener[[#This Row],[Price]]/ZACKS_Screener[[#This Row],[EPS2]], "")</f>
        <v>66.219178082191789</v>
      </c>
      <c r="S563" s="17">
        <f>IFERROR(ZACKS_Screener[[#This Row],[PE1]]/(ZACKS_Screener[[#This Row],[EG1]]*100), "")</f>
        <v>4.2620962663067941</v>
      </c>
      <c r="T563" s="17">
        <f>IFERROR(ZACKS_Screener[[#This Row],[PE2]]/(ZACKS_Screener[[#This Row],[EG2]]*100), "")</f>
        <v>2.671601322626358</v>
      </c>
      <c r="U563"/>
    </row>
    <row r="564" spans="1:21" hidden="1" x14ac:dyDescent="0.25">
      <c r="A564" s="20" t="s">
        <v>1948</v>
      </c>
      <c r="B564" s="35">
        <v>15911.24</v>
      </c>
      <c r="C564" s="6" t="s">
        <v>1947</v>
      </c>
      <c r="D564" s="6" t="s">
        <v>13</v>
      </c>
      <c r="E564" s="6" t="s">
        <v>107</v>
      </c>
      <c r="F564" s="6" t="s">
        <v>108</v>
      </c>
      <c r="G564">
        <v>12</v>
      </c>
      <c r="H564">
        <v>202212</v>
      </c>
      <c r="I564" s="8">
        <v>55.61</v>
      </c>
      <c r="J564" s="8">
        <v>4.0999999999999996</v>
      </c>
      <c r="K564" s="8">
        <v>4.8899999999999997</v>
      </c>
      <c r="L564" s="8">
        <v>6.56</v>
      </c>
      <c r="M564" s="36" t="str">
        <f>INDEX(YahooDetails[], MATCH(ZACKS_Screener[Ticker], YahooDetails[Ticker],0), 4)</f>
        <v>Consumer Cyclical</v>
      </c>
      <c r="N564" s="6" t="str">
        <f>INDEX(YahooDetails[], MATCH(ZACKS_Screener[Ticker], YahooDetails[Ticker],0), 2)</f>
        <v>Auto Parts</v>
      </c>
      <c r="O5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0.19268292682926833</v>
      </c>
      <c r="P5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0.34151329243353784</v>
      </c>
      <c r="Q564" s="17">
        <f>IFERROR(ZACKS_Screener[[#This Row],[Price]]/ZACKS_Screener[[#This Row],[EPS1]], "")</f>
        <v>11.372188139059306</v>
      </c>
      <c r="R564" s="17">
        <f>IFERROR(ZACKS_Screener[[#This Row],[Price]]/ZACKS_Screener[[#This Row],[EPS2]], "")</f>
        <v>8.4771341463414647</v>
      </c>
      <c r="S564" s="17">
        <f>IFERROR(ZACKS_Screener[[#This Row],[PE1]]/(ZACKS_Screener[[#This Row],[EG1]]*100), "")</f>
        <v>0.59020216924231828</v>
      </c>
      <c r="T564" s="17">
        <f>IFERROR(ZACKS_Screener[[#This Row],[PE2]]/(ZACKS_Screener[[#This Row],[EG2]]*100), "")</f>
        <v>0.2482226705126333</v>
      </c>
      <c r="U564"/>
    </row>
    <row r="565" spans="1:21" hidden="1" x14ac:dyDescent="0.25">
      <c r="A565" s="20" t="s">
        <v>1248</v>
      </c>
      <c r="B565" s="35">
        <v>10757.63</v>
      </c>
      <c r="C565" s="6" t="s">
        <v>1247</v>
      </c>
      <c r="D565" s="6" t="s">
        <v>22</v>
      </c>
      <c r="E565" s="6" t="s">
        <v>30</v>
      </c>
      <c r="F565" s="6" t="s">
        <v>430</v>
      </c>
      <c r="G565">
        <v>1</v>
      </c>
      <c r="H565">
        <v>202301</v>
      </c>
      <c r="I565" s="8">
        <v>193.26</v>
      </c>
      <c r="J565" s="8">
        <v>4.6900000000000004</v>
      </c>
      <c r="K565" s="8">
        <v>5.59</v>
      </c>
      <c r="L565" s="8">
        <v>6.77</v>
      </c>
      <c r="M565" s="36" t="str">
        <f>INDEX(YahooDetails[], MATCH(ZACKS_Screener[Ticker], YahooDetails[Ticker],0), 4)</f>
        <v>Consumer Cyclical</v>
      </c>
      <c r="N565" s="6" t="str">
        <f>INDEX(YahooDetails[], MATCH(ZACKS_Screener[Ticker], YahooDetails[Ticker],0), 2)</f>
        <v>Specialty Retail</v>
      </c>
      <c r="O5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0.19189765458422162</v>
      </c>
      <c r="P5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0.21109123434704827</v>
      </c>
      <c r="Q565" s="17">
        <f>IFERROR(ZACKS_Screener[[#This Row],[Price]]/ZACKS_Screener[[#This Row],[EPS1]], "")</f>
        <v>34.572450805008941</v>
      </c>
      <c r="R565" s="17">
        <f>IFERROR(ZACKS_Screener[[#This Row],[Price]]/ZACKS_Screener[[#This Row],[EPS2]], "")</f>
        <v>28.546528803545051</v>
      </c>
      <c r="S565" s="17">
        <f>IFERROR(ZACKS_Screener[[#This Row],[PE1]]/(ZACKS_Screener[[#This Row],[EG1]]*100), "")</f>
        <v>1.801608825283245</v>
      </c>
      <c r="T565" s="17">
        <f>IFERROR(ZACKS_Screener[[#This Row],[PE2]]/(ZACKS_Screener[[#This Row],[EG2]]*100), "")</f>
        <v>1.3523313221340412</v>
      </c>
      <c r="U565"/>
    </row>
    <row r="566" spans="1:21" hidden="1" x14ac:dyDescent="0.25">
      <c r="A566" s="20" t="s">
        <v>526</v>
      </c>
      <c r="B566" s="35">
        <v>4378.17</v>
      </c>
      <c r="C566" s="6" t="s">
        <v>525</v>
      </c>
      <c r="D566" s="6" t="s">
        <v>13</v>
      </c>
      <c r="E566" s="6" t="s">
        <v>14</v>
      </c>
      <c r="F566" s="6" t="s">
        <v>527</v>
      </c>
      <c r="G566">
        <v>12</v>
      </c>
      <c r="H566">
        <v>202212</v>
      </c>
      <c r="I566" s="8">
        <v>149.35</v>
      </c>
      <c r="J566" s="8">
        <v>2.2599999999999998</v>
      </c>
      <c r="K566" s="8">
        <v>2.69</v>
      </c>
      <c r="L566" s="8">
        <v>2.91</v>
      </c>
      <c r="M566" s="36" t="str">
        <f>INDEX(YahooDetails[], MATCH(ZACKS_Screener[Ticker], YahooDetails[Ticker],0), 4)</f>
        <v>Technology</v>
      </c>
      <c r="N566" s="6" t="str">
        <f>INDEX(YahooDetails[], MATCH(ZACKS_Screener[Ticker], YahooDetails[Ticker],0), 2)</f>
        <v>Scientific &amp; Technical Instruments</v>
      </c>
      <c r="O5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0.19026548672566382</v>
      </c>
      <c r="P5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8.1784386617100441E-2</v>
      </c>
      <c r="Q566" s="17">
        <f>IFERROR(ZACKS_Screener[[#This Row],[Price]]/ZACKS_Screener[[#This Row],[EPS1]], "")</f>
        <v>55.520446096654275</v>
      </c>
      <c r="R566" s="17">
        <f>IFERROR(ZACKS_Screener[[#This Row],[Price]]/ZACKS_Screener[[#This Row],[EPS2]], "")</f>
        <v>51.323024054982817</v>
      </c>
      <c r="S566" s="17">
        <f>IFERROR(ZACKS_Screener[[#This Row],[PE1]]/(ZACKS_Screener[[#This Row],[EG1]]*100), "")</f>
        <v>2.9180513529869443</v>
      </c>
      <c r="T566" s="17">
        <f>IFERROR(ZACKS_Screener[[#This Row],[PE2]]/(ZACKS_Screener[[#This Row],[EG2]]*100), "")</f>
        <v>6.2754061230865297</v>
      </c>
      <c r="U566"/>
    </row>
    <row r="567" spans="1:21" hidden="1" x14ac:dyDescent="0.25">
      <c r="A567" s="20" t="s">
        <v>1696</v>
      </c>
      <c r="B567" s="35">
        <v>45076.69</v>
      </c>
      <c r="C567" s="6" t="s">
        <v>1695</v>
      </c>
      <c r="D567" s="6" t="s">
        <v>13</v>
      </c>
      <c r="E567" s="6" t="s">
        <v>18</v>
      </c>
      <c r="F567" s="6" t="s">
        <v>115</v>
      </c>
      <c r="G567">
        <v>9</v>
      </c>
      <c r="H567">
        <v>202209</v>
      </c>
      <c r="I567" s="8">
        <v>65.7</v>
      </c>
      <c r="J567" s="8">
        <v>3</v>
      </c>
      <c r="K567" s="8">
        <v>3.57</v>
      </c>
      <c r="L567" s="8">
        <v>4.04</v>
      </c>
      <c r="M567" s="36" t="str">
        <f>INDEX(YahooDetails[], MATCH(ZACKS_Screener[Ticker], YahooDetails[Ticker],0), 4)</f>
        <v>Industrials</v>
      </c>
      <c r="N567" s="6" t="str">
        <f>INDEX(YahooDetails[], MATCH(ZACKS_Screener[Ticker], YahooDetails[Ticker],0), 2)</f>
        <v>Building Products &amp; Equipment</v>
      </c>
      <c r="O5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0.18999999999999995</v>
      </c>
      <c r="P5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0.13165266106442583</v>
      </c>
      <c r="Q567" s="17">
        <f>IFERROR(ZACKS_Screener[[#This Row],[Price]]/ZACKS_Screener[[#This Row],[EPS1]], "")</f>
        <v>18.403361344537817</v>
      </c>
      <c r="R567" s="17">
        <f>IFERROR(ZACKS_Screener[[#This Row],[Price]]/ZACKS_Screener[[#This Row],[EPS2]], "")</f>
        <v>16.262376237623762</v>
      </c>
      <c r="S567" s="17">
        <f>IFERROR(ZACKS_Screener[[#This Row],[PE1]]/(ZACKS_Screener[[#This Row],[EG1]]*100), "")</f>
        <v>0.96859796550199073</v>
      </c>
      <c r="T567" s="17">
        <f>IFERROR(ZACKS_Screener[[#This Row],[PE2]]/(ZACKS_Screener[[#This Row],[EG2]]*100), "")</f>
        <v>1.2352485780492937</v>
      </c>
      <c r="U567"/>
    </row>
    <row r="568" spans="1:21" hidden="1" x14ac:dyDescent="0.25">
      <c r="A568" s="20" t="s">
        <v>3872</v>
      </c>
      <c r="B568" s="35">
        <v>3057.08</v>
      </c>
      <c r="C568" s="6" t="s">
        <v>3871</v>
      </c>
      <c r="D568" s="6" t="s">
        <v>13</v>
      </c>
      <c r="E568" s="6" t="s">
        <v>30</v>
      </c>
      <c r="F568" s="6" t="s">
        <v>830</v>
      </c>
      <c r="G568">
        <v>1</v>
      </c>
      <c r="H568">
        <v>202301</v>
      </c>
      <c r="I568" s="8">
        <v>18.93</v>
      </c>
      <c r="J568" s="8">
        <v>1.69</v>
      </c>
      <c r="K568" s="8">
        <v>2.0099999999999998</v>
      </c>
      <c r="L568" s="8">
        <v>2.08</v>
      </c>
      <c r="M568" s="36" t="str">
        <f>INDEX(YahooDetails[], MATCH(ZACKS_Screener[Ticker], YahooDetails[Ticker],0), 4)</f>
        <v>Consumer Cyclical</v>
      </c>
      <c r="N568" s="6" t="str">
        <f>INDEX(YahooDetails[], MATCH(ZACKS_Screener[Ticker], YahooDetails[Ticker],0), 2)</f>
        <v>Department Stores</v>
      </c>
      <c r="O5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0.18934911242603542</v>
      </c>
      <c r="P5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3.4825870646766316E-2</v>
      </c>
      <c r="Q568" s="17">
        <f>IFERROR(ZACKS_Screener[[#This Row],[Price]]/ZACKS_Screener[[#This Row],[EPS1]], "")</f>
        <v>9.4179104477611943</v>
      </c>
      <c r="R568" s="17">
        <f>IFERROR(ZACKS_Screener[[#This Row],[Price]]/ZACKS_Screener[[#This Row],[EPS2]], "")</f>
        <v>9.1009615384615383</v>
      </c>
      <c r="S568" s="17">
        <f>IFERROR(ZACKS_Screener[[#This Row],[PE1]]/(ZACKS_Screener[[#This Row],[EG1]]*100), "")</f>
        <v>0.49738339552238836</v>
      </c>
      <c r="T568" s="17">
        <f>IFERROR(ZACKS_Screener[[#This Row],[PE2]]/(ZACKS_Screener[[#This Row],[EG2]]*100), "")</f>
        <v>2.6132760989010877</v>
      </c>
      <c r="U568"/>
    </row>
    <row r="569" spans="1:21" hidden="1" x14ac:dyDescent="0.25">
      <c r="A569" s="20" t="s">
        <v>2471</v>
      </c>
      <c r="B569" s="35">
        <v>22171.27</v>
      </c>
      <c r="C569" s="6" t="s">
        <v>2470</v>
      </c>
      <c r="D569" s="6" t="s">
        <v>13</v>
      </c>
      <c r="E569" s="6" t="s">
        <v>330</v>
      </c>
      <c r="F569" s="6" t="s">
        <v>613</v>
      </c>
      <c r="G569">
        <v>12</v>
      </c>
      <c r="H569">
        <v>202212</v>
      </c>
      <c r="I569" s="8">
        <v>43.91</v>
      </c>
      <c r="J569" s="8">
        <v>2.91</v>
      </c>
      <c r="K569" s="8">
        <v>3.46</v>
      </c>
      <c r="L569" s="8">
        <v>4.41</v>
      </c>
      <c r="M569" s="36" t="str">
        <f>INDEX(YahooDetails[], MATCH(ZACKS_Screener[Ticker], YahooDetails[Ticker],0), 4)</f>
        <v>Communication Services</v>
      </c>
      <c r="N569" s="6" t="str">
        <f>INDEX(YahooDetails[], MATCH(ZACKS_Screener[Ticker], YahooDetails[Ticker],0), 2)</f>
        <v>Telecom Services</v>
      </c>
      <c r="O5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0.18900343642611678</v>
      </c>
      <c r="P5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0.27456647398843936</v>
      </c>
      <c r="Q569" s="17">
        <f>IFERROR(ZACKS_Screener[[#This Row],[Price]]/ZACKS_Screener[[#This Row],[EPS1]], "")</f>
        <v>12.690751445086704</v>
      </c>
      <c r="R569" s="17">
        <f>IFERROR(ZACKS_Screener[[#This Row],[Price]]/ZACKS_Screener[[#This Row],[EPS2]], "")</f>
        <v>9.9569160997732418</v>
      </c>
      <c r="S569" s="17">
        <f>IFERROR(ZACKS_Screener[[#This Row],[PE1]]/(ZACKS_Screener[[#This Row],[EG1]]*100), "")</f>
        <v>0.67145612191276949</v>
      </c>
      <c r="T569" s="17">
        <f>IFERROR(ZACKS_Screener[[#This Row],[PE2]]/(ZACKS_Screener[[#This Row],[EG2]]*100), "")</f>
        <v>0.36264136531805691</v>
      </c>
      <c r="U569"/>
    </row>
    <row r="570" spans="1:21" hidden="1" x14ac:dyDescent="0.25">
      <c r="A570" s="20" t="s">
        <v>2517</v>
      </c>
      <c r="B570" s="35">
        <v>14747.56</v>
      </c>
      <c r="C570" s="6" t="s">
        <v>2516</v>
      </c>
      <c r="D570" s="6" t="s">
        <v>22</v>
      </c>
      <c r="E570" s="6" t="s">
        <v>107</v>
      </c>
      <c r="F570" s="6" t="s">
        <v>1202</v>
      </c>
      <c r="G570">
        <v>12</v>
      </c>
      <c r="H570">
        <v>202212</v>
      </c>
      <c r="I570" s="8">
        <v>15.7</v>
      </c>
      <c r="J570" s="8">
        <v>-6.34</v>
      </c>
      <c r="K570" s="8">
        <v>-5.15</v>
      </c>
      <c r="L570" s="8">
        <v>-3.09</v>
      </c>
      <c r="M570" s="36" t="str">
        <f>INDEX(YahooDetails[], MATCH(ZACKS_Screener[Ticker], YahooDetails[Ticker],0), 4)</f>
        <v>Consumer Cyclical</v>
      </c>
      <c r="N570" s="6" t="str">
        <f>INDEX(YahooDetails[], MATCH(ZACKS_Screener[Ticker], YahooDetails[Ticker],0), 2)</f>
        <v>Auto Manufacturers</v>
      </c>
      <c r="O5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0.18769716088328067</v>
      </c>
      <c r="P5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0.40000000000000008</v>
      </c>
      <c r="Q570" s="17">
        <f>IFERROR(ZACKS_Screener[[#This Row],[Price]]/ZACKS_Screener[[#This Row],[EPS1]], "")</f>
        <v>-3.0485436893203879</v>
      </c>
      <c r="R570" s="17">
        <f>IFERROR(ZACKS_Screener[[#This Row],[Price]]/ZACKS_Screener[[#This Row],[EPS2]], "")</f>
        <v>-5.0809061488673137</v>
      </c>
      <c r="S570" s="17">
        <f>IFERROR(ZACKS_Screener[[#This Row],[PE1]]/(ZACKS_Screener[[#This Row],[EG1]]*100), "")</f>
        <v>-0.16241821000244763</v>
      </c>
      <c r="T570" s="17">
        <f>IFERROR(ZACKS_Screener[[#This Row],[PE2]]/(ZACKS_Screener[[#This Row],[EG2]]*100), "")</f>
        <v>-0.12702265372168281</v>
      </c>
      <c r="U570"/>
    </row>
    <row r="571" spans="1:21" hidden="1" x14ac:dyDescent="0.25">
      <c r="A571" s="20" t="s">
        <v>566</v>
      </c>
      <c r="B571" s="35">
        <v>4089.87</v>
      </c>
      <c r="C571" s="6" t="s">
        <v>565</v>
      </c>
      <c r="D571" s="6" t="s">
        <v>22</v>
      </c>
      <c r="E571" s="6" t="s">
        <v>85</v>
      </c>
      <c r="F571" s="6" t="s">
        <v>286</v>
      </c>
      <c r="G571">
        <v>1</v>
      </c>
      <c r="H571">
        <v>202301</v>
      </c>
      <c r="I571" s="8">
        <v>41.91</v>
      </c>
      <c r="J571" s="8">
        <v>-0.64</v>
      </c>
      <c r="K571" s="8">
        <v>-0.52</v>
      </c>
      <c r="L571" s="8">
        <v>-0.13</v>
      </c>
      <c r="M571" s="36" t="str">
        <f>INDEX(YahooDetails[], MATCH(ZACKS_Screener[Ticker], YahooDetails[Ticker],0), 4)</f>
        <v>Technology</v>
      </c>
      <c r="N571" s="6" t="str">
        <f>INDEX(YahooDetails[], MATCH(ZACKS_Screener[Ticker], YahooDetails[Ticker],0), 2)</f>
        <v>Software—Application</v>
      </c>
      <c r="O5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0.1875</v>
      </c>
      <c r="P5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v>
      </c>
      <c r="Q571" s="17">
        <f>IFERROR(ZACKS_Screener[[#This Row],[Price]]/ZACKS_Screener[[#This Row],[EPS1]], "")</f>
        <v>-80.59615384615384</v>
      </c>
      <c r="R571" s="17">
        <f>IFERROR(ZACKS_Screener[[#This Row],[Price]]/ZACKS_Screener[[#This Row],[EPS2]], "")</f>
        <v>-322.38461538461536</v>
      </c>
      <c r="S571" s="17">
        <f>IFERROR(ZACKS_Screener[[#This Row],[PE1]]/(ZACKS_Screener[[#This Row],[EG1]]*100), "")</f>
        <v>-4.2984615384615381</v>
      </c>
      <c r="T571" s="17">
        <f>IFERROR(ZACKS_Screener[[#This Row],[PE2]]/(ZACKS_Screener[[#This Row],[EG2]]*100), "")</f>
        <v>-4.2984615384615381</v>
      </c>
      <c r="U571"/>
    </row>
    <row r="572" spans="1:21" hidden="1" x14ac:dyDescent="0.25">
      <c r="A572" s="20" t="s">
        <v>1718</v>
      </c>
      <c r="B572" s="35">
        <v>416513.75</v>
      </c>
      <c r="C572" s="6" t="s">
        <v>1717</v>
      </c>
      <c r="D572" s="6" t="s">
        <v>13</v>
      </c>
      <c r="E572" s="6" t="s">
        <v>37</v>
      </c>
      <c r="F572" s="6" t="s">
        <v>404</v>
      </c>
      <c r="G572">
        <v>12</v>
      </c>
      <c r="H572">
        <v>202212</v>
      </c>
      <c r="I572" s="8">
        <v>142.53</v>
      </c>
      <c r="J572" s="8">
        <v>12.09</v>
      </c>
      <c r="K572" s="8">
        <v>14.35</v>
      </c>
      <c r="L572" s="8">
        <v>13.86</v>
      </c>
      <c r="M572" s="36" t="str">
        <f>INDEX(YahooDetails[], MATCH(ZACKS_Screener[Ticker], YahooDetails[Ticker],0), 4)</f>
        <v>Financial Services</v>
      </c>
      <c r="N572" s="6" t="str">
        <f>INDEX(YahooDetails[], MATCH(ZACKS_Screener[Ticker], YahooDetails[Ticker],0), 2)</f>
        <v>Banks—Diversified</v>
      </c>
      <c r="O5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0.18693134822167079</v>
      </c>
      <c r="P5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-3.4146341463414651E-2</v>
      </c>
      <c r="Q572" s="17">
        <f>IFERROR(ZACKS_Screener[[#This Row],[Price]]/ZACKS_Screener[[#This Row],[EPS1]], "")</f>
        <v>9.9324041811846691</v>
      </c>
      <c r="R572" s="17">
        <f>IFERROR(ZACKS_Screener[[#This Row],[Price]]/ZACKS_Screener[[#This Row],[EPS2]], "")</f>
        <v>10.283549783549784</v>
      </c>
      <c r="S572" s="17">
        <f>IFERROR(ZACKS_Screener[[#This Row],[PE1]]/(ZACKS_Screener[[#This Row],[EG1]]*100), "")</f>
        <v>0.53133967500231272</v>
      </c>
      <c r="T572" s="17">
        <f>IFERROR(ZACKS_Screener[[#This Row],[PE2]]/(ZACKS_Screener[[#This Row],[EG2]]*100), "")</f>
        <v>-3.0116110080395782</v>
      </c>
      <c r="U572"/>
    </row>
    <row r="573" spans="1:21" hidden="1" x14ac:dyDescent="0.25">
      <c r="A573" s="20" t="s">
        <v>1402</v>
      </c>
      <c r="B573" s="35">
        <v>1572523.38</v>
      </c>
      <c r="C573" s="6" t="s">
        <v>1401</v>
      </c>
      <c r="D573" s="6" t="s">
        <v>22</v>
      </c>
      <c r="E573" s="6" t="s">
        <v>14</v>
      </c>
      <c r="F573" s="6" t="s">
        <v>183</v>
      </c>
      <c r="G573">
        <v>12</v>
      </c>
      <c r="H573">
        <v>202212</v>
      </c>
      <c r="I573" s="8">
        <v>123.85</v>
      </c>
      <c r="J573" s="8">
        <v>4.5599999999999996</v>
      </c>
      <c r="K573" s="8">
        <v>5.41</v>
      </c>
      <c r="L573" s="8">
        <v>6.25</v>
      </c>
      <c r="M573" s="36" t="str">
        <f>INDEX(YahooDetails[], MATCH(ZACKS_Screener[Ticker], YahooDetails[Ticker],0), 4)</f>
        <v>Communication Services</v>
      </c>
      <c r="N573" s="6" t="str">
        <f>INDEX(YahooDetails[], MATCH(ZACKS_Screener[Ticker], YahooDetails[Ticker],0), 2)</f>
        <v>Internet Content &amp; Information</v>
      </c>
      <c r="O5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0.18640350877192996</v>
      </c>
      <c r="P5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0.15526802218114599</v>
      </c>
      <c r="Q573" s="17">
        <f>IFERROR(ZACKS_Screener[[#This Row],[Price]]/ZACKS_Screener[[#This Row],[EPS1]], "")</f>
        <v>22.892791127541589</v>
      </c>
      <c r="R573" s="17">
        <f>IFERROR(ZACKS_Screener[[#This Row],[Price]]/ZACKS_Screener[[#This Row],[EPS2]], "")</f>
        <v>19.815999999999999</v>
      </c>
      <c r="S573" s="17">
        <f>IFERROR(ZACKS_Screener[[#This Row],[PE1]]/(ZACKS_Screener[[#This Row],[EG1]]*100), "")</f>
        <v>1.228130912253995</v>
      </c>
      <c r="T573" s="17">
        <f>IFERROR(ZACKS_Screener[[#This Row],[PE2]]/(ZACKS_Screener[[#This Row],[EG2]]*100), "")</f>
        <v>1.2762447619047621</v>
      </c>
      <c r="U573"/>
    </row>
    <row r="574" spans="1:21" hidden="1" x14ac:dyDescent="0.25">
      <c r="A574" s="20" t="s">
        <v>1403</v>
      </c>
      <c r="B574" s="35">
        <v>1563000.63</v>
      </c>
      <c r="C574" s="6" t="s">
        <v>1401</v>
      </c>
      <c r="D574" s="6" t="s">
        <v>22</v>
      </c>
      <c r="E574" s="6" t="s">
        <v>14</v>
      </c>
      <c r="F574" s="6" t="s">
        <v>183</v>
      </c>
      <c r="G574">
        <v>12</v>
      </c>
      <c r="H574">
        <v>202212</v>
      </c>
      <c r="I574" s="8">
        <v>123.1</v>
      </c>
      <c r="J574" s="8">
        <v>4.5599999999999996</v>
      </c>
      <c r="K574" s="8">
        <v>5.41</v>
      </c>
      <c r="L574" s="8">
        <v>6.27</v>
      </c>
      <c r="M574" s="36" t="str">
        <f>INDEX(YahooDetails[], MATCH(ZACKS_Screener[Ticker], YahooDetails[Ticker],0), 4)</f>
        <v>Communication Services</v>
      </c>
      <c r="N574" s="6" t="str">
        <f>INDEX(YahooDetails[], MATCH(ZACKS_Screener[Ticker], YahooDetails[Ticker],0), 2)</f>
        <v>Internet Content &amp; Information</v>
      </c>
      <c r="O5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0.18640350877192996</v>
      </c>
      <c r="P5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0.1589648798521256</v>
      </c>
      <c r="Q574" s="17">
        <f>IFERROR(ZACKS_Screener[[#This Row],[Price]]/ZACKS_Screener[[#This Row],[EPS1]], "")</f>
        <v>22.754158964879849</v>
      </c>
      <c r="R574" s="17">
        <f>IFERROR(ZACKS_Screener[[#This Row],[Price]]/ZACKS_Screener[[#This Row],[EPS2]], "")</f>
        <v>19.63317384370016</v>
      </c>
      <c r="S574" s="17">
        <f>IFERROR(ZACKS_Screener[[#This Row],[PE1]]/(ZACKS_Screener[[#This Row],[EG1]]*100), "")</f>
        <v>1.2206937044688475</v>
      </c>
      <c r="T574" s="17">
        <f>IFERROR(ZACKS_Screener[[#This Row],[PE2]]/(ZACKS_Screener[[#This Row],[EG2]]*100), "")</f>
        <v>1.2350636104002086</v>
      </c>
      <c r="U574"/>
    </row>
    <row r="575" spans="1:21" hidden="1" x14ac:dyDescent="0.25">
      <c r="A575" s="20" t="s">
        <v>78</v>
      </c>
      <c r="B575" s="35">
        <v>5443.13</v>
      </c>
      <c r="C575" s="6" t="s">
        <v>77</v>
      </c>
      <c r="D575" s="6" t="s">
        <v>22</v>
      </c>
      <c r="E575" s="6" t="s">
        <v>14</v>
      </c>
      <c r="F575" s="6" t="s">
        <v>79</v>
      </c>
      <c r="G575">
        <v>12</v>
      </c>
      <c r="H575">
        <v>202212</v>
      </c>
      <c r="I575" s="8">
        <v>166.4</v>
      </c>
      <c r="J575" s="8">
        <v>5.46</v>
      </c>
      <c r="K575" s="8">
        <v>6.47</v>
      </c>
      <c r="L575" s="8">
        <v>7.44</v>
      </c>
      <c r="M575" s="36" t="str">
        <f>INDEX(YahooDetails[], MATCH(ZACKS_Screener[Ticker], YahooDetails[Ticker],0), 4)</f>
        <v>Technology</v>
      </c>
      <c r="N575" s="6" t="str">
        <f>INDEX(YahooDetails[], MATCH(ZACKS_Screener[Ticker], YahooDetails[Ticker],0), 2)</f>
        <v>Semiconductor Equipment &amp; Materials</v>
      </c>
      <c r="O5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0.18498168498168494</v>
      </c>
      <c r="P5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0.1499227202472953</v>
      </c>
      <c r="Q575" s="17">
        <f>IFERROR(ZACKS_Screener[[#This Row],[Price]]/ZACKS_Screener[[#This Row],[EPS1]], "")</f>
        <v>25.718701700154561</v>
      </c>
      <c r="R575" s="17">
        <f>IFERROR(ZACKS_Screener[[#This Row],[Price]]/ZACKS_Screener[[#This Row],[EPS2]], "")</f>
        <v>22.36559139784946</v>
      </c>
      <c r="S575" s="17">
        <f>IFERROR(ZACKS_Screener[[#This Row],[PE1]]/(ZACKS_Screener[[#This Row],[EG1]]*100), "")</f>
        <v>1.3903377354737023</v>
      </c>
      <c r="T575" s="17">
        <f>IFERROR(ZACKS_Screener[[#This Row],[PE2]]/(ZACKS_Screener[[#This Row],[EG2]]*100), "")</f>
        <v>1.4918080035472776</v>
      </c>
      <c r="U575"/>
    </row>
    <row r="576" spans="1:21" hidden="1" x14ac:dyDescent="0.25">
      <c r="A576" s="20" t="s">
        <v>925</v>
      </c>
      <c r="B576" s="35">
        <v>9645.34</v>
      </c>
      <c r="C576" s="6" t="s">
        <v>924</v>
      </c>
      <c r="D576" s="6" t="s">
        <v>13</v>
      </c>
      <c r="E576" s="6" t="s">
        <v>51</v>
      </c>
      <c r="F576" s="6" t="s">
        <v>308</v>
      </c>
      <c r="G576">
        <v>12</v>
      </c>
      <c r="H576">
        <v>202212</v>
      </c>
      <c r="I576" s="8">
        <v>60.42</v>
      </c>
      <c r="J576" s="8">
        <v>4.71</v>
      </c>
      <c r="K576" s="8">
        <v>5.58</v>
      </c>
      <c r="L576" s="8">
        <v>5.82</v>
      </c>
      <c r="M576" s="36" t="str">
        <f>INDEX(YahooDetails[], MATCH(ZACKS_Screener[Ticker], YahooDetails[Ticker],0), 4)</f>
        <v>Consumer Defensive</v>
      </c>
      <c r="N576" s="6" t="str">
        <f>INDEX(YahooDetails[], MATCH(ZACKS_Screener[Ticker], YahooDetails[Ticker],0), 2)</f>
        <v>Packaged Foods</v>
      </c>
      <c r="O5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0.18471337579617836</v>
      </c>
      <c r="P5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4.3010752688172081E-2</v>
      </c>
      <c r="Q576" s="17">
        <f>IFERROR(ZACKS_Screener[[#This Row],[Price]]/ZACKS_Screener[[#This Row],[EPS1]], "")</f>
        <v>10.827956989247312</v>
      </c>
      <c r="R576" s="17">
        <f>IFERROR(ZACKS_Screener[[#This Row],[Price]]/ZACKS_Screener[[#This Row],[EPS2]], "")</f>
        <v>10.381443298969073</v>
      </c>
      <c r="S576" s="17">
        <f>IFERROR(ZACKS_Screener[[#This Row],[PE1]]/(ZACKS_Screener[[#This Row],[EG1]]*100), "")</f>
        <v>0.58620318872821653</v>
      </c>
      <c r="T576" s="17">
        <f>IFERROR(ZACKS_Screener[[#This Row],[PE2]]/(ZACKS_Screener[[#This Row],[EG2]]*100), "")</f>
        <v>2.4136855670103072</v>
      </c>
      <c r="U576"/>
    </row>
    <row r="577" spans="1:21" hidden="1" x14ac:dyDescent="0.25">
      <c r="A577" s="20" t="s">
        <v>819</v>
      </c>
      <c r="B577" s="35">
        <v>72212.960000000006</v>
      </c>
      <c r="C577" s="6" t="s">
        <v>818</v>
      </c>
      <c r="D577" s="6" t="s">
        <v>13</v>
      </c>
      <c r="E577" s="6" t="s">
        <v>23</v>
      </c>
      <c r="F577" s="6" t="s">
        <v>779</v>
      </c>
      <c r="G577">
        <v>12</v>
      </c>
      <c r="H577">
        <v>202212</v>
      </c>
      <c r="I577" s="8">
        <v>77.56</v>
      </c>
      <c r="J577" s="8">
        <v>2.77</v>
      </c>
      <c r="K577" s="8">
        <v>3.28</v>
      </c>
      <c r="L577" s="8">
        <v>3.9</v>
      </c>
      <c r="M577" s="36" t="str">
        <f>INDEX(YahooDetails[], MATCH(ZACKS_Screener[Ticker], YahooDetails[Ticker],0), 4)</f>
        <v>Industrials</v>
      </c>
      <c r="N577" s="6" t="str">
        <f>INDEX(YahooDetails[], MATCH(ZACKS_Screener[Ticker], YahooDetails[Ticker],0), 2)</f>
        <v>Railroads</v>
      </c>
      <c r="O5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0.1841155234657039</v>
      </c>
      <c r="P5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0.1890243902439025</v>
      </c>
      <c r="Q577" s="17">
        <f>IFERROR(ZACKS_Screener[[#This Row],[Price]]/ZACKS_Screener[[#This Row],[EPS1]], "")</f>
        <v>23.646341463414636</v>
      </c>
      <c r="R577" s="17">
        <f>IFERROR(ZACKS_Screener[[#This Row],[Price]]/ZACKS_Screener[[#This Row],[EPS2]], "")</f>
        <v>19.887179487179488</v>
      </c>
      <c r="S577" s="17">
        <f>IFERROR(ZACKS_Screener[[#This Row],[PE1]]/(ZACKS_Screener[[#This Row],[EG1]]*100), "")</f>
        <v>1.2843208990913446</v>
      </c>
      <c r="T577" s="17">
        <f>IFERROR(ZACKS_Screener[[#This Row],[PE2]]/(ZACKS_Screener[[#This Row],[EG2]]*100), "")</f>
        <v>1.0520959470636886</v>
      </c>
      <c r="U577"/>
    </row>
    <row r="578" spans="1:21" hidden="1" x14ac:dyDescent="0.25">
      <c r="A578" s="20" t="s">
        <v>4003</v>
      </c>
      <c r="B578" s="35">
        <v>2203.4699999999998</v>
      </c>
      <c r="C578" s="6" t="s">
        <v>4002</v>
      </c>
      <c r="D578" s="6" t="s">
        <v>22</v>
      </c>
      <c r="E578" s="6" t="s">
        <v>118</v>
      </c>
      <c r="F578" s="6" t="s">
        <v>4004</v>
      </c>
      <c r="G578">
        <v>12</v>
      </c>
      <c r="H578">
        <v>202212</v>
      </c>
      <c r="I578" s="8">
        <v>131.88</v>
      </c>
      <c r="J578" s="8">
        <v>4.91</v>
      </c>
      <c r="K578" s="8">
        <v>5.81</v>
      </c>
      <c r="L578" s="8">
        <v>6.95</v>
      </c>
      <c r="M578" s="36" t="str">
        <f>INDEX(YahooDetails[], MATCH(ZACKS_Screener[Ticker], YahooDetails[Ticker],0), 4)</f>
        <v>Industrials</v>
      </c>
      <c r="N578" s="6" t="str">
        <f>INDEX(YahooDetails[], MATCH(ZACKS_Screener[Ticker], YahooDetails[Ticker],0), 2)</f>
        <v>Engineering &amp; Construction</v>
      </c>
      <c r="O5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0.18329938900203654</v>
      </c>
      <c r="P5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0.1962134251290879</v>
      </c>
      <c r="Q578" s="17">
        <f>IFERROR(ZACKS_Screener[[#This Row],[Price]]/ZACKS_Screener[[#This Row],[EPS1]], "")</f>
        <v>22.698795180722893</v>
      </c>
      <c r="R578" s="17">
        <f>IFERROR(ZACKS_Screener[[#This Row],[Price]]/ZACKS_Screener[[#This Row],[EPS2]], "")</f>
        <v>18.975539568345322</v>
      </c>
      <c r="S578" s="17">
        <f>IFERROR(ZACKS_Screener[[#This Row],[PE1]]/(ZACKS_Screener[[#This Row],[EG1]]*100), "")</f>
        <v>1.2383453815261054</v>
      </c>
      <c r="T578" s="17">
        <f>IFERROR(ZACKS_Screener[[#This Row],[PE2]]/(ZACKS_Screener[[#This Row],[EG2]]*100), "")</f>
        <v>0.967086709579704</v>
      </c>
      <c r="U578"/>
    </row>
    <row r="579" spans="1:21" hidden="1" x14ac:dyDescent="0.25">
      <c r="A579" s="20" t="s">
        <v>1876</v>
      </c>
      <c r="B579" s="35">
        <v>48728.32</v>
      </c>
      <c r="C579" s="6" t="s">
        <v>1875</v>
      </c>
      <c r="D579" s="6" t="s">
        <v>22</v>
      </c>
      <c r="E579" s="6" t="s">
        <v>330</v>
      </c>
      <c r="F579" s="6" t="s">
        <v>806</v>
      </c>
      <c r="G579">
        <v>1</v>
      </c>
      <c r="H579">
        <v>202301</v>
      </c>
      <c r="I579" s="8">
        <v>383.49</v>
      </c>
      <c r="J579" s="8">
        <v>10.07</v>
      </c>
      <c r="K579" s="8">
        <v>11.91</v>
      </c>
      <c r="L579" s="8">
        <v>13.76</v>
      </c>
      <c r="M579" s="36" t="str">
        <f>INDEX(YahooDetails[], MATCH(ZACKS_Screener[Ticker], YahooDetails[Ticker],0), 4)</f>
        <v>Consumer Cyclical</v>
      </c>
      <c r="N579" s="6" t="str">
        <f>INDEX(YahooDetails[], MATCH(ZACKS_Screener[Ticker], YahooDetails[Ticker],0), 2)</f>
        <v>Apparel Retail</v>
      </c>
      <c r="O5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0.18272095332671298</v>
      </c>
      <c r="P5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0.1553316540722082</v>
      </c>
      <c r="Q579" s="17">
        <f>IFERROR(ZACKS_Screener[[#This Row],[Price]]/ZACKS_Screener[[#This Row],[EPS1]], "")</f>
        <v>32.19899244332494</v>
      </c>
      <c r="R579" s="17">
        <f>IFERROR(ZACKS_Screener[[#This Row],[Price]]/ZACKS_Screener[[#This Row],[EPS2]], "")</f>
        <v>27.869912790697676</v>
      </c>
      <c r="S579" s="17">
        <f>IFERROR(ZACKS_Screener[[#This Row],[PE1]]/(ZACKS_Screener[[#This Row],[EG1]]*100), "")</f>
        <v>1.7621948581754467</v>
      </c>
      <c r="T579" s="17">
        <f>IFERROR(ZACKS_Screener[[#This Row],[PE2]]/(ZACKS_Screener[[#This Row],[EG2]]*100), "")</f>
        <v>1.7942197910119426</v>
      </c>
      <c r="U579"/>
    </row>
    <row r="580" spans="1:21" hidden="1" x14ac:dyDescent="0.25">
      <c r="A580" s="20" t="s">
        <v>1786</v>
      </c>
      <c r="B580" s="35">
        <v>5108.3599999999997</v>
      </c>
      <c r="C580" s="6" t="s">
        <v>1785</v>
      </c>
      <c r="D580" s="6" t="s">
        <v>22</v>
      </c>
      <c r="E580" s="6" t="s">
        <v>51</v>
      </c>
      <c r="F580" s="6" t="s">
        <v>308</v>
      </c>
      <c r="G580">
        <v>6</v>
      </c>
      <c r="H580">
        <v>202206</v>
      </c>
      <c r="I580" s="8">
        <v>185.61</v>
      </c>
      <c r="J580" s="8">
        <v>4.2300000000000004</v>
      </c>
      <c r="K580" s="8">
        <v>5</v>
      </c>
      <c r="L580" s="8">
        <v>6.75</v>
      </c>
      <c r="M580" s="36" t="str">
        <f>INDEX(YahooDetails[], MATCH(ZACKS_Screener[Ticker], YahooDetails[Ticker],0), 4)</f>
        <v>Consumer Defensive</v>
      </c>
      <c r="N580" s="6" t="str">
        <f>INDEX(YahooDetails[], MATCH(ZACKS_Screener[Ticker], YahooDetails[Ticker],0), 2)</f>
        <v>Packaged Foods</v>
      </c>
      <c r="O5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0.18203309692671382</v>
      </c>
      <c r="P5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v>
      </c>
      <c r="Q580" s="17">
        <f>IFERROR(ZACKS_Screener[[#This Row],[Price]]/ZACKS_Screener[[#This Row],[EPS1]], "")</f>
        <v>37.122</v>
      </c>
      <c r="R580" s="17">
        <f>IFERROR(ZACKS_Screener[[#This Row],[Price]]/ZACKS_Screener[[#This Row],[EPS2]], "")</f>
        <v>27.497777777777781</v>
      </c>
      <c r="S580" s="17">
        <f>IFERROR(ZACKS_Screener[[#This Row],[PE1]]/(ZACKS_Screener[[#This Row],[EG1]]*100), "")</f>
        <v>2.0392994805194817</v>
      </c>
      <c r="T580" s="17">
        <f>IFERROR(ZACKS_Screener[[#This Row],[PE2]]/(ZACKS_Screener[[#This Row],[EG2]]*100), "")</f>
        <v>0.78565079365079371</v>
      </c>
      <c r="U580"/>
    </row>
    <row r="581" spans="1:21" hidden="1" x14ac:dyDescent="0.25">
      <c r="A581" s="20" t="s">
        <v>1014</v>
      </c>
      <c r="B581" s="35">
        <v>20052.52</v>
      </c>
      <c r="C581" s="6" t="s">
        <v>1013</v>
      </c>
      <c r="D581" s="6" t="s">
        <v>13</v>
      </c>
      <c r="E581" s="6" t="s">
        <v>30</v>
      </c>
      <c r="F581" s="6" t="s">
        <v>763</v>
      </c>
      <c r="G581">
        <v>5</v>
      </c>
      <c r="H581">
        <v>202305</v>
      </c>
      <c r="I581" s="8">
        <v>165.82</v>
      </c>
      <c r="J581" s="8">
        <v>7.4</v>
      </c>
      <c r="K581" s="8">
        <v>8.73</v>
      </c>
      <c r="L581" s="8">
        <v>9.6</v>
      </c>
      <c r="M581" s="36" t="str">
        <f>INDEX(YahooDetails[], MATCH(ZACKS_Screener[Ticker], YahooDetails[Ticker],0), 4)</f>
        <v>Consumer Cyclical</v>
      </c>
      <c r="N581" s="6" t="str">
        <f>INDEX(YahooDetails[], MATCH(ZACKS_Screener[Ticker], YahooDetails[Ticker],0), 2)</f>
        <v>Restaurants</v>
      </c>
      <c r="O5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0.17972972972972973</v>
      </c>
      <c r="P5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9.9656357388316061E-2</v>
      </c>
      <c r="Q581" s="17">
        <f>IFERROR(ZACKS_Screener[[#This Row],[Price]]/ZACKS_Screener[[#This Row],[EPS1]], "")</f>
        <v>18.994272623138603</v>
      </c>
      <c r="R581" s="17">
        <f>IFERROR(ZACKS_Screener[[#This Row],[Price]]/ZACKS_Screener[[#This Row],[EPS2]], "")</f>
        <v>17.272916666666667</v>
      </c>
      <c r="S581" s="17">
        <f>IFERROR(ZACKS_Screener[[#This Row],[PE1]]/(ZACKS_Screener[[#This Row],[EG1]]*100), "")</f>
        <v>1.0568241910618472</v>
      </c>
      <c r="T581" s="17">
        <f>IFERROR(ZACKS_Screener[[#This Row],[PE2]]/(ZACKS_Screener[[#This Row],[EG2]]*100), "")</f>
        <v>1.7332478448275879</v>
      </c>
      <c r="U581"/>
    </row>
    <row r="582" spans="1:21" hidden="1" x14ac:dyDescent="0.25">
      <c r="A582" s="20" t="s">
        <v>316</v>
      </c>
      <c r="B582" s="35">
        <v>3823.83</v>
      </c>
      <c r="C582" s="6" t="s">
        <v>315</v>
      </c>
      <c r="D582" s="6" t="s">
        <v>22</v>
      </c>
      <c r="E582" s="6" t="s">
        <v>41</v>
      </c>
      <c r="F582" s="6" t="s">
        <v>317</v>
      </c>
      <c r="G582">
        <v>9</v>
      </c>
      <c r="H582">
        <v>202209</v>
      </c>
      <c r="I582" s="8">
        <v>35.770000000000003</v>
      </c>
      <c r="J582" s="8">
        <v>-1.67</v>
      </c>
      <c r="K582" s="8">
        <v>-1.37</v>
      </c>
      <c r="L582" s="8">
        <v>-2.48</v>
      </c>
      <c r="M582" s="36" t="str">
        <f>INDEX(YahooDetails[], MATCH(ZACKS_Screener[Ticker], YahooDetails[Ticker],0), 4)</f>
        <v>Healthcare</v>
      </c>
      <c r="N582" s="6" t="str">
        <f>INDEX(YahooDetails[], MATCH(ZACKS_Screener[Ticker], YahooDetails[Ticker],0), 2)</f>
        <v>Biotechnology</v>
      </c>
      <c r="O5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0.17964071856287414</v>
      </c>
      <c r="P5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-0.81021897810218968</v>
      </c>
      <c r="Q582" s="17">
        <f>IFERROR(ZACKS_Screener[[#This Row],[Price]]/ZACKS_Screener[[#This Row],[EPS1]], "")</f>
        <v>-26.10948905109489</v>
      </c>
      <c r="R582" s="17">
        <f>IFERROR(ZACKS_Screener[[#This Row],[Price]]/ZACKS_Screener[[#This Row],[EPS2]], "")</f>
        <v>-14.423387096774196</v>
      </c>
      <c r="S582" s="17">
        <f>IFERROR(ZACKS_Screener[[#This Row],[PE1]]/(ZACKS_Screener[[#This Row],[EG1]]*100), "")</f>
        <v>-1.4534282238442831</v>
      </c>
      <c r="T582" s="17">
        <f>IFERROR(ZACKS_Screener[[#This Row],[PE2]]/(ZACKS_Screener[[#This Row],[EG2]]*100), "")</f>
        <v>0.17801838128451036</v>
      </c>
      <c r="U582"/>
    </row>
    <row r="583" spans="1:21" hidden="1" x14ac:dyDescent="0.25">
      <c r="A583" s="20" t="s">
        <v>351</v>
      </c>
      <c r="B583" s="35">
        <v>64226.33</v>
      </c>
      <c r="C583" s="6" t="s">
        <v>350</v>
      </c>
      <c r="D583" s="6" t="s">
        <v>22</v>
      </c>
      <c r="E583" s="6" t="s">
        <v>330</v>
      </c>
      <c r="F583" s="6" t="s">
        <v>352</v>
      </c>
      <c r="G583">
        <v>12</v>
      </c>
      <c r="H583">
        <v>202212</v>
      </c>
      <c r="I583" s="8">
        <v>81.89</v>
      </c>
      <c r="J583" s="8">
        <v>3.41</v>
      </c>
      <c r="K583" s="8">
        <v>4.0199999999999996</v>
      </c>
      <c r="L583" s="8">
        <v>4.24</v>
      </c>
      <c r="M583" s="36" t="str">
        <f>INDEX(YahooDetails[], MATCH(ZACKS_Screener[Ticker], YahooDetails[Ticker],0), 4)</f>
        <v>Communication Services</v>
      </c>
      <c r="N583" s="6" t="str">
        <f>INDEX(YahooDetails[], MATCH(ZACKS_Screener[Ticker], YahooDetails[Ticker],0), 2)</f>
        <v>Electronic Gaming &amp; Multimedia</v>
      </c>
      <c r="O5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0.17888563049853354</v>
      </c>
      <c r="P5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5.4726368159204147E-2</v>
      </c>
      <c r="Q583" s="17">
        <f>IFERROR(ZACKS_Screener[[#This Row],[Price]]/ZACKS_Screener[[#This Row],[EPS1]], "")</f>
        <v>20.370646766169155</v>
      </c>
      <c r="R583" s="17">
        <f>IFERROR(ZACKS_Screener[[#This Row],[Price]]/ZACKS_Screener[[#This Row],[EPS2]], "")</f>
        <v>19.313679245283019</v>
      </c>
      <c r="S583" s="17">
        <f>IFERROR(ZACKS_Screener[[#This Row],[PE1]]/(ZACKS_Screener[[#This Row],[EG1]]*100), "")</f>
        <v>1.1387525487317525</v>
      </c>
      <c r="T583" s="17">
        <f>IFERROR(ZACKS_Screener[[#This Row],[PE2]]/(ZACKS_Screener[[#This Row],[EG2]]*100), "")</f>
        <v>3.5291359348198865</v>
      </c>
      <c r="U583"/>
    </row>
    <row r="584" spans="1:21" hidden="1" x14ac:dyDescent="0.25">
      <c r="A584" s="20" t="s">
        <v>191</v>
      </c>
      <c r="B584" s="35">
        <v>39402.99</v>
      </c>
      <c r="C584" s="6" t="s">
        <v>190</v>
      </c>
      <c r="D584" s="6" t="s">
        <v>13</v>
      </c>
      <c r="E584" s="6" t="s">
        <v>41</v>
      </c>
      <c r="F584" s="6" t="s">
        <v>48</v>
      </c>
      <c r="G584">
        <v>12</v>
      </c>
      <c r="H584">
        <v>202212</v>
      </c>
      <c r="I584" s="8">
        <v>80.400000000000006</v>
      </c>
      <c r="J584" s="8">
        <v>2.2400000000000002</v>
      </c>
      <c r="K584" s="8">
        <v>2.64</v>
      </c>
      <c r="L584" s="8">
        <v>3.05</v>
      </c>
      <c r="M584" s="36" t="str">
        <f>INDEX(YahooDetails[], MATCH(ZACKS_Screener[Ticker], YahooDetails[Ticker],0), 4)</f>
        <v>Healthcare</v>
      </c>
      <c r="N584" s="6" t="str">
        <f>INDEX(YahooDetails[], MATCH(ZACKS_Screener[Ticker], YahooDetails[Ticker],0), 2)</f>
        <v>Medical Instruments &amp; Supplies</v>
      </c>
      <c r="O5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0.17857142857142852</v>
      </c>
      <c r="P5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0.15530303030303019</v>
      </c>
      <c r="Q584" s="17">
        <f>IFERROR(ZACKS_Screener[[#This Row],[Price]]/ZACKS_Screener[[#This Row],[EPS1]], "")</f>
        <v>30.454545454545457</v>
      </c>
      <c r="R584" s="17">
        <f>IFERROR(ZACKS_Screener[[#This Row],[Price]]/ZACKS_Screener[[#This Row],[EPS2]], "")</f>
        <v>26.360655737704921</v>
      </c>
      <c r="S584" s="17">
        <f>IFERROR(ZACKS_Screener[[#This Row],[PE1]]/(ZACKS_Screener[[#This Row],[EG1]]*100), "")</f>
        <v>1.7054545454545462</v>
      </c>
      <c r="T584" s="17">
        <f>IFERROR(ZACKS_Screener[[#This Row],[PE2]]/(ZACKS_Screener[[#This Row],[EG2]]*100), "")</f>
        <v>1.6973690523790499</v>
      </c>
      <c r="U584"/>
    </row>
    <row r="585" spans="1:21" hidden="1" x14ac:dyDescent="0.25">
      <c r="A585" s="20" t="s">
        <v>417</v>
      </c>
      <c r="B585" s="35">
        <v>11854.39</v>
      </c>
      <c r="C585" s="6" t="s">
        <v>416</v>
      </c>
      <c r="D585" s="6" t="s">
        <v>13</v>
      </c>
      <c r="E585" s="6" t="s">
        <v>37</v>
      </c>
      <c r="F585" s="6" t="s">
        <v>418</v>
      </c>
      <c r="G585">
        <v>12</v>
      </c>
      <c r="H585">
        <v>202212</v>
      </c>
      <c r="I585" s="8">
        <v>149.05000000000001</v>
      </c>
      <c r="J585" s="8">
        <v>14.99</v>
      </c>
      <c r="K585" s="8">
        <v>17.66</v>
      </c>
      <c r="L585" s="8">
        <v>19.079999999999998</v>
      </c>
      <c r="M585" s="36" t="str">
        <f>INDEX(YahooDetails[], MATCH(ZACKS_Screener[Ticker], YahooDetails[Ticker],0), 4)</f>
        <v>Financial Services</v>
      </c>
      <c r="N585" s="6" t="str">
        <f>INDEX(YahooDetails[], MATCH(ZACKS_Screener[Ticker], YahooDetails[Ticker],0), 2)</f>
        <v>Banks—Regional</v>
      </c>
      <c r="O5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0.1781187458305537</v>
      </c>
      <c r="P5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8.0407701019252445E-2</v>
      </c>
      <c r="Q585" s="17">
        <f>IFERROR(ZACKS_Screener[[#This Row],[Price]]/ZACKS_Screener[[#This Row],[EPS1]], "")</f>
        <v>8.4399773499433746</v>
      </c>
      <c r="R585" s="17">
        <f>IFERROR(ZACKS_Screener[[#This Row],[Price]]/ZACKS_Screener[[#This Row],[EPS2]], "")</f>
        <v>7.8118448637316575</v>
      </c>
      <c r="S585" s="17">
        <f>IFERROR(ZACKS_Screener[[#This Row],[PE1]]/(ZACKS_Screener[[#This Row],[EG1]]*100), "")</f>
        <v>0.47383992687509807</v>
      </c>
      <c r="T585" s="17">
        <f>IFERROR(ZACKS_Screener[[#This Row],[PE2]]/(ZACKS_Screener[[#This Row],[EG2]]*100), "")</f>
        <v>0.97152943868662844</v>
      </c>
      <c r="U585"/>
    </row>
    <row r="586" spans="1:21" hidden="1" x14ac:dyDescent="0.25">
      <c r="A586" s="20" t="s">
        <v>1142</v>
      </c>
      <c r="B586" s="35">
        <v>9287.2900000000009</v>
      </c>
      <c r="C586" s="6" t="s">
        <v>1141</v>
      </c>
      <c r="D586" s="6" t="s">
        <v>22</v>
      </c>
      <c r="E586" s="6" t="s">
        <v>179</v>
      </c>
      <c r="F586" s="6" t="s">
        <v>180</v>
      </c>
      <c r="G586">
        <v>12</v>
      </c>
      <c r="H586">
        <v>202212</v>
      </c>
      <c r="I586" s="8">
        <v>209.83</v>
      </c>
      <c r="J586" s="8">
        <v>6.03</v>
      </c>
      <c r="K586" s="8">
        <v>7.1</v>
      </c>
      <c r="L586" s="8">
        <v>7.9</v>
      </c>
      <c r="M586" s="36" t="str">
        <f>INDEX(YahooDetails[], MATCH(ZACKS_Screener[Ticker], YahooDetails[Ticker],0), 4)</f>
        <v>Industrials</v>
      </c>
      <c r="N586" s="6" t="str">
        <f>INDEX(YahooDetails[], MATCH(ZACKS_Screener[Ticker], YahooDetails[Ticker],0), 2)</f>
        <v>Aerospace &amp; Defense</v>
      </c>
      <c r="O5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0.17744610281923703</v>
      </c>
      <c r="P5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0.11267605633802827</v>
      </c>
      <c r="Q586" s="17">
        <f>IFERROR(ZACKS_Screener[[#This Row],[Price]]/ZACKS_Screener[[#This Row],[EPS1]], "")</f>
        <v>29.553521126760568</v>
      </c>
      <c r="R586" s="17">
        <f>IFERROR(ZACKS_Screener[[#This Row],[Price]]/ZACKS_Screener[[#This Row],[EPS2]], "")</f>
        <v>26.560759493670886</v>
      </c>
      <c r="S586" s="17">
        <f>IFERROR(ZACKS_Screener[[#This Row],[PE1]]/(ZACKS_Screener[[#This Row],[EG1]]*100), "")</f>
        <v>1.6654928261155735</v>
      </c>
      <c r="T586" s="17">
        <f>IFERROR(ZACKS_Screener[[#This Row],[PE2]]/(ZACKS_Screener[[#This Row],[EG2]]*100), "")</f>
        <v>2.3572674050632889</v>
      </c>
      <c r="U586"/>
    </row>
    <row r="587" spans="1:21" hidden="1" x14ac:dyDescent="0.25">
      <c r="A587" s="20" t="s">
        <v>1375</v>
      </c>
      <c r="B587" s="35">
        <v>6162.09</v>
      </c>
      <c r="C587" s="6" t="s">
        <v>1374</v>
      </c>
      <c r="D587" s="6" t="s">
        <v>22</v>
      </c>
      <c r="E587" s="6" t="s">
        <v>30</v>
      </c>
      <c r="F587" s="6" t="s">
        <v>256</v>
      </c>
      <c r="G587">
        <v>12</v>
      </c>
      <c r="H587">
        <v>202212</v>
      </c>
      <c r="I587" s="8">
        <v>37.89</v>
      </c>
      <c r="J587" s="8">
        <v>-1.24</v>
      </c>
      <c r="K587" s="8">
        <v>-1.02</v>
      </c>
      <c r="L587" s="8">
        <v>-0.7</v>
      </c>
      <c r="M587" s="36" t="str">
        <f>INDEX(YahooDetails[], MATCH(ZACKS_Screener[Ticker], YahooDetails[Ticker],0), 4)</f>
        <v>Consumer Cyclical</v>
      </c>
      <c r="N587" s="6" t="str">
        <f>INDEX(YahooDetails[], MATCH(ZACKS_Screener[Ticker], YahooDetails[Ticker],0), 2)</f>
        <v>Internet Retail</v>
      </c>
      <c r="O5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0.17741935483870966</v>
      </c>
      <c r="P5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0.31372549019607848</v>
      </c>
      <c r="Q587" s="17">
        <f>IFERROR(ZACKS_Screener[[#This Row],[Price]]/ZACKS_Screener[[#This Row],[EPS1]], "")</f>
        <v>-37.147058823529413</v>
      </c>
      <c r="R587" s="17">
        <f>IFERROR(ZACKS_Screener[[#This Row],[Price]]/ZACKS_Screener[[#This Row],[EPS2]], "")</f>
        <v>-54.128571428571433</v>
      </c>
      <c r="S587" s="17">
        <f>IFERROR(ZACKS_Screener[[#This Row],[PE1]]/(ZACKS_Screener[[#This Row],[EG1]]*100), "")</f>
        <v>-2.0937433155080218</v>
      </c>
      <c r="T587" s="17">
        <f>IFERROR(ZACKS_Screener[[#This Row],[PE2]]/(ZACKS_Screener[[#This Row],[EG2]]*100), "")</f>
        <v>-1.7253482142857142</v>
      </c>
      <c r="U587"/>
    </row>
    <row r="588" spans="1:21" hidden="1" x14ac:dyDescent="0.25">
      <c r="A588" s="20" t="s">
        <v>1746</v>
      </c>
      <c r="B588" s="35">
        <v>63722.03</v>
      </c>
      <c r="C588" s="6" t="s">
        <v>1745</v>
      </c>
      <c r="D588" s="6" t="s">
        <v>22</v>
      </c>
      <c r="E588" s="6" t="s">
        <v>14</v>
      </c>
      <c r="F588" s="6" t="s">
        <v>630</v>
      </c>
      <c r="G588">
        <v>6</v>
      </c>
      <c r="H588">
        <v>202206</v>
      </c>
      <c r="I588" s="8">
        <v>464.45</v>
      </c>
      <c r="J588" s="8">
        <v>21.15</v>
      </c>
      <c r="K588" s="8">
        <v>24.88</v>
      </c>
      <c r="L588" s="8">
        <v>19.920000000000002</v>
      </c>
      <c r="M588" s="36" t="str">
        <f>INDEX(YahooDetails[], MATCH(ZACKS_Screener[Ticker], YahooDetails[Ticker],0), 4)</f>
        <v>Technology</v>
      </c>
      <c r="N588" s="6" t="str">
        <f>INDEX(YahooDetails[], MATCH(ZACKS_Screener[Ticker], YahooDetails[Ticker],0), 2)</f>
        <v>Semiconductor Equipment &amp; Materials</v>
      </c>
      <c r="O5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0.17635933806146575</v>
      </c>
      <c r="P5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-0.19935691318327964</v>
      </c>
      <c r="Q588" s="17">
        <f>IFERROR(ZACKS_Screener[[#This Row],[Price]]/ZACKS_Screener[[#This Row],[EPS1]], "")</f>
        <v>18.667604501607716</v>
      </c>
      <c r="R588" s="17">
        <f>IFERROR(ZACKS_Screener[[#This Row],[Price]]/ZACKS_Screener[[#This Row],[EPS2]], "")</f>
        <v>23.315763052208833</v>
      </c>
      <c r="S588" s="17">
        <f>IFERROR(ZACKS_Screener[[#This Row],[PE1]]/(ZACKS_Screener[[#This Row],[EG1]]*100), "")</f>
        <v>1.0584982177185072</v>
      </c>
      <c r="T588" s="17">
        <f>IFERROR(ZACKS_Screener[[#This Row],[PE2]]/(ZACKS_Screener[[#This Row],[EG2]]*100), "")</f>
        <v>-1.1695487595543468</v>
      </c>
      <c r="U588"/>
    </row>
    <row r="589" spans="1:21" hidden="1" x14ac:dyDescent="0.25">
      <c r="A589" s="20" t="s">
        <v>2968</v>
      </c>
      <c r="B589" s="35">
        <v>7240.72</v>
      </c>
      <c r="C589" s="6" t="s">
        <v>2967</v>
      </c>
      <c r="D589" s="6" t="s">
        <v>22</v>
      </c>
      <c r="E589" s="6" t="s">
        <v>30</v>
      </c>
      <c r="F589" s="6" t="s">
        <v>763</v>
      </c>
      <c r="G589">
        <v>12</v>
      </c>
      <c r="H589">
        <v>202212</v>
      </c>
      <c r="I589" s="8">
        <v>108.07</v>
      </c>
      <c r="J589" s="8">
        <v>3.97</v>
      </c>
      <c r="K589" s="8">
        <v>4.67</v>
      </c>
      <c r="L589" s="8">
        <v>5.41</v>
      </c>
      <c r="M589" s="36" t="str">
        <f>INDEX(YahooDetails[], MATCH(ZACKS_Screener[Ticker], YahooDetails[Ticker],0), 4)</f>
        <v>Consumer Cyclical</v>
      </c>
      <c r="N589" s="6" t="str">
        <f>INDEX(YahooDetails[], MATCH(ZACKS_Screener[Ticker], YahooDetails[Ticker],0), 2)</f>
        <v>Restaurants</v>
      </c>
      <c r="O5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0.17632241813602006</v>
      </c>
      <c r="P5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0.15845824411134909</v>
      </c>
      <c r="Q589" s="17">
        <f>IFERROR(ZACKS_Screener[[#This Row],[Price]]/ZACKS_Screener[[#This Row],[EPS1]], "")</f>
        <v>23.141327623126337</v>
      </c>
      <c r="R589" s="17">
        <f>IFERROR(ZACKS_Screener[[#This Row],[Price]]/ZACKS_Screener[[#This Row],[EPS2]], "")</f>
        <v>19.97597042513863</v>
      </c>
      <c r="S589" s="17">
        <f>IFERROR(ZACKS_Screener[[#This Row],[PE1]]/(ZACKS_Screener[[#This Row],[EG1]]*100), "")</f>
        <v>1.31244386662588</v>
      </c>
      <c r="T589" s="17">
        <f>IFERROR(ZACKS_Screener[[#This Row],[PE2]]/(ZACKS_Screener[[#This Row],[EG2]]*100), "")</f>
        <v>1.2606457011540184</v>
      </c>
      <c r="U589"/>
    </row>
    <row r="590" spans="1:21" hidden="1" x14ac:dyDescent="0.25">
      <c r="A590" s="20" t="s">
        <v>3225</v>
      </c>
      <c r="B590" s="35">
        <v>20454.830000000002</v>
      </c>
      <c r="C590" s="6" t="s">
        <v>3224</v>
      </c>
      <c r="D590" s="6" t="s">
        <v>13</v>
      </c>
      <c r="E590" s="6" t="s">
        <v>18</v>
      </c>
      <c r="F590" s="6" t="s">
        <v>171</v>
      </c>
      <c r="G590">
        <v>12</v>
      </c>
      <c r="H590">
        <v>202212</v>
      </c>
      <c r="I590" s="8">
        <v>113.25</v>
      </c>
      <c r="J590" s="8">
        <v>2.85</v>
      </c>
      <c r="K590" s="8">
        <v>3.35</v>
      </c>
      <c r="L590" s="8">
        <v>3.69</v>
      </c>
      <c r="M590" s="36" t="str">
        <f>INDEX(YahooDetails[], MATCH(ZACKS_Screener[Ticker], YahooDetails[Ticker],0), 4)</f>
        <v>Industrials</v>
      </c>
      <c r="N590" s="6" t="str">
        <f>INDEX(YahooDetails[], MATCH(ZACKS_Screener[Ticker], YahooDetails[Ticker],0), 2)</f>
        <v>Specialty Industrial Machinery</v>
      </c>
      <c r="O5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0.17543859649122806</v>
      </c>
      <c r="P5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0.10149253731343279</v>
      </c>
      <c r="Q590" s="17">
        <f>IFERROR(ZACKS_Screener[[#This Row],[Price]]/ZACKS_Screener[[#This Row],[EPS1]], "")</f>
        <v>33.805970149253731</v>
      </c>
      <c r="R590" s="17">
        <f>IFERROR(ZACKS_Screener[[#This Row],[Price]]/ZACKS_Screener[[#This Row],[EPS2]], "")</f>
        <v>30.691056910569106</v>
      </c>
      <c r="S590" s="17">
        <f>IFERROR(ZACKS_Screener[[#This Row],[PE1]]/(ZACKS_Screener[[#This Row],[EG1]]*100), "")</f>
        <v>1.9269402985074628</v>
      </c>
      <c r="T590" s="17">
        <f>IFERROR(ZACKS_Screener[[#This Row],[PE2]]/(ZACKS_Screener[[#This Row],[EG2]]*100), "")</f>
        <v>3.0239717838354867</v>
      </c>
      <c r="U590"/>
    </row>
    <row r="591" spans="1:21" hidden="1" x14ac:dyDescent="0.25">
      <c r="A591" s="20" t="s">
        <v>2464</v>
      </c>
      <c r="B591" s="35">
        <v>3549.93</v>
      </c>
      <c r="C591" s="6" t="s">
        <v>2463</v>
      </c>
      <c r="D591" s="6" t="s">
        <v>22</v>
      </c>
      <c r="E591" s="6" t="s">
        <v>41</v>
      </c>
      <c r="F591" s="6" t="s">
        <v>67</v>
      </c>
      <c r="G591">
        <v>12</v>
      </c>
      <c r="H591">
        <v>202212</v>
      </c>
      <c r="I591" s="8">
        <v>50.13</v>
      </c>
      <c r="J591" s="8">
        <v>-10.119999999999999</v>
      </c>
      <c r="K591" s="8">
        <v>-8.35</v>
      </c>
      <c r="L591" s="8">
        <v>-6.87</v>
      </c>
      <c r="M591" s="36" t="str">
        <f>INDEX(YahooDetails[], MATCH(ZACKS_Screener[Ticker], YahooDetails[Ticker],0), 4)</f>
        <v>Healthcare</v>
      </c>
      <c r="N591" s="6" t="str">
        <f>INDEX(YahooDetails[], MATCH(ZACKS_Screener[Ticker], YahooDetails[Ticker],0), 2)</f>
        <v>Biotechnology</v>
      </c>
      <c r="O5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0.17490118577075095</v>
      </c>
      <c r="P5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0.17724550898203589</v>
      </c>
      <c r="Q591" s="17">
        <f>IFERROR(ZACKS_Screener[[#This Row],[Price]]/ZACKS_Screener[[#This Row],[EPS1]], "")</f>
        <v>-6.0035928143712578</v>
      </c>
      <c r="R591" s="17">
        <f>IFERROR(ZACKS_Screener[[#This Row],[Price]]/ZACKS_Screener[[#This Row],[EPS2]], "")</f>
        <v>-7.2969432314410483</v>
      </c>
      <c r="S591" s="17">
        <f>IFERROR(ZACKS_Screener[[#This Row],[PE1]]/(ZACKS_Screener[[#This Row],[EG1]]*100), "")</f>
        <v>-0.34325626712676355</v>
      </c>
      <c r="T591" s="17">
        <f>IFERROR(ZACKS_Screener[[#This Row],[PE2]]/(ZACKS_Screener[[#This Row],[EG2]]*100), "")</f>
        <v>-0.41168564853062678</v>
      </c>
      <c r="U591"/>
    </row>
    <row r="592" spans="1:21" hidden="1" x14ac:dyDescent="0.25">
      <c r="A592" s="20" t="s">
        <v>1250</v>
      </c>
      <c r="B592" s="35">
        <v>5393.75</v>
      </c>
      <c r="C592" s="6" t="s">
        <v>1249</v>
      </c>
      <c r="D592" s="6" t="s">
        <v>22</v>
      </c>
      <c r="E592" s="6" t="s">
        <v>14</v>
      </c>
      <c r="F592" s="6" t="s">
        <v>201</v>
      </c>
      <c r="G592">
        <v>12</v>
      </c>
      <c r="H592">
        <v>202212</v>
      </c>
      <c r="I592" s="8">
        <v>75.78</v>
      </c>
      <c r="J592" s="8">
        <v>1.5</v>
      </c>
      <c r="K592" s="8">
        <v>1.76</v>
      </c>
      <c r="L592" s="8">
        <v>2.1800000000000002</v>
      </c>
      <c r="M592" s="36" t="str">
        <f>INDEX(YahooDetails[], MATCH(ZACKS_Screener[Ticker], YahooDetails[Ticker],0), 4)</f>
        <v>Technology</v>
      </c>
      <c r="N592" s="6" t="str">
        <f>INDEX(YahooDetails[], MATCH(ZACKS_Screener[Ticker], YahooDetails[Ticker],0), 2)</f>
        <v>Software—Infrastructure</v>
      </c>
      <c r="O5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0.17333333333333334</v>
      </c>
      <c r="P5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0.23863636363636373</v>
      </c>
      <c r="Q592" s="17">
        <f>IFERROR(ZACKS_Screener[[#This Row],[Price]]/ZACKS_Screener[[#This Row],[EPS1]], "")</f>
        <v>43.05681818181818</v>
      </c>
      <c r="R592" s="17">
        <f>IFERROR(ZACKS_Screener[[#This Row],[Price]]/ZACKS_Screener[[#This Row],[EPS2]], "")</f>
        <v>34.761467889908253</v>
      </c>
      <c r="S592" s="17">
        <f>IFERROR(ZACKS_Screener[[#This Row],[PE1]]/(ZACKS_Screener[[#This Row],[EG1]]*100), "")</f>
        <v>2.4840472027972025</v>
      </c>
      <c r="T592" s="17">
        <f>IFERROR(ZACKS_Screener[[#This Row],[PE2]]/(ZACKS_Screener[[#This Row],[EG2]]*100), "")</f>
        <v>1.456671035386631</v>
      </c>
      <c r="U592"/>
    </row>
    <row r="593" spans="1:21" hidden="1" x14ac:dyDescent="0.25">
      <c r="A593" s="20" t="s">
        <v>3596</v>
      </c>
      <c r="B593" s="35">
        <v>2369.94</v>
      </c>
      <c r="C593" s="6" t="s">
        <v>3595</v>
      </c>
      <c r="D593" s="6" t="s">
        <v>22</v>
      </c>
      <c r="E593" s="6" t="s">
        <v>51</v>
      </c>
      <c r="F593" s="6" t="s">
        <v>76</v>
      </c>
      <c r="G593">
        <v>12</v>
      </c>
      <c r="H593">
        <v>202212</v>
      </c>
      <c r="I593" s="8">
        <v>14.09</v>
      </c>
      <c r="J593" s="8">
        <v>0.28999999999999998</v>
      </c>
      <c r="K593" s="8">
        <v>0.34</v>
      </c>
      <c r="L593" s="8">
        <v>0.43</v>
      </c>
      <c r="M593" s="36" t="str">
        <f>INDEX(YahooDetails[], MATCH(ZACKS_Screener[Ticker], YahooDetails[Ticker],0), 4)</f>
        <v>Consumer Defensive</v>
      </c>
      <c r="N593" s="6" t="str">
        <f>INDEX(YahooDetails[], MATCH(ZACKS_Screener[Ticker], YahooDetails[Ticker],0), 2)</f>
        <v>Grocery Stores</v>
      </c>
      <c r="O5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0.17241379310344845</v>
      </c>
      <c r="P5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0.26470588235294107</v>
      </c>
      <c r="Q593" s="17">
        <f>IFERROR(ZACKS_Screener[[#This Row],[Price]]/ZACKS_Screener[[#This Row],[EPS1]], "")</f>
        <v>41.441176470588232</v>
      </c>
      <c r="R593" s="17">
        <f>IFERROR(ZACKS_Screener[[#This Row],[Price]]/ZACKS_Screener[[#This Row],[EPS2]], "")</f>
        <v>32.767441860465119</v>
      </c>
      <c r="S593" s="17">
        <f>IFERROR(ZACKS_Screener[[#This Row],[PE1]]/(ZACKS_Screener[[#This Row],[EG1]]*100), "")</f>
        <v>2.4035882352941149</v>
      </c>
      <c r="T593" s="17">
        <f>IFERROR(ZACKS_Screener[[#This Row],[PE2]]/(ZACKS_Screener[[#This Row],[EG2]]*100), "")</f>
        <v>1.2378811369509051</v>
      </c>
      <c r="U593"/>
    </row>
    <row r="594" spans="1:21" hidden="1" x14ac:dyDescent="0.25">
      <c r="A594" s="20" t="s">
        <v>1450</v>
      </c>
      <c r="B594" s="35">
        <v>4552.1899999999996</v>
      </c>
      <c r="C594" s="6" t="s">
        <v>1449</v>
      </c>
      <c r="D594" s="6" t="s">
        <v>22</v>
      </c>
      <c r="E594" s="6" t="s">
        <v>41</v>
      </c>
      <c r="F594" s="6" t="s">
        <v>67</v>
      </c>
      <c r="G594">
        <v>12</v>
      </c>
      <c r="H594">
        <v>202212</v>
      </c>
      <c r="I594" s="8">
        <v>34.57</v>
      </c>
      <c r="J594" s="8">
        <v>2.21</v>
      </c>
      <c r="K594" s="8">
        <v>2.59</v>
      </c>
      <c r="L594" s="8">
        <v>3.71</v>
      </c>
      <c r="M594" s="36" t="str">
        <f>INDEX(YahooDetails[], MATCH(ZACKS_Screener[Ticker], YahooDetails[Ticker],0), 4)</f>
        <v>Healthcare</v>
      </c>
      <c r="N594" s="6" t="str">
        <f>INDEX(YahooDetails[], MATCH(ZACKS_Screener[Ticker], YahooDetails[Ticker],0), 2)</f>
        <v>Biotechnology</v>
      </c>
      <c r="O5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0.17194570135746601</v>
      </c>
      <c r="P5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0.43243243243243251</v>
      </c>
      <c r="Q594" s="17">
        <f>IFERROR(ZACKS_Screener[[#This Row],[Price]]/ZACKS_Screener[[#This Row],[EPS1]], "")</f>
        <v>13.347490347490348</v>
      </c>
      <c r="R594" s="17">
        <f>IFERROR(ZACKS_Screener[[#This Row],[Price]]/ZACKS_Screener[[#This Row],[EPS2]], "")</f>
        <v>9.3180592991913755</v>
      </c>
      <c r="S594" s="17">
        <f>IFERROR(ZACKS_Screener[[#This Row],[PE1]]/(ZACKS_Screener[[#This Row],[EG1]]*100), "")</f>
        <v>0.77626193863035986</v>
      </c>
      <c r="T594" s="17">
        <f>IFERROR(ZACKS_Screener[[#This Row],[PE2]]/(ZACKS_Screener[[#This Row],[EG2]]*100), "")</f>
        <v>0.21548012129380054</v>
      </c>
      <c r="U594"/>
    </row>
    <row r="595" spans="1:21" hidden="1" x14ac:dyDescent="0.25">
      <c r="A595" s="20" t="s">
        <v>1446</v>
      </c>
      <c r="B595" s="35">
        <v>4251.79</v>
      </c>
      <c r="C595" s="6" t="s">
        <v>1445</v>
      </c>
      <c r="D595" s="6" t="s">
        <v>13</v>
      </c>
      <c r="E595" s="6" t="s">
        <v>41</v>
      </c>
      <c r="F595" s="6" t="s">
        <v>61</v>
      </c>
      <c r="G595">
        <v>3</v>
      </c>
      <c r="H595">
        <v>202303</v>
      </c>
      <c r="I595" s="8">
        <v>84.03</v>
      </c>
      <c r="J595" s="8">
        <v>3.03</v>
      </c>
      <c r="K595" s="8">
        <v>3.55</v>
      </c>
      <c r="L595" s="8">
        <v>3.96</v>
      </c>
      <c r="M595" s="36" t="str">
        <f>INDEX(YahooDetails[], MATCH(ZACKS_Screener[Ticker], YahooDetails[Ticker],0), 4)</f>
        <v>Healthcare</v>
      </c>
      <c r="N595" s="6" t="str">
        <f>INDEX(YahooDetails[], MATCH(ZACKS_Screener[Ticker], YahooDetails[Ticker],0), 2)</f>
        <v>Medical Instruments &amp; Supplies</v>
      </c>
      <c r="O5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0.17161716171617164</v>
      </c>
      <c r="P5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0.11549295774647891</v>
      </c>
      <c r="Q595" s="17">
        <f>IFERROR(ZACKS_Screener[[#This Row],[Price]]/ZACKS_Screener[[#This Row],[EPS1]], "")</f>
        <v>23.670422535211269</v>
      </c>
      <c r="R595" s="17">
        <f>IFERROR(ZACKS_Screener[[#This Row],[Price]]/ZACKS_Screener[[#This Row],[EPS2]], "")</f>
        <v>21.219696969696969</v>
      </c>
      <c r="S595" s="17">
        <f>IFERROR(ZACKS_Screener[[#This Row],[PE1]]/(ZACKS_Screener[[#This Row],[EG1]]*100), "")</f>
        <v>1.3792573131094257</v>
      </c>
      <c r="T595" s="17">
        <f>IFERROR(ZACKS_Screener[[#This Row],[PE2]]/(ZACKS_Screener[[#This Row],[EG2]]*100), "")</f>
        <v>1.8373152254249807</v>
      </c>
      <c r="U595"/>
    </row>
    <row r="596" spans="1:21" hidden="1" x14ac:dyDescent="0.25">
      <c r="A596" s="20" t="s">
        <v>427</v>
      </c>
      <c r="B596" s="35">
        <v>47005.88</v>
      </c>
      <c r="C596" s="6" t="s">
        <v>426</v>
      </c>
      <c r="D596" s="6" t="s">
        <v>13</v>
      </c>
      <c r="E596" s="6" t="s">
        <v>37</v>
      </c>
      <c r="F596" s="6" t="s">
        <v>418</v>
      </c>
      <c r="G596">
        <v>12</v>
      </c>
      <c r="H596">
        <v>202212</v>
      </c>
      <c r="I596" s="8">
        <v>7.36</v>
      </c>
      <c r="J596" s="8">
        <v>1.1100000000000001</v>
      </c>
      <c r="K596" s="8">
        <v>1.3</v>
      </c>
      <c r="L596" s="8">
        <v>1.1299999999999999</v>
      </c>
      <c r="M596" s="36" t="str">
        <f>INDEX(YahooDetails[], MATCH(ZACKS_Screener[Ticker], YahooDetails[Ticker],0), 4)</f>
        <v>Financial Services</v>
      </c>
      <c r="N596" s="6" t="str">
        <f>INDEX(YahooDetails[], MATCH(ZACKS_Screener[Ticker], YahooDetails[Ticker],0), 2)</f>
        <v>Banks—Diversified</v>
      </c>
      <c r="O5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0.17117117117117112</v>
      </c>
      <c r="P5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-0.13076923076923089</v>
      </c>
      <c r="Q596" s="17">
        <f>IFERROR(ZACKS_Screener[[#This Row],[Price]]/ZACKS_Screener[[#This Row],[EPS1]], "")</f>
        <v>5.6615384615384619</v>
      </c>
      <c r="R596" s="17">
        <f>IFERROR(ZACKS_Screener[[#This Row],[Price]]/ZACKS_Screener[[#This Row],[EPS2]], "")</f>
        <v>6.5132743362831871</v>
      </c>
      <c r="S596" s="17">
        <f>IFERROR(ZACKS_Screener[[#This Row],[PE1]]/(ZACKS_Screener[[#This Row],[EG1]]*100), "")</f>
        <v>0.33075303643724707</v>
      </c>
      <c r="T596" s="17">
        <f>IFERROR(ZACKS_Screener[[#This Row],[PE2]]/(ZACKS_Screener[[#This Row],[EG2]]*100), "")</f>
        <v>-0.4980739198334197</v>
      </c>
      <c r="U596"/>
    </row>
    <row r="597" spans="1:21" hidden="1" x14ac:dyDescent="0.25">
      <c r="A597" s="20" t="s">
        <v>671</v>
      </c>
      <c r="B597" s="35">
        <v>63407.21</v>
      </c>
      <c r="C597" s="6" t="s">
        <v>670</v>
      </c>
      <c r="D597" s="6" t="s">
        <v>22</v>
      </c>
      <c r="E597" s="6" t="s">
        <v>14</v>
      </c>
      <c r="F597" s="6" t="s">
        <v>95</v>
      </c>
      <c r="G597">
        <v>12</v>
      </c>
      <c r="H597">
        <v>202212</v>
      </c>
      <c r="I597" s="8">
        <v>232.53</v>
      </c>
      <c r="J597" s="8">
        <v>4.2699999999999996</v>
      </c>
      <c r="K597" s="8">
        <v>5</v>
      </c>
      <c r="L597" s="8">
        <v>5.6</v>
      </c>
      <c r="M597" s="36" t="str">
        <f>INDEX(YahooDetails[], MATCH(ZACKS_Screener[Ticker], YahooDetails[Ticker],0), 4)</f>
        <v>Technology</v>
      </c>
      <c r="N597" s="6" t="str">
        <f>INDEX(YahooDetails[], MATCH(ZACKS_Screener[Ticker], YahooDetails[Ticker],0), 2)</f>
        <v>Software—Application</v>
      </c>
      <c r="O5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0.17096018735363008</v>
      </c>
      <c r="P5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0.11999999999999993</v>
      </c>
      <c r="Q597" s="17">
        <f>IFERROR(ZACKS_Screener[[#This Row],[Price]]/ZACKS_Screener[[#This Row],[EPS1]], "")</f>
        <v>46.506</v>
      </c>
      <c r="R597" s="17">
        <f>IFERROR(ZACKS_Screener[[#This Row],[Price]]/ZACKS_Screener[[#This Row],[EPS2]], "")</f>
        <v>41.523214285714289</v>
      </c>
      <c r="S597" s="17">
        <f>IFERROR(ZACKS_Screener[[#This Row],[PE1]]/(ZACKS_Screener[[#This Row],[EG1]]*100), "")</f>
        <v>2.720282465753423</v>
      </c>
      <c r="T597" s="17">
        <f>IFERROR(ZACKS_Screener[[#This Row],[PE2]]/(ZACKS_Screener[[#This Row],[EG2]]*100), "")</f>
        <v>3.4602678571428593</v>
      </c>
      <c r="U597"/>
    </row>
    <row r="598" spans="1:21" hidden="1" x14ac:dyDescent="0.25">
      <c r="A598" s="20" t="s">
        <v>931</v>
      </c>
      <c r="B598" s="35">
        <v>9073.8700000000008</v>
      </c>
      <c r="C598" s="6" t="s">
        <v>930</v>
      </c>
      <c r="D598" s="6" t="s">
        <v>22</v>
      </c>
      <c r="E598" s="6" t="s">
        <v>14</v>
      </c>
      <c r="F598" s="6" t="s">
        <v>183</v>
      </c>
      <c r="G598">
        <v>12</v>
      </c>
      <c r="H598">
        <v>202212</v>
      </c>
      <c r="I598" s="8">
        <v>25.95</v>
      </c>
      <c r="J598" s="8">
        <v>1.58</v>
      </c>
      <c r="K598" s="8">
        <v>1.85</v>
      </c>
      <c r="L598" s="8">
        <v>2.09</v>
      </c>
      <c r="M598" s="36" t="str">
        <f>INDEX(YahooDetails[], MATCH(ZACKS_Screener[Ticker], YahooDetails[Ticker],0), 4)</f>
        <v>Technology</v>
      </c>
      <c r="N598" s="6" t="str">
        <f>INDEX(YahooDetails[], MATCH(ZACKS_Screener[Ticker], YahooDetails[Ticker],0), 2)</f>
        <v>Software—Infrastructure</v>
      </c>
      <c r="O5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0.17088607594936708</v>
      </c>
      <c r="P5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0.1297297297297296</v>
      </c>
      <c r="Q598" s="17">
        <f>IFERROR(ZACKS_Screener[[#This Row],[Price]]/ZACKS_Screener[[#This Row],[EPS1]], "")</f>
        <v>14.027027027027026</v>
      </c>
      <c r="R598" s="17">
        <f>IFERROR(ZACKS_Screener[[#This Row],[Price]]/ZACKS_Screener[[#This Row],[EPS2]], "")</f>
        <v>12.416267942583733</v>
      </c>
      <c r="S598" s="17">
        <f>IFERROR(ZACKS_Screener[[#This Row],[PE1]]/(ZACKS_Screener[[#This Row],[EG1]]*100), "")</f>
        <v>0.82084084084084086</v>
      </c>
      <c r="T598" s="17">
        <f>IFERROR(ZACKS_Screener[[#This Row],[PE2]]/(ZACKS_Screener[[#This Row],[EG2]]*100), "")</f>
        <v>0.95708732057416379</v>
      </c>
      <c r="U598"/>
    </row>
    <row r="599" spans="1:21" hidden="1" x14ac:dyDescent="0.25">
      <c r="A599" s="20" t="s">
        <v>1656</v>
      </c>
      <c r="B599" s="35">
        <v>114870.99</v>
      </c>
      <c r="C599" s="6" t="s">
        <v>1655</v>
      </c>
      <c r="D599" s="6" t="s">
        <v>22</v>
      </c>
      <c r="E599" s="6" t="s">
        <v>41</v>
      </c>
      <c r="F599" s="6" t="s">
        <v>48</v>
      </c>
      <c r="G599">
        <v>12</v>
      </c>
      <c r="H599">
        <v>202212</v>
      </c>
      <c r="I599" s="8">
        <v>327.83</v>
      </c>
      <c r="J599" s="8">
        <v>4.68</v>
      </c>
      <c r="K599" s="8">
        <v>5.47</v>
      </c>
      <c r="L599" s="8">
        <v>6.35</v>
      </c>
      <c r="M599" s="36" t="str">
        <f>INDEX(YahooDetails[], MATCH(ZACKS_Screener[Ticker], YahooDetails[Ticker],0), 4)</f>
        <v>Healthcare</v>
      </c>
      <c r="N599" s="6" t="str">
        <f>INDEX(YahooDetails[], MATCH(ZACKS_Screener[Ticker], YahooDetails[Ticker],0), 2)</f>
        <v>Medical Instruments &amp; Supplies</v>
      </c>
      <c r="O5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0.16880341880341881</v>
      </c>
      <c r="P5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0.16087751371115172</v>
      </c>
      <c r="Q599" s="17">
        <f>IFERROR(ZACKS_Screener[[#This Row],[Price]]/ZACKS_Screener[[#This Row],[EPS1]], "")</f>
        <v>59.932358318098721</v>
      </c>
      <c r="R599" s="17">
        <f>IFERROR(ZACKS_Screener[[#This Row],[Price]]/ZACKS_Screener[[#This Row],[EPS2]], "")</f>
        <v>51.626771653543308</v>
      </c>
      <c r="S599" s="17">
        <f>IFERROR(ZACKS_Screener[[#This Row],[PE1]]/(ZACKS_Screener[[#This Row],[EG1]]*100), "")</f>
        <v>3.5504232522620507</v>
      </c>
      <c r="T599" s="17">
        <f>IFERROR(ZACKS_Screener[[#This Row],[PE2]]/(ZACKS_Screener[[#This Row],[EG2]]*100), "")</f>
        <v>3.2090731925554765</v>
      </c>
      <c r="U599"/>
    </row>
    <row r="600" spans="1:21" hidden="1" x14ac:dyDescent="0.25">
      <c r="A600" s="20" t="s">
        <v>2600</v>
      </c>
      <c r="B600" s="35">
        <v>4953.49</v>
      </c>
      <c r="C600" s="6" t="s">
        <v>2599</v>
      </c>
      <c r="D600" s="6" t="s">
        <v>13</v>
      </c>
      <c r="E600" s="6" t="s">
        <v>130</v>
      </c>
      <c r="F600" s="6" t="s">
        <v>482</v>
      </c>
      <c r="G600">
        <v>12</v>
      </c>
      <c r="H600">
        <v>202212</v>
      </c>
      <c r="I600" s="8">
        <v>7</v>
      </c>
      <c r="J600" s="8">
        <v>1.6</v>
      </c>
      <c r="K600" s="8">
        <v>1.87</v>
      </c>
      <c r="L600" s="8">
        <v>2.61</v>
      </c>
      <c r="M600" s="36" t="str">
        <f>INDEX(YahooDetails[], MATCH(ZACKS_Screener[Ticker], YahooDetails[Ticker],0), 4)</f>
        <v>Basic Materials</v>
      </c>
      <c r="N600" s="6" t="str">
        <f>INDEX(YahooDetails[], MATCH(ZACKS_Screener[Ticker], YahooDetails[Ticker],0), 2)</f>
        <v>Gold</v>
      </c>
      <c r="O6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0.16875000000000001</v>
      </c>
      <c r="P6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0.3957219251336897</v>
      </c>
      <c r="Q600" s="17">
        <f>IFERROR(ZACKS_Screener[[#This Row],[Price]]/ZACKS_Screener[[#This Row],[EPS1]], "")</f>
        <v>3.7433155080213902</v>
      </c>
      <c r="R600" s="17">
        <f>IFERROR(ZACKS_Screener[[#This Row],[Price]]/ZACKS_Screener[[#This Row],[EPS2]], "")</f>
        <v>2.6819923371647509</v>
      </c>
      <c r="S600" s="17">
        <f>IFERROR(ZACKS_Screener[[#This Row],[PE1]]/(ZACKS_Screener[[#This Row],[EG1]]*100), "")</f>
        <v>0.22182610417904536</v>
      </c>
      <c r="T600" s="17">
        <f>IFERROR(ZACKS_Screener[[#This Row],[PE2]]/(ZACKS_Screener[[#This Row],[EG2]]*100), "")</f>
        <v>6.7774671222947114E-2</v>
      </c>
      <c r="U600"/>
    </row>
    <row r="601" spans="1:21" hidden="1" x14ac:dyDescent="0.25">
      <c r="A601" s="20" t="s">
        <v>2409</v>
      </c>
      <c r="B601" s="35">
        <v>5598.78</v>
      </c>
      <c r="C601" s="6" t="s">
        <v>2408</v>
      </c>
      <c r="D601" s="6" t="s">
        <v>13</v>
      </c>
      <c r="E601" s="6" t="s">
        <v>223</v>
      </c>
      <c r="F601" s="6" t="s">
        <v>270</v>
      </c>
      <c r="G601">
        <v>12</v>
      </c>
      <c r="H601">
        <v>202212</v>
      </c>
      <c r="I601" s="8">
        <v>10</v>
      </c>
      <c r="J601" s="8">
        <v>1.49</v>
      </c>
      <c r="K601" s="8">
        <v>1.74</v>
      </c>
      <c r="L601" s="8">
        <v>2.12</v>
      </c>
      <c r="M601" s="36" t="str">
        <f>INDEX(YahooDetails[], MATCH(ZACKS_Screener[Ticker], YahooDetails[Ticker],0), 4)</f>
        <v>Energy</v>
      </c>
      <c r="N601" s="6" t="str">
        <f>INDEX(YahooDetails[], MATCH(ZACKS_Screener[Ticker], YahooDetails[Ticker],0), 2)</f>
        <v>Oil &amp; Gas E&amp;P</v>
      </c>
      <c r="O6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0.16778523489932887</v>
      </c>
      <c r="P6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0.21839080459770122</v>
      </c>
      <c r="Q601" s="17">
        <f>IFERROR(ZACKS_Screener[[#This Row],[Price]]/ZACKS_Screener[[#This Row],[EPS1]], "")</f>
        <v>5.7471264367816088</v>
      </c>
      <c r="R601" s="17">
        <f>IFERROR(ZACKS_Screener[[#This Row],[Price]]/ZACKS_Screener[[#This Row],[EPS2]], "")</f>
        <v>4.7169811320754711</v>
      </c>
      <c r="S601" s="17">
        <f>IFERROR(ZACKS_Screener[[#This Row],[PE1]]/(ZACKS_Screener[[#This Row],[EG1]]*100), "")</f>
        <v>0.34252873563218389</v>
      </c>
      <c r="T601" s="17">
        <f>IFERROR(ZACKS_Screener[[#This Row],[PE2]]/(ZACKS_Screener[[#This Row],[EG2]]*100), "")</f>
        <v>0.21598808341608727</v>
      </c>
      <c r="U601"/>
    </row>
    <row r="602" spans="1:21" hidden="1" x14ac:dyDescent="0.25">
      <c r="A602" s="20" t="s">
        <v>557</v>
      </c>
      <c r="B602" s="35">
        <v>736520.13</v>
      </c>
      <c r="C602" s="6" t="s">
        <v>555</v>
      </c>
      <c r="D602" s="6" t="s">
        <v>13</v>
      </c>
      <c r="E602" s="6" t="s">
        <v>37</v>
      </c>
      <c r="F602" s="6" t="s">
        <v>70</v>
      </c>
      <c r="G602">
        <v>12</v>
      </c>
      <c r="H602">
        <v>202212</v>
      </c>
      <c r="I602" s="8">
        <v>338.67</v>
      </c>
      <c r="J602" s="8">
        <v>13.97</v>
      </c>
      <c r="K602" s="8">
        <v>16.309999999999999</v>
      </c>
      <c r="L602" s="8">
        <v>17.5</v>
      </c>
      <c r="M602" s="36" t="e">
        <f>INDEX(YahooDetails[], MATCH(ZACKS_Screener[Ticker], YahooDetails[Ticker],0), 4)</f>
        <v>#N/A</v>
      </c>
      <c r="N602" s="6" t="e">
        <f>INDEX(YahooDetails[], MATCH(ZACKS_Screener[Ticker], YahooDetails[Ticker],0), 2)</f>
        <v>#N/A</v>
      </c>
      <c r="O6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0.1675017895490335</v>
      </c>
      <c r="P6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7.2961373390558026E-2</v>
      </c>
      <c r="Q602" s="17">
        <f>IFERROR(ZACKS_Screener[[#This Row],[Price]]/ZACKS_Screener[[#This Row],[EPS1]], "")</f>
        <v>20.764561618638876</v>
      </c>
      <c r="R602" s="17">
        <f>IFERROR(ZACKS_Screener[[#This Row],[Price]]/ZACKS_Screener[[#This Row],[EPS2]], "")</f>
        <v>19.35257142857143</v>
      </c>
      <c r="S602" s="17">
        <f>IFERROR(ZACKS_Screener[[#This Row],[PE1]]/(ZACKS_Screener[[#This Row],[EG1]]*100), "")</f>
        <v>1.2396620761213049</v>
      </c>
      <c r="T602" s="17">
        <f>IFERROR(ZACKS_Screener[[#This Row],[PE2]]/(ZACKS_Screener[[#This Row],[EG2]]*100), "")</f>
        <v>2.6524406722689045</v>
      </c>
      <c r="U602"/>
    </row>
    <row r="603" spans="1:21" hidden="1" x14ac:dyDescent="0.25">
      <c r="A603" s="20" t="s">
        <v>146</v>
      </c>
      <c r="B603" s="35">
        <v>9906.7800000000007</v>
      </c>
      <c r="C603" s="6" t="s">
        <v>146</v>
      </c>
      <c r="D603" s="6" t="s">
        <v>13</v>
      </c>
      <c r="E603" s="6" t="s">
        <v>18</v>
      </c>
      <c r="F603" s="6" t="s">
        <v>147</v>
      </c>
      <c r="G603">
        <v>12</v>
      </c>
      <c r="H603">
        <v>202212</v>
      </c>
      <c r="I603" s="8">
        <v>132.33000000000001</v>
      </c>
      <c r="J603" s="8">
        <v>12.42</v>
      </c>
      <c r="K603" s="8">
        <v>14.5</v>
      </c>
      <c r="L603" s="8">
        <v>14.61</v>
      </c>
      <c r="M603" s="36" t="str">
        <f>INDEX(YahooDetails[], MATCH(ZACKS_Screener[Ticker], YahooDetails[Ticker],0), 4)</f>
        <v>Industrials</v>
      </c>
      <c r="N603" s="6" t="str">
        <f>INDEX(YahooDetails[], MATCH(ZACKS_Screener[Ticker], YahooDetails[Ticker],0), 2)</f>
        <v>Farm &amp; Heavy Construction Machinery</v>
      </c>
      <c r="O6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0.16747181964573268</v>
      </c>
      <c r="P6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7.5862068965516852E-3</v>
      </c>
      <c r="Q603" s="17">
        <f>IFERROR(ZACKS_Screener[[#This Row],[Price]]/ZACKS_Screener[[#This Row],[EPS1]], "")</f>
        <v>9.1262068965517251</v>
      </c>
      <c r="R603" s="17">
        <f>IFERROR(ZACKS_Screener[[#This Row],[Price]]/ZACKS_Screener[[#This Row],[EPS2]], "")</f>
        <v>9.0574948665297761</v>
      </c>
      <c r="S603" s="17">
        <f>IFERROR(ZACKS_Screener[[#This Row],[PE1]]/(ZACKS_Screener[[#This Row],[EG1]]*100), "")</f>
        <v>0.54493985411140589</v>
      </c>
      <c r="T603" s="17">
        <f>IFERROR(ZACKS_Screener[[#This Row],[PE2]]/(ZACKS_Screener[[#This Row],[EG2]]*100), "")</f>
        <v>11.939425051334766</v>
      </c>
      <c r="U603"/>
    </row>
    <row r="604" spans="1:21" hidden="1" x14ac:dyDescent="0.25">
      <c r="A604" s="20" t="s">
        <v>2604</v>
      </c>
      <c r="B604" s="35">
        <v>56559.89</v>
      </c>
      <c r="C604" s="6" t="s">
        <v>2603</v>
      </c>
      <c r="D604" s="6" t="s">
        <v>13</v>
      </c>
      <c r="E604" s="6" t="s">
        <v>130</v>
      </c>
      <c r="F604" s="6" t="s">
        <v>1220</v>
      </c>
      <c r="G604">
        <v>12</v>
      </c>
      <c r="H604">
        <v>202212</v>
      </c>
      <c r="I604" s="8">
        <v>73.16</v>
      </c>
      <c r="J604" s="8">
        <v>3.41</v>
      </c>
      <c r="K604" s="8">
        <v>3.98</v>
      </c>
      <c r="L604" s="8">
        <v>4.37</v>
      </c>
      <c r="M604" s="36" t="str">
        <f>INDEX(YahooDetails[], MATCH(ZACKS_Screener[Ticker], YahooDetails[Ticker],0), 4)</f>
        <v>Basic Materials</v>
      </c>
      <c r="N604" s="6" t="str">
        <f>INDEX(YahooDetails[], MATCH(ZACKS_Screener[Ticker], YahooDetails[Ticker],0), 2)</f>
        <v>Copper</v>
      </c>
      <c r="O6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0.16715542521994128</v>
      </c>
      <c r="P6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9.7989949748743754E-2</v>
      </c>
      <c r="Q604" s="17">
        <f>IFERROR(ZACKS_Screener[[#This Row],[Price]]/ZACKS_Screener[[#This Row],[EPS1]], "")</f>
        <v>18.381909547738694</v>
      </c>
      <c r="R604" s="17">
        <f>IFERROR(ZACKS_Screener[[#This Row],[Price]]/ZACKS_Screener[[#This Row],[EPS2]], "")</f>
        <v>16.741418764302058</v>
      </c>
      <c r="S604" s="17">
        <f>IFERROR(ZACKS_Screener[[#This Row],[PE1]]/(ZACKS_Screener[[#This Row],[EG1]]*100), "")</f>
        <v>1.0996896764524382</v>
      </c>
      <c r="T604" s="17">
        <f>IFERROR(ZACKS_Screener[[#This Row],[PE2]]/(ZACKS_Screener[[#This Row],[EG2]]*100), "")</f>
        <v>1.7084832482544146</v>
      </c>
      <c r="U604"/>
    </row>
    <row r="605" spans="1:21" hidden="1" x14ac:dyDescent="0.25">
      <c r="A605" s="20" t="s">
        <v>2073</v>
      </c>
      <c r="B605" s="35">
        <v>9463.7800000000007</v>
      </c>
      <c r="C605" s="6" t="s">
        <v>2072</v>
      </c>
      <c r="D605" s="6" t="s">
        <v>22</v>
      </c>
      <c r="E605" s="6" t="s">
        <v>41</v>
      </c>
      <c r="F605" s="6" t="s">
        <v>317</v>
      </c>
      <c r="G605">
        <v>12</v>
      </c>
      <c r="H605">
        <v>202212</v>
      </c>
      <c r="I605" s="8">
        <v>96.99</v>
      </c>
      <c r="J605" s="8">
        <v>1.56</v>
      </c>
      <c r="K605" s="8">
        <v>1.82</v>
      </c>
      <c r="L605" s="8">
        <v>4.55</v>
      </c>
      <c r="M605" s="36" t="str">
        <f>INDEX(YahooDetails[], MATCH(ZACKS_Screener[Ticker], YahooDetails[Ticker],0), 4)</f>
        <v>Healthcare</v>
      </c>
      <c r="N605" s="6" t="str">
        <f>INDEX(YahooDetails[], MATCH(ZACKS_Screener[Ticker], YahooDetails[Ticker],0), 2)</f>
        <v>Drug Manufacturers—Specialty &amp; Generic</v>
      </c>
      <c r="O6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0.16666666666666666</v>
      </c>
      <c r="P6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1.4999999999999998</v>
      </c>
      <c r="Q605" s="17">
        <f>IFERROR(ZACKS_Screener[[#This Row],[Price]]/ZACKS_Screener[[#This Row],[EPS1]], "")</f>
        <v>53.291208791208788</v>
      </c>
      <c r="R605" s="17">
        <f>IFERROR(ZACKS_Screener[[#This Row],[Price]]/ZACKS_Screener[[#This Row],[EPS2]], "")</f>
        <v>21.316483516483515</v>
      </c>
      <c r="S605" s="17">
        <f>IFERROR(ZACKS_Screener[[#This Row],[PE1]]/(ZACKS_Screener[[#This Row],[EG1]]*100), "")</f>
        <v>3.1974725274725277</v>
      </c>
      <c r="T605" s="17">
        <f>IFERROR(ZACKS_Screener[[#This Row],[PE2]]/(ZACKS_Screener[[#This Row],[EG2]]*100), "")</f>
        <v>0.14210989010989014</v>
      </c>
      <c r="U605"/>
    </row>
    <row r="606" spans="1:21" hidden="1" x14ac:dyDescent="0.25">
      <c r="A606" s="20" t="s">
        <v>3038</v>
      </c>
      <c r="B606" s="35">
        <v>3057.35</v>
      </c>
      <c r="C606" s="6" t="s">
        <v>3037</v>
      </c>
      <c r="D606" s="6" t="s">
        <v>22</v>
      </c>
      <c r="E606" s="6" t="s">
        <v>14</v>
      </c>
      <c r="F606" s="6" t="s">
        <v>201</v>
      </c>
      <c r="G606">
        <v>12</v>
      </c>
      <c r="H606">
        <v>202212</v>
      </c>
      <c r="I606" s="8">
        <v>20.170000000000002</v>
      </c>
      <c r="J606" s="8">
        <v>0.3</v>
      </c>
      <c r="K606" s="8">
        <v>0.35</v>
      </c>
      <c r="L606" s="8">
        <v>0.44</v>
      </c>
      <c r="M606" s="36" t="str">
        <f>INDEX(YahooDetails[], MATCH(ZACKS_Screener[Ticker], YahooDetails[Ticker],0), 4)</f>
        <v>Technology</v>
      </c>
      <c r="N606" s="6" t="str">
        <f>INDEX(YahooDetails[], MATCH(ZACKS_Screener[Ticker], YahooDetails[Ticker],0), 2)</f>
        <v>Software—Application</v>
      </c>
      <c r="O6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6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0.25714285714285723</v>
      </c>
      <c r="Q606" s="17">
        <f>IFERROR(ZACKS_Screener[[#This Row],[Price]]/ZACKS_Screener[[#This Row],[EPS1]], "")</f>
        <v>57.628571428571441</v>
      </c>
      <c r="R606" s="17">
        <f>IFERROR(ZACKS_Screener[[#This Row],[Price]]/ZACKS_Screener[[#This Row],[EPS2]], "")</f>
        <v>45.840909090909093</v>
      </c>
      <c r="S606" s="17">
        <f>IFERROR(ZACKS_Screener[[#This Row],[PE1]]/(ZACKS_Screener[[#This Row],[EG1]]*100), "")</f>
        <v>3.4577142857142871</v>
      </c>
      <c r="T606" s="17">
        <f>IFERROR(ZACKS_Screener[[#This Row],[PE2]]/(ZACKS_Screener[[#This Row],[EG2]]*100), "")</f>
        <v>1.7827020202020198</v>
      </c>
      <c r="U606"/>
    </row>
    <row r="607" spans="1:21" hidden="1" x14ac:dyDescent="0.25">
      <c r="A607" s="20" t="s">
        <v>1660</v>
      </c>
      <c r="B607" s="35">
        <v>6281.21</v>
      </c>
      <c r="C607" s="6" t="s">
        <v>1659</v>
      </c>
      <c r="D607" s="6" t="s">
        <v>22</v>
      </c>
      <c r="E607" s="6" t="s">
        <v>41</v>
      </c>
      <c r="F607" s="6" t="s">
        <v>67</v>
      </c>
      <c r="G607">
        <v>12</v>
      </c>
      <c r="H607">
        <v>202212</v>
      </c>
      <c r="I607" s="8">
        <v>65.48</v>
      </c>
      <c r="J607" s="8">
        <v>-2.72</v>
      </c>
      <c r="K607" s="8">
        <v>-2.27</v>
      </c>
      <c r="L607" s="8">
        <v>-0.99</v>
      </c>
      <c r="M607" s="36" t="str">
        <f>INDEX(YahooDetails[], MATCH(ZACKS_Screener[Ticker], YahooDetails[Ticker],0), 4)</f>
        <v>Healthcare</v>
      </c>
      <c r="N607" s="6" t="str">
        <f>INDEX(YahooDetails[], MATCH(ZACKS_Screener[Ticker], YahooDetails[Ticker],0), 2)</f>
        <v>Drug Manufacturers—Specialty &amp; Generic</v>
      </c>
      <c r="O6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0.16544117647058829</v>
      </c>
      <c r="P6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0.56387665198237891</v>
      </c>
      <c r="Q607" s="17">
        <f>IFERROR(ZACKS_Screener[[#This Row],[Price]]/ZACKS_Screener[[#This Row],[EPS1]], "")</f>
        <v>-28.845814977973571</v>
      </c>
      <c r="R607" s="17">
        <f>IFERROR(ZACKS_Screener[[#This Row],[Price]]/ZACKS_Screener[[#This Row],[EPS2]], "")</f>
        <v>-66.141414141414145</v>
      </c>
      <c r="S607" s="17">
        <f>IFERROR(ZACKS_Screener[[#This Row],[PE1]]/(ZACKS_Screener[[#This Row],[EG1]]*100), "")</f>
        <v>-1.7435692608908464</v>
      </c>
      <c r="T607" s="17">
        <f>IFERROR(ZACKS_Screener[[#This Row],[PE2]]/(ZACKS_Screener[[#This Row],[EG2]]*100), "")</f>
        <v>-1.1729766414141414</v>
      </c>
      <c r="U607"/>
    </row>
    <row r="608" spans="1:21" hidden="1" x14ac:dyDescent="0.25">
      <c r="A608" s="20" t="s">
        <v>2790</v>
      </c>
      <c r="B608" s="35">
        <v>4028.31</v>
      </c>
      <c r="C608" s="6" t="s">
        <v>2789</v>
      </c>
      <c r="D608" s="6" t="s">
        <v>13</v>
      </c>
      <c r="E608" s="6" t="s">
        <v>26</v>
      </c>
      <c r="F608" s="6" t="s">
        <v>909</v>
      </c>
      <c r="G608">
        <v>12</v>
      </c>
      <c r="H608">
        <v>202212</v>
      </c>
      <c r="I608" s="8">
        <v>33.9</v>
      </c>
      <c r="J608" s="8">
        <v>1.27</v>
      </c>
      <c r="K608" s="8">
        <v>1.48</v>
      </c>
      <c r="L608" s="8">
        <v>1.77</v>
      </c>
      <c r="M608" s="36" t="str">
        <f>INDEX(YahooDetails[], MATCH(ZACKS_Screener[Ticker], YahooDetails[Ticker],0), 4)</f>
        <v>Basic Materials</v>
      </c>
      <c r="N608" s="6" t="str">
        <f>INDEX(YahooDetails[], MATCH(ZACKS_Screener[Ticker], YahooDetails[Ticker],0), 2)</f>
        <v>Building Materials</v>
      </c>
      <c r="O6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0.16535433070866137</v>
      </c>
      <c r="P6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0.19594594594594597</v>
      </c>
      <c r="Q608" s="17">
        <f>IFERROR(ZACKS_Screener[[#This Row],[Price]]/ZACKS_Screener[[#This Row],[EPS1]], "")</f>
        <v>22.905405405405403</v>
      </c>
      <c r="R608" s="17">
        <f>IFERROR(ZACKS_Screener[[#This Row],[Price]]/ZACKS_Screener[[#This Row],[EPS2]], "")</f>
        <v>19.152542372881356</v>
      </c>
      <c r="S608" s="17">
        <f>IFERROR(ZACKS_Screener[[#This Row],[PE1]]/(ZACKS_Screener[[#This Row],[EG1]]*100), "")</f>
        <v>1.3852316602316606</v>
      </c>
      <c r="T608" s="17">
        <f>IFERROR(ZACKS_Screener[[#This Row],[PE2]]/(ZACKS_Screener[[#This Row],[EG2]]*100), "")</f>
        <v>0.97744009351256567</v>
      </c>
      <c r="U608"/>
    </row>
    <row r="609" spans="1:21" hidden="1" x14ac:dyDescent="0.25">
      <c r="A609" s="20" t="s">
        <v>209</v>
      </c>
      <c r="B609" s="35">
        <v>10397.06</v>
      </c>
      <c r="C609" s="6" t="s">
        <v>208</v>
      </c>
      <c r="D609" s="6" t="s">
        <v>13</v>
      </c>
      <c r="E609" s="6" t="s">
        <v>18</v>
      </c>
      <c r="F609" s="6" t="s">
        <v>115</v>
      </c>
      <c r="G609">
        <v>12</v>
      </c>
      <c r="H609">
        <v>202212</v>
      </c>
      <c r="I609" s="8">
        <v>118.22</v>
      </c>
      <c r="J609" s="8">
        <v>5.69</v>
      </c>
      <c r="K609" s="8">
        <v>6.63</v>
      </c>
      <c r="L609" s="8">
        <v>6.99</v>
      </c>
      <c r="M609" s="36" t="str">
        <f>INDEX(YahooDetails[], MATCH(ZACKS_Screener[Ticker], YahooDetails[Ticker],0), 4)</f>
        <v>Industrials</v>
      </c>
      <c r="N609" s="6" t="str">
        <f>INDEX(YahooDetails[], MATCH(ZACKS_Screener[Ticker], YahooDetails[Ticker],0), 2)</f>
        <v>Security &amp; Protection Services</v>
      </c>
      <c r="O6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0.16520210896309304</v>
      </c>
      <c r="P6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5.4298642533936702E-2</v>
      </c>
      <c r="Q609" s="17">
        <f>IFERROR(ZACKS_Screener[[#This Row],[Price]]/ZACKS_Screener[[#This Row],[EPS1]], "")</f>
        <v>17.83107088989442</v>
      </c>
      <c r="R609" s="17">
        <f>IFERROR(ZACKS_Screener[[#This Row],[Price]]/ZACKS_Screener[[#This Row],[EPS2]], "")</f>
        <v>16.912732474964233</v>
      </c>
      <c r="S609" s="17">
        <f>IFERROR(ZACKS_Screener[[#This Row],[PE1]]/(ZACKS_Screener[[#This Row],[EG1]]*100), "")</f>
        <v>1.0793488655691417</v>
      </c>
      <c r="T609" s="17">
        <f>IFERROR(ZACKS_Screener[[#This Row],[PE2]]/(ZACKS_Screener[[#This Row],[EG2]]*100), "")</f>
        <v>3.1147615641392434</v>
      </c>
      <c r="U609"/>
    </row>
    <row r="610" spans="1:21" hidden="1" x14ac:dyDescent="0.25">
      <c r="A610" s="20" t="s">
        <v>4186</v>
      </c>
      <c r="B610" s="35">
        <v>2433.4</v>
      </c>
      <c r="C610" s="6" t="s">
        <v>4185</v>
      </c>
      <c r="D610" s="6" t="s">
        <v>22</v>
      </c>
      <c r="E610" s="6" t="s">
        <v>330</v>
      </c>
      <c r="F610" s="6" t="s">
        <v>606</v>
      </c>
      <c r="G610">
        <v>12</v>
      </c>
      <c r="H610">
        <v>202212</v>
      </c>
      <c r="I610" s="8">
        <v>19.5</v>
      </c>
      <c r="J610" s="8">
        <v>0.91</v>
      </c>
      <c r="K610" s="8">
        <v>1.06</v>
      </c>
      <c r="L610" s="8">
        <v>1.21</v>
      </c>
      <c r="M610" s="36" t="str">
        <f>INDEX(YahooDetails[], MATCH(ZACKS_Screener[Ticker], YahooDetails[Ticker],0), 4)</f>
        <v>Communication Services</v>
      </c>
      <c r="N610" s="6" t="str">
        <f>INDEX(YahooDetails[], MATCH(ZACKS_Screener[Ticker], YahooDetails[Ticker],0), 2)</f>
        <v>Electronic Gaming &amp; Multimedia</v>
      </c>
      <c r="O6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0.16483516483516486</v>
      </c>
      <c r="P6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0.14150943396226406</v>
      </c>
      <c r="Q610" s="17">
        <f>IFERROR(ZACKS_Screener[[#This Row],[Price]]/ZACKS_Screener[[#This Row],[EPS1]], "")</f>
        <v>18.39622641509434</v>
      </c>
      <c r="R610" s="17">
        <f>IFERROR(ZACKS_Screener[[#This Row],[Price]]/ZACKS_Screener[[#This Row],[EPS2]], "")</f>
        <v>16.115702479338843</v>
      </c>
      <c r="S610" s="17">
        <f>IFERROR(ZACKS_Screener[[#This Row],[PE1]]/(ZACKS_Screener[[#This Row],[EG1]]*100), "")</f>
        <v>1.1160377358490565</v>
      </c>
      <c r="T610" s="17">
        <f>IFERROR(ZACKS_Screener[[#This Row],[PE2]]/(ZACKS_Screener[[#This Row],[EG2]]*100), "")</f>
        <v>1.1388429752066123</v>
      </c>
      <c r="U610"/>
    </row>
    <row r="611" spans="1:21" hidden="1" x14ac:dyDescent="0.25">
      <c r="A611" s="20" t="s">
        <v>2996</v>
      </c>
      <c r="B611" s="35">
        <v>10906.11</v>
      </c>
      <c r="C611" s="6" t="s">
        <v>2995</v>
      </c>
      <c r="D611" s="6" t="s">
        <v>13</v>
      </c>
      <c r="E611" s="6" t="s">
        <v>14</v>
      </c>
      <c r="F611" s="6" t="s">
        <v>1131</v>
      </c>
      <c r="G611">
        <v>6</v>
      </c>
      <c r="H611">
        <v>202206</v>
      </c>
      <c r="I611" s="8">
        <v>180.44</v>
      </c>
      <c r="J611" s="8">
        <v>6.13</v>
      </c>
      <c r="K611" s="8">
        <v>7.14</v>
      </c>
      <c r="L611" s="8">
        <v>10.99</v>
      </c>
      <c r="M611" s="36" t="str">
        <f>INDEX(YahooDetails[], MATCH(ZACKS_Screener[Ticker], YahooDetails[Ticker],0), 4)</f>
        <v>Technology</v>
      </c>
      <c r="N611" s="6" t="str">
        <f>INDEX(YahooDetails[], MATCH(ZACKS_Screener[Ticker], YahooDetails[Ticker],0), 2)</f>
        <v>Communication Equipment</v>
      </c>
      <c r="O6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0.16476345840130502</v>
      </c>
      <c r="P6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0.53921568627450989</v>
      </c>
      <c r="Q611" s="17">
        <f>IFERROR(ZACKS_Screener[[#This Row],[Price]]/ZACKS_Screener[[#This Row],[EPS1]], "")</f>
        <v>25.271708683473392</v>
      </c>
      <c r="R611" s="17">
        <f>IFERROR(ZACKS_Screener[[#This Row],[Price]]/ZACKS_Screener[[#This Row],[EPS2]], "")</f>
        <v>16.418562329390355</v>
      </c>
      <c r="S611" s="17">
        <f>IFERROR(ZACKS_Screener[[#This Row],[PE1]]/(ZACKS_Screener[[#This Row],[EG1]]*100), "")</f>
        <v>1.5338175666306131</v>
      </c>
      <c r="T611" s="17">
        <f>IFERROR(ZACKS_Screener[[#This Row],[PE2]]/(ZACKS_Screener[[#This Row],[EG2]]*100), "")</f>
        <v>0.30448970138142106</v>
      </c>
      <c r="U611"/>
    </row>
    <row r="612" spans="1:21" hidden="1" x14ac:dyDescent="0.25">
      <c r="A612" s="20" t="s">
        <v>110</v>
      </c>
      <c r="B612" s="35">
        <v>91002.68</v>
      </c>
      <c r="C612" s="6" t="s">
        <v>109</v>
      </c>
      <c r="D612" s="6" t="s">
        <v>22</v>
      </c>
      <c r="E612" s="6" t="s">
        <v>85</v>
      </c>
      <c r="F612" s="6" t="s">
        <v>111</v>
      </c>
      <c r="G612">
        <v>6</v>
      </c>
      <c r="H612">
        <v>202206</v>
      </c>
      <c r="I612" s="8">
        <v>220.28</v>
      </c>
      <c r="J612" s="8">
        <v>7.01</v>
      </c>
      <c r="K612" s="8">
        <v>8.16</v>
      </c>
      <c r="L612" s="8">
        <v>8.98</v>
      </c>
      <c r="M612" s="36" t="str">
        <f>INDEX(YahooDetails[], MATCH(ZACKS_Screener[Ticker], YahooDetails[Ticker],0), 4)</f>
        <v>Industrials</v>
      </c>
      <c r="N612" s="6" t="str">
        <f>INDEX(YahooDetails[], MATCH(ZACKS_Screener[Ticker], YahooDetails[Ticker],0), 2)</f>
        <v>Staffing &amp; Employment Services</v>
      </c>
      <c r="O6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0.16405135520684741</v>
      </c>
      <c r="P6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0.1004901960784314</v>
      </c>
      <c r="Q612" s="17">
        <f>IFERROR(ZACKS_Screener[[#This Row],[Price]]/ZACKS_Screener[[#This Row],[EPS1]], "")</f>
        <v>26.995098039215687</v>
      </c>
      <c r="R612" s="17">
        <f>IFERROR(ZACKS_Screener[[#This Row],[Price]]/ZACKS_Screener[[#This Row],[EPS2]], "")</f>
        <v>24.530066815144764</v>
      </c>
      <c r="S612" s="17">
        <f>IFERROR(ZACKS_Screener[[#This Row],[PE1]]/(ZACKS_Screener[[#This Row],[EG1]]*100), "")</f>
        <v>1.6455272804774079</v>
      </c>
      <c r="T612" s="17">
        <f>IFERROR(ZACKS_Screener[[#This Row],[PE2]]/(ZACKS_Screener[[#This Row],[EG2]]*100), "")</f>
        <v>2.4410407952631856</v>
      </c>
      <c r="U612"/>
    </row>
    <row r="613" spans="1:21" hidden="1" x14ac:dyDescent="0.25">
      <c r="A613" s="20" t="s">
        <v>3768</v>
      </c>
      <c r="B613" s="35">
        <v>2270.87</v>
      </c>
      <c r="C613" s="6" t="s">
        <v>3767</v>
      </c>
      <c r="D613" s="6" t="s">
        <v>13</v>
      </c>
      <c r="E613" s="6" t="s">
        <v>223</v>
      </c>
      <c r="F613" s="6" t="s">
        <v>838</v>
      </c>
      <c r="G613">
        <v>12</v>
      </c>
      <c r="H613">
        <v>202212</v>
      </c>
      <c r="I613" s="8">
        <v>17.96</v>
      </c>
      <c r="J613" s="8">
        <v>1.77</v>
      </c>
      <c r="K613" s="8">
        <v>2.06</v>
      </c>
      <c r="L613" s="8">
        <v>2.23</v>
      </c>
      <c r="M613" s="36" t="str">
        <f>INDEX(YahooDetails[], MATCH(ZACKS_Screener[Ticker], YahooDetails[Ticker],0), 4)</f>
        <v>Energy</v>
      </c>
      <c r="N613" s="6" t="str">
        <f>INDEX(YahooDetails[], MATCH(ZACKS_Screener[Ticker], YahooDetails[Ticker],0), 2)</f>
        <v>Oil &amp; Gas Midstream</v>
      </c>
      <c r="O6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0.16384180790960454</v>
      </c>
      <c r="P6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8.2524271844660158E-2</v>
      </c>
      <c r="Q613" s="17">
        <f>IFERROR(ZACKS_Screener[[#This Row],[Price]]/ZACKS_Screener[[#This Row],[EPS1]], "")</f>
        <v>8.7184466019417481</v>
      </c>
      <c r="R613" s="17">
        <f>IFERROR(ZACKS_Screener[[#This Row],[Price]]/ZACKS_Screener[[#This Row],[EPS2]], "")</f>
        <v>8.0538116591928262</v>
      </c>
      <c r="S613" s="17">
        <f>IFERROR(ZACKS_Screener[[#This Row],[PE1]]/(ZACKS_Screener[[#This Row],[EG1]]*100), "")</f>
        <v>0.53212587880816875</v>
      </c>
      <c r="T613" s="17">
        <f>IFERROR(ZACKS_Screener[[#This Row],[PE2]]/(ZACKS_Screener[[#This Row],[EG2]]*100), "")</f>
        <v>0.97593247164336649</v>
      </c>
      <c r="U613"/>
    </row>
    <row r="614" spans="1:21" hidden="1" x14ac:dyDescent="0.25">
      <c r="A614" s="20" t="s">
        <v>1363</v>
      </c>
      <c r="B614" s="35">
        <v>14140.56</v>
      </c>
      <c r="C614" s="6" t="s">
        <v>1362</v>
      </c>
      <c r="D614" s="6" t="s">
        <v>13</v>
      </c>
      <c r="E614" s="6" t="s">
        <v>18</v>
      </c>
      <c r="F614" s="6" t="s">
        <v>171</v>
      </c>
      <c r="G614">
        <v>12</v>
      </c>
      <c r="H614">
        <v>202212</v>
      </c>
      <c r="I614" s="8">
        <v>84</v>
      </c>
      <c r="J614" s="8">
        <v>2.63</v>
      </c>
      <c r="K614" s="8">
        <v>3.06</v>
      </c>
      <c r="L614" s="8">
        <v>3.2</v>
      </c>
      <c r="M614" s="36" t="str">
        <f>INDEX(YahooDetails[], MATCH(ZACKS_Screener[Ticker], YahooDetails[Ticker],0), 4)</f>
        <v>Industrials</v>
      </c>
      <c r="N614" s="6" t="str">
        <f>INDEX(YahooDetails[], MATCH(ZACKS_Screener[Ticker], YahooDetails[Ticker],0), 2)</f>
        <v>Specialty Industrial Machinery</v>
      </c>
      <c r="O6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0.16349809885931565</v>
      </c>
      <c r="P6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4.5751633986928143E-2</v>
      </c>
      <c r="Q614" s="17">
        <f>IFERROR(ZACKS_Screener[[#This Row],[Price]]/ZACKS_Screener[[#This Row],[EPS1]], "")</f>
        <v>27.450980392156861</v>
      </c>
      <c r="R614" s="17">
        <f>IFERROR(ZACKS_Screener[[#This Row],[Price]]/ZACKS_Screener[[#This Row],[EPS2]], "")</f>
        <v>26.25</v>
      </c>
      <c r="S614" s="17">
        <f>IFERROR(ZACKS_Screener[[#This Row],[PE1]]/(ZACKS_Screener[[#This Row],[EG1]]*100), "")</f>
        <v>1.6789785681714537</v>
      </c>
      <c r="T614" s="17">
        <f>IFERROR(ZACKS_Screener[[#This Row],[PE2]]/(ZACKS_Screener[[#This Row],[EG2]]*100), "")</f>
        <v>5.7374999999999945</v>
      </c>
      <c r="U614"/>
    </row>
    <row r="615" spans="1:21" hidden="1" x14ac:dyDescent="0.25">
      <c r="A615" s="20" t="s">
        <v>1588</v>
      </c>
      <c r="B615" s="35">
        <v>11871.13</v>
      </c>
      <c r="C615" s="6" t="s">
        <v>1587</v>
      </c>
      <c r="D615" s="6" t="s">
        <v>13</v>
      </c>
      <c r="E615" s="6" t="s">
        <v>330</v>
      </c>
      <c r="F615" s="6" t="s">
        <v>707</v>
      </c>
      <c r="G615">
        <v>12</v>
      </c>
      <c r="H615">
        <v>202212</v>
      </c>
      <c r="I615" s="8">
        <v>69.45</v>
      </c>
      <c r="J615" s="8">
        <v>2.82</v>
      </c>
      <c r="K615" s="8">
        <v>3.28</v>
      </c>
      <c r="L615" s="8">
        <v>3.91</v>
      </c>
      <c r="M615" s="36" t="str">
        <f>INDEX(YahooDetails[], MATCH(ZACKS_Screener[Ticker], YahooDetails[Ticker],0), 4)</f>
        <v>Consumer Cyclical</v>
      </c>
      <c r="N615" s="6" t="str">
        <f>INDEX(YahooDetails[], MATCH(ZACKS_Screener[Ticker], YahooDetails[Ticker],0), 2)</f>
        <v>Lodging</v>
      </c>
      <c r="O6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0.16312056737588651</v>
      </c>
      <c r="P6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0.19207317073170743</v>
      </c>
      <c r="Q615" s="17">
        <f>IFERROR(ZACKS_Screener[[#This Row],[Price]]/ZACKS_Screener[[#This Row],[EPS1]], "")</f>
        <v>21.17378048780488</v>
      </c>
      <c r="R615" s="17">
        <f>IFERROR(ZACKS_Screener[[#This Row],[Price]]/ZACKS_Screener[[#This Row],[EPS2]], "")</f>
        <v>17.762148337595907</v>
      </c>
      <c r="S615" s="17">
        <f>IFERROR(ZACKS_Screener[[#This Row],[PE1]]/(ZACKS_Screener[[#This Row],[EG1]]*100), "")</f>
        <v>1.2980448038176036</v>
      </c>
      <c r="T615" s="17">
        <f>IFERROR(ZACKS_Screener[[#This Row],[PE2]]/(ZACKS_Screener[[#This Row],[EG2]]*100), "")</f>
        <v>0.92475946900499273</v>
      </c>
      <c r="U615"/>
    </row>
    <row r="616" spans="1:21" hidden="1" x14ac:dyDescent="0.25">
      <c r="A616" s="20" t="s">
        <v>3431</v>
      </c>
      <c r="B616" s="35">
        <v>2322.89</v>
      </c>
      <c r="C616" s="6" t="s">
        <v>3430</v>
      </c>
      <c r="D616" s="6" t="s">
        <v>22</v>
      </c>
      <c r="E616" s="6" t="s">
        <v>30</v>
      </c>
      <c r="F616" s="6" t="s">
        <v>763</v>
      </c>
      <c r="G616">
        <v>12</v>
      </c>
      <c r="H616">
        <v>202212</v>
      </c>
      <c r="I616" s="8">
        <v>26.61</v>
      </c>
      <c r="J616" s="8">
        <v>2.52</v>
      </c>
      <c r="K616" s="8">
        <v>2.93</v>
      </c>
      <c r="L616" s="8">
        <v>3.09</v>
      </c>
      <c r="M616" s="36" t="str">
        <f>INDEX(YahooDetails[], MATCH(ZACKS_Screener[Ticker], YahooDetails[Ticker],0), 4)</f>
        <v>Consumer Cyclical</v>
      </c>
      <c r="N616" s="6" t="str">
        <f>INDEX(YahooDetails[], MATCH(ZACKS_Screener[Ticker], YahooDetails[Ticker],0), 2)</f>
        <v>Restaurants</v>
      </c>
      <c r="O6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0.16269841269841276</v>
      </c>
      <c r="P6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5.4607508532423105E-2</v>
      </c>
      <c r="Q616" s="17">
        <f>IFERROR(ZACKS_Screener[[#This Row],[Price]]/ZACKS_Screener[[#This Row],[EPS1]], "")</f>
        <v>9.0819112627986343</v>
      </c>
      <c r="R616" s="17">
        <f>IFERROR(ZACKS_Screener[[#This Row],[Price]]/ZACKS_Screener[[#This Row],[EPS2]], "")</f>
        <v>8.6116504854368934</v>
      </c>
      <c r="S616" s="17">
        <f>IFERROR(ZACKS_Screener[[#This Row],[PE1]]/(ZACKS_Screener[[#This Row],[EG1]]*100), "")</f>
        <v>0.55820527761591587</v>
      </c>
      <c r="T616" s="17">
        <f>IFERROR(ZACKS_Screener[[#This Row],[PE2]]/(ZACKS_Screener[[#This Row],[EG2]]*100), "")</f>
        <v>1.577008495145634</v>
      </c>
      <c r="U616"/>
    </row>
    <row r="617" spans="1:21" x14ac:dyDescent="0.25">
      <c r="A617" s="20" t="s">
        <v>2519</v>
      </c>
      <c r="B617" s="35">
        <v>20953.73</v>
      </c>
      <c r="C617" s="6" t="s">
        <v>2518</v>
      </c>
      <c r="D617" s="6" t="s">
        <v>13</v>
      </c>
      <c r="E617" s="6" t="s">
        <v>37</v>
      </c>
      <c r="F617" s="6" t="s">
        <v>1171</v>
      </c>
      <c r="G617">
        <v>9</v>
      </c>
      <c r="H617">
        <v>202209</v>
      </c>
      <c r="I617" s="8">
        <v>98.88</v>
      </c>
      <c r="J617" s="8">
        <v>7.49</v>
      </c>
      <c r="K617" s="8">
        <v>8.6999999999999993</v>
      </c>
      <c r="L617" s="8">
        <v>9.35</v>
      </c>
      <c r="M617" s="36" t="str">
        <f>INDEX(YahooDetails[], MATCH(ZACKS_Screener[Ticker], YahooDetails[Ticker],0), 4)</f>
        <v>Financial Services</v>
      </c>
      <c r="N617" s="6" t="str">
        <f>INDEX(YahooDetails[], MATCH(ZACKS_Screener[Ticker], YahooDetails[Ticker],0), 2)</f>
        <v>Capital Markets</v>
      </c>
      <c r="O6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0.16154873164218947</v>
      </c>
      <c r="P6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7.4712643678160967E-2</v>
      </c>
      <c r="Q617" s="17">
        <f>IFERROR(ZACKS_Screener[[#This Row],[Price]]/ZACKS_Screener[[#This Row],[EPS1]], "")</f>
        <v>11.36551724137931</v>
      </c>
      <c r="R617" s="17">
        <f>IFERROR(ZACKS_Screener[[#This Row],[Price]]/ZACKS_Screener[[#This Row],[EPS2]], "")</f>
        <v>10.575401069518717</v>
      </c>
      <c r="S617" s="17">
        <f>IFERROR(ZACKS_Screener[[#This Row],[PE1]]/(ZACKS_Screener[[#This Row],[EG1]]*100), "")</f>
        <v>0.70353491023083548</v>
      </c>
      <c r="T617" s="17">
        <f>IFERROR(ZACKS_Screener[[#This Row],[PE2]]/(ZACKS_Screener[[#This Row],[EG2]]*100), "")</f>
        <v>1.4154767585355814</v>
      </c>
      <c r="U617"/>
    </row>
    <row r="618" spans="1:21" hidden="1" x14ac:dyDescent="0.25">
      <c r="A618" s="20" t="s">
        <v>3390</v>
      </c>
      <c r="B618" s="35">
        <v>2342.15</v>
      </c>
      <c r="C618" s="6" t="s">
        <v>3389</v>
      </c>
      <c r="D618" s="6" t="s">
        <v>13</v>
      </c>
      <c r="E618" s="6" t="s">
        <v>37</v>
      </c>
      <c r="F618" s="6" t="s">
        <v>379</v>
      </c>
      <c r="G618">
        <v>6</v>
      </c>
      <c r="H618">
        <v>202206</v>
      </c>
      <c r="I618" s="8">
        <v>39.46</v>
      </c>
      <c r="J618" s="8">
        <v>4.2300000000000004</v>
      </c>
      <c r="K618" s="8">
        <v>4.91</v>
      </c>
      <c r="L618" s="8">
        <v>5.35</v>
      </c>
      <c r="M618" s="36" t="str">
        <f>INDEX(YahooDetails[], MATCH(ZACKS_Screener[Ticker], YahooDetails[Ticker],0), 4)</f>
        <v>Financial Services</v>
      </c>
      <c r="N618" s="6" t="str">
        <f>INDEX(YahooDetails[], MATCH(ZACKS_Screener[Ticker], YahooDetails[Ticker],0), 2)</f>
        <v>Banks—Regional</v>
      </c>
      <c r="O6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0.16075650118203302</v>
      </c>
      <c r="P6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8.9613034623217819E-2</v>
      </c>
      <c r="Q618" s="17">
        <f>IFERROR(ZACKS_Screener[[#This Row],[Price]]/ZACKS_Screener[[#This Row],[EPS1]], "")</f>
        <v>8.0366598778004068</v>
      </c>
      <c r="R618" s="17">
        <f>IFERROR(ZACKS_Screener[[#This Row],[Price]]/ZACKS_Screener[[#This Row],[EPS2]], "")</f>
        <v>7.3757009345794398</v>
      </c>
      <c r="S618" s="17">
        <f>IFERROR(ZACKS_Screener[[#This Row],[PE1]]/(ZACKS_Screener[[#This Row],[EG1]]*100), "")</f>
        <v>0.49992751886905495</v>
      </c>
      <c r="T618" s="17">
        <f>IFERROR(ZACKS_Screener[[#This Row],[PE2]]/(ZACKS_Screener[[#This Row],[EG2]]*100), "")</f>
        <v>0.82306117247238841</v>
      </c>
      <c r="U618"/>
    </row>
    <row r="619" spans="1:21" hidden="1" x14ac:dyDescent="0.25">
      <c r="A619" s="20" t="s">
        <v>2150</v>
      </c>
      <c r="B619" s="35">
        <v>62366.57</v>
      </c>
      <c r="C619" s="6" t="s">
        <v>2149</v>
      </c>
      <c r="D619" s="6" t="s">
        <v>22</v>
      </c>
      <c r="E619" s="6" t="s">
        <v>14</v>
      </c>
      <c r="F619" s="6" t="s">
        <v>1379</v>
      </c>
      <c r="G619">
        <v>12</v>
      </c>
      <c r="H619">
        <v>202212</v>
      </c>
      <c r="I619" s="8">
        <v>95.25</v>
      </c>
      <c r="J619" s="8">
        <v>5.0199999999999996</v>
      </c>
      <c r="K619" s="8">
        <v>5.82</v>
      </c>
      <c r="L619" s="8">
        <v>6.6</v>
      </c>
      <c r="M619" s="36" t="str">
        <f>INDEX(YahooDetails[], MATCH(ZACKS_Screener[Ticker], YahooDetails[Ticker],0), 4)</f>
        <v>Communication Services</v>
      </c>
      <c r="N619" s="6" t="str">
        <f>INDEX(YahooDetails[], MATCH(ZACKS_Screener[Ticker], YahooDetails[Ticker],0), 2)</f>
        <v>Electronic Gaming &amp; Multimedia</v>
      </c>
      <c r="O6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0.15936254980079698</v>
      </c>
      <c r="P6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0.13402061855670092</v>
      </c>
      <c r="Q619" s="17">
        <f>IFERROR(ZACKS_Screener[[#This Row],[Price]]/ZACKS_Screener[[#This Row],[EPS1]], "")</f>
        <v>16.365979381443299</v>
      </c>
      <c r="R619" s="17">
        <f>IFERROR(ZACKS_Screener[[#This Row],[Price]]/ZACKS_Screener[[#This Row],[EPS2]], "")</f>
        <v>14.431818181818183</v>
      </c>
      <c r="S619" s="17">
        <f>IFERROR(ZACKS_Screener[[#This Row],[PE1]]/(ZACKS_Screener[[#This Row],[EG1]]*100), "")</f>
        <v>1.0269652061855661</v>
      </c>
      <c r="T619" s="17">
        <f>IFERROR(ZACKS_Screener[[#This Row],[PE2]]/(ZACKS_Screener[[#This Row],[EG2]]*100), "")</f>
        <v>1.0768356643356654</v>
      </c>
      <c r="U619"/>
    </row>
    <row r="620" spans="1:21" hidden="1" x14ac:dyDescent="0.25">
      <c r="A620" s="20" t="s">
        <v>2602</v>
      </c>
      <c r="B620" s="35">
        <v>116095.93</v>
      </c>
      <c r="C620" s="6" t="s">
        <v>2601</v>
      </c>
      <c r="D620" s="6" t="s">
        <v>22</v>
      </c>
      <c r="E620" s="6" t="s">
        <v>30</v>
      </c>
      <c r="F620" s="6" t="s">
        <v>763</v>
      </c>
      <c r="G620">
        <v>9</v>
      </c>
      <c r="H620">
        <v>202209</v>
      </c>
      <c r="I620" s="8">
        <v>101.27</v>
      </c>
      <c r="J620" s="8">
        <v>2.96</v>
      </c>
      <c r="K620" s="8">
        <v>3.43</v>
      </c>
      <c r="L620" s="8">
        <v>4.07</v>
      </c>
      <c r="M620" s="36" t="str">
        <f>INDEX(YahooDetails[], MATCH(ZACKS_Screener[Ticker], YahooDetails[Ticker],0), 4)</f>
        <v>Consumer Cyclical</v>
      </c>
      <c r="N620" s="6" t="str">
        <f>INDEX(YahooDetails[], MATCH(ZACKS_Screener[Ticker], YahooDetails[Ticker],0), 2)</f>
        <v>Restaurants</v>
      </c>
      <c r="O6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0.15878378378378386</v>
      </c>
      <c r="P6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0.18658892128279886</v>
      </c>
      <c r="Q620" s="17">
        <f>IFERROR(ZACKS_Screener[[#This Row],[Price]]/ZACKS_Screener[[#This Row],[EPS1]], "")</f>
        <v>29.524781341107868</v>
      </c>
      <c r="R620" s="17">
        <f>IFERROR(ZACKS_Screener[[#This Row],[Price]]/ZACKS_Screener[[#This Row],[EPS2]], "")</f>
        <v>24.882063882063878</v>
      </c>
      <c r="S620" s="17">
        <f>IFERROR(ZACKS_Screener[[#This Row],[PE1]]/(ZACKS_Screener[[#This Row],[EG1]]*100), "")</f>
        <v>1.8594330376527499</v>
      </c>
      <c r="T620" s="17">
        <f>IFERROR(ZACKS_Screener[[#This Row],[PE2]]/(ZACKS_Screener[[#This Row],[EG2]]*100), "")</f>
        <v>1.3335231111793608</v>
      </c>
      <c r="U620"/>
    </row>
    <row r="621" spans="1:21" hidden="1" x14ac:dyDescent="0.25">
      <c r="A621" s="20" t="s">
        <v>2180</v>
      </c>
      <c r="B621" s="35">
        <v>7905.63</v>
      </c>
      <c r="C621" s="6" t="s">
        <v>2179</v>
      </c>
      <c r="D621" s="6" t="s">
        <v>13</v>
      </c>
      <c r="E621" s="6" t="s">
        <v>14</v>
      </c>
      <c r="F621" s="6" t="s">
        <v>595</v>
      </c>
      <c r="G621">
        <v>12</v>
      </c>
      <c r="H621">
        <v>202212</v>
      </c>
      <c r="I621" s="8">
        <v>47.72</v>
      </c>
      <c r="J621" s="8">
        <v>2.4</v>
      </c>
      <c r="K621" s="8">
        <v>2.78</v>
      </c>
      <c r="L621" s="8">
        <v>3</v>
      </c>
      <c r="M621" s="36" t="str">
        <f>INDEX(YahooDetails[], MATCH(ZACKS_Screener[Ticker], YahooDetails[Ticker],0), 4)</f>
        <v>Industrials</v>
      </c>
      <c r="N621" s="6" t="str">
        <f>INDEX(YahooDetails[], MATCH(ZACKS_Screener[Ticker], YahooDetails[Ticker],0), 2)</f>
        <v>Electrical Equipment &amp; Parts</v>
      </c>
      <c r="O6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0.1583333333333333</v>
      </c>
      <c r="P6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7.9136690647482091E-2</v>
      </c>
      <c r="Q621" s="17">
        <f>IFERROR(ZACKS_Screener[[#This Row],[Price]]/ZACKS_Screener[[#This Row],[EPS1]], "")</f>
        <v>17.165467625899282</v>
      </c>
      <c r="R621" s="17">
        <f>IFERROR(ZACKS_Screener[[#This Row],[Price]]/ZACKS_Screener[[#This Row],[EPS2]], "")</f>
        <v>15.906666666666666</v>
      </c>
      <c r="S621" s="17">
        <f>IFERROR(ZACKS_Screener[[#This Row],[PE1]]/(ZACKS_Screener[[#This Row],[EG1]]*100), "")</f>
        <v>1.084134797425218</v>
      </c>
      <c r="T621" s="17">
        <f>IFERROR(ZACKS_Screener[[#This Row],[PE2]]/(ZACKS_Screener[[#This Row],[EG2]]*100), "")</f>
        <v>2.0100242424242403</v>
      </c>
      <c r="U621"/>
    </row>
    <row r="622" spans="1:21" hidden="1" x14ac:dyDescent="0.25">
      <c r="A622" s="20" t="s">
        <v>1063</v>
      </c>
      <c r="B622" s="35">
        <v>5706.08</v>
      </c>
      <c r="C622" s="6" t="s">
        <v>1062</v>
      </c>
      <c r="D622" s="6" t="s">
        <v>22</v>
      </c>
      <c r="E622" s="6" t="s">
        <v>37</v>
      </c>
      <c r="F622" s="6" t="s">
        <v>379</v>
      </c>
      <c r="G622">
        <v>12</v>
      </c>
      <c r="H622">
        <v>202212</v>
      </c>
      <c r="I622" s="8">
        <v>114.98</v>
      </c>
      <c r="J622" s="8">
        <v>6.51</v>
      </c>
      <c r="K622" s="8">
        <v>7.54</v>
      </c>
      <c r="L622" s="8">
        <v>8.68</v>
      </c>
      <c r="M622" s="36" t="str">
        <f>INDEX(YahooDetails[], MATCH(ZACKS_Screener[Ticker], YahooDetails[Ticker],0), 4)</f>
        <v>Technology</v>
      </c>
      <c r="N622" s="6" t="str">
        <f>INDEX(YahooDetails[], MATCH(ZACKS_Screener[Ticker], YahooDetails[Ticker],0), 2)</f>
        <v>Software—Infrastructure</v>
      </c>
      <c r="O6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0.15821812596006149</v>
      </c>
      <c r="P6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0.1511936339522546</v>
      </c>
      <c r="Q622" s="17">
        <f>IFERROR(ZACKS_Screener[[#This Row],[Price]]/ZACKS_Screener[[#This Row],[EPS1]], "")</f>
        <v>15.249336870026525</v>
      </c>
      <c r="R622" s="17">
        <f>IFERROR(ZACKS_Screener[[#This Row],[Price]]/ZACKS_Screener[[#This Row],[EPS2]], "")</f>
        <v>13.246543778801843</v>
      </c>
      <c r="S622" s="17">
        <f>IFERROR(ZACKS_Screener[[#This Row],[PE1]]/(ZACKS_Screener[[#This Row],[EG1]]*100), "")</f>
        <v>0.96381731091138501</v>
      </c>
      <c r="T622" s="17">
        <f>IFERROR(ZACKS_Screener[[#This Row],[PE2]]/(ZACKS_Screener[[#This Row],[EG2]]*100), "")</f>
        <v>0.87613105344005204</v>
      </c>
      <c r="U622"/>
    </row>
    <row r="623" spans="1:21" hidden="1" x14ac:dyDescent="0.25">
      <c r="A623" s="20" t="s">
        <v>7004</v>
      </c>
      <c r="B623" s="35">
        <v>2073.4299999999998</v>
      </c>
      <c r="C623" s="6" t="s">
        <v>7003</v>
      </c>
      <c r="D623" s="6" t="s">
        <v>22</v>
      </c>
      <c r="E623" s="6" t="s">
        <v>37</v>
      </c>
      <c r="F623" s="6" t="s">
        <v>646</v>
      </c>
      <c r="G623">
        <v>12</v>
      </c>
      <c r="H623">
        <v>202212</v>
      </c>
      <c r="I623" s="8">
        <v>21.79</v>
      </c>
      <c r="J623" s="8">
        <v>2.34</v>
      </c>
      <c r="K623" s="8">
        <v>2.71</v>
      </c>
      <c r="L623" s="8">
        <v>2.34</v>
      </c>
      <c r="M623" s="36" t="e">
        <f>INDEX(YahooDetails[], MATCH(ZACKS_Screener[Ticker], YahooDetails[Ticker],0), 4)</f>
        <v>#N/A</v>
      </c>
      <c r="N623" s="6" t="e">
        <f>INDEX(YahooDetails[], MATCH(ZACKS_Screener[Ticker], YahooDetails[Ticker],0), 2)</f>
        <v>#N/A</v>
      </c>
      <c r="O6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0.15811965811965817</v>
      </c>
      <c r="P6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-0.13653136531365317</v>
      </c>
      <c r="Q623" s="17">
        <f>IFERROR(ZACKS_Screener[[#This Row],[Price]]/ZACKS_Screener[[#This Row],[EPS1]], "")</f>
        <v>8.0405904059040587</v>
      </c>
      <c r="R623" s="17">
        <f>IFERROR(ZACKS_Screener[[#This Row],[Price]]/ZACKS_Screener[[#This Row],[EPS2]], "")</f>
        <v>9.3119658119658126</v>
      </c>
      <c r="S623" s="17">
        <f>IFERROR(ZACKS_Screener[[#This Row],[PE1]]/(ZACKS_Screener[[#This Row],[EG1]]*100), "")</f>
        <v>0.50851301485987821</v>
      </c>
      <c r="T623" s="17">
        <f>IFERROR(ZACKS_Screener[[#This Row],[PE2]]/(ZACKS_Screener[[#This Row],[EG2]]*100), "")</f>
        <v>-0.68203857703857684</v>
      </c>
      <c r="U623"/>
    </row>
    <row r="624" spans="1:21" hidden="1" x14ac:dyDescent="0.25">
      <c r="A624" s="20" t="s">
        <v>2581</v>
      </c>
      <c r="B624" s="35">
        <v>11186.16</v>
      </c>
      <c r="C624" s="6" t="s">
        <v>2580</v>
      </c>
      <c r="D624" s="6" t="s">
        <v>13</v>
      </c>
      <c r="E624" s="6" t="s">
        <v>37</v>
      </c>
      <c r="F624" s="6" t="s">
        <v>176</v>
      </c>
      <c r="G624">
        <v>12</v>
      </c>
      <c r="H624">
        <v>202212</v>
      </c>
      <c r="I624" s="8">
        <v>43.06</v>
      </c>
      <c r="J624" s="8">
        <v>1.1499999999999999</v>
      </c>
      <c r="K624" s="8">
        <v>1.33</v>
      </c>
      <c r="L624" s="8">
        <v>1.63</v>
      </c>
      <c r="M624" s="36" t="str">
        <f>INDEX(YahooDetails[], MATCH(ZACKS_Screener[Ticker], YahooDetails[Ticker],0), 4)</f>
        <v>Financial Services</v>
      </c>
      <c r="N624" s="6" t="str">
        <f>INDEX(YahooDetails[], MATCH(ZACKS_Screener[Ticker], YahooDetails[Ticker],0), 2)</f>
        <v>Insurance—Specialty</v>
      </c>
      <c r="O6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0.15652173913043493</v>
      </c>
      <c r="P6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0.22556390977443594</v>
      </c>
      <c r="Q624" s="17">
        <f>IFERROR(ZACKS_Screener[[#This Row],[Price]]/ZACKS_Screener[[#This Row],[EPS1]], "")</f>
        <v>32.375939849624061</v>
      </c>
      <c r="R624" s="17">
        <f>IFERROR(ZACKS_Screener[[#This Row],[Price]]/ZACKS_Screener[[#This Row],[EPS2]], "")</f>
        <v>26.417177914110432</v>
      </c>
      <c r="S624" s="17">
        <f>IFERROR(ZACKS_Screener[[#This Row],[PE1]]/(ZACKS_Screener[[#This Row],[EG1]]*100), "")</f>
        <v>2.0684628237259797</v>
      </c>
      <c r="T624" s="17">
        <f>IFERROR(ZACKS_Screener[[#This Row],[PE2]]/(ZACKS_Screener[[#This Row],[EG2]]*100), "")</f>
        <v>1.17116155419223</v>
      </c>
      <c r="U624"/>
    </row>
    <row r="625" spans="1:21" hidden="1" x14ac:dyDescent="0.25">
      <c r="A625" s="20" t="s">
        <v>638</v>
      </c>
      <c r="B625" s="35">
        <v>80047.509999999995</v>
      </c>
      <c r="C625" s="6" t="s">
        <v>637</v>
      </c>
      <c r="D625" s="6" t="s">
        <v>13</v>
      </c>
      <c r="E625" s="6" t="s">
        <v>37</v>
      </c>
      <c r="F625" s="6" t="s">
        <v>70</v>
      </c>
      <c r="G625">
        <v>12</v>
      </c>
      <c r="H625">
        <v>202212</v>
      </c>
      <c r="I625" s="8">
        <v>193.27</v>
      </c>
      <c r="J625" s="8">
        <v>15.24</v>
      </c>
      <c r="K625" s="8">
        <v>17.62</v>
      </c>
      <c r="L625" s="8">
        <v>19.399999999999999</v>
      </c>
      <c r="M625" s="36" t="str">
        <f>INDEX(YahooDetails[], MATCH(ZACKS_Screener[Ticker], YahooDetails[Ticker],0), 4)</f>
        <v>Financial Services</v>
      </c>
      <c r="N625" s="6" t="str">
        <f>INDEX(YahooDetails[], MATCH(ZACKS_Screener[Ticker], YahooDetails[Ticker],0), 2)</f>
        <v>Insurance—Property &amp; Casualty</v>
      </c>
      <c r="O6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0.15616797900262472</v>
      </c>
      <c r="P6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0.10102156640181598</v>
      </c>
      <c r="Q625" s="17">
        <f>IFERROR(ZACKS_Screener[[#This Row],[Price]]/ZACKS_Screener[[#This Row],[EPS1]], "")</f>
        <v>10.968785471055618</v>
      </c>
      <c r="R625" s="17">
        <f>IFERROR(ZACKS_Screener[[#This Row],[Price]]/ZACKS_Screener[[#This Row],[EPS2]], "")</f>
        <v>9.9623711340206196</v>
      </c>
      <c r="S625" s="17">
        <f>IFERROR(ZACKS_Screener[[#This Row],[PE1]]/(ZACKS_Screener[[#This Row],[EG1]]*100), "")</f>
        <v>0.7023709688188553</v>
      </c>
      <c r="T625" s="17">
        <f>IFERROR(ZACKS_Screener[[#This Row],[PE2]]/(ZACKS_Screener[[#This Row],[EG2]]*100), "")</f>
        <v>0.98616280551372792</v>
      </c>
      <c r="U625"/>
    </row>
    <row r="626" spans="1:21" hidden="1" x14ac:dyDescent="0.25">
      <c r="A626" s="20" t="s">
        <v>3998</v>
      </c>
      <c r="B626" s="35">
        <v>2440.1799999999998</v>
      </c>
      <c r="C626" s="6" t="s">
        <v>3997</v>
      </c>
      <c r="D626" s="6" t="s">
        <v>13</v>
      </c>
      <c r="E626" s="6" t="s">
        <v>18</v>
      </c>
      <c r="F626" s="6" t="s">
        <v>2931</v>
      </c>
      <c r="G626">
        <v>9</v>
      </c>
      <c r="H626">
        <v>202209</v>
      </c>
      <c r="I626" s="8">
        <v>15.6</v>
      </c>
      <c r="J626" s="8">
        <v>0.57999999999999996</v>
      </c>
      <c r="K626" s="8">
        <v>0.67</v>
      </c>
      <c r="L626" s="8">
        <v>0.78</v>
      </c>
      <c r="M626" s="36" t="str">
        <f>INDEX(YahooDetails[], MATCH(ZACKS_Screener[Ticker], YahooDetails[Ticker],0), 4)</f>
        <v>Industrials</v>
      </c>
      <c r="N626" s="6" t="str">
        <f>INDEX(YahooDetails[], MATCH(ZACKS_Screener[Ticker], YahooDetails[Ticker],0), 2)</f>
        <v>Specialty Industrial Machinery</v>
      </c>
      <c r="O6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0.15517241379310359</v>
      </c>
      <c r="P6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0.16417910447761191</v>
      </c>
      <c r="Q626" s="17">
        <f>IFERROR(ZACKS_Screener[[#This Row],[Price]]/ZACKS_Screener[[#This Row],[EPS1]], "")</f>
        <v>23.283582089552237</v>
      </c>
      <c r="R626" s="17">
        <f>IFERROR(ZACKS_Screener[[#This Row],[Price]]/ZACKS_Screener[[#This Row],[EPS2]], "")</f>
        <v>20</v>
      </c>
      <c r="S626" s="17">
        <f>IFERROR(ZACKS_Screener[[#This Row],[PE1]]/(ZACKS_Screener[[#This Row],[EG1]]*100), "")</f>
        <v>1.5004975124378095</v>
      </c>
      <c r="T626" s="17">
        <f>IFERROR(ZACKS_Screener[[#This Row],[PE2]]/(ZACKS_Screener[[#This Row],[EG2]]*100), "")</f>
        <v>1.2181818181818185</v>
      </c>
      <c r="U626"/>
    </row>
    <row r="627" spans="1:21" hidden="1" x14ac:dyDescent="0.25">
      <c r="A627" s="20" t="s">
        <v>2421</v>
      </c>
      <c r="B627" s="35">
        <v>5015.33</v>
      </c>
      <c r="C627" s="6" t="s">
        <v>2420</v>
      </c>
      <c r="D627" s="6" t="s">
        <v>13</v>
      </c>
      <c r="E627" s="6" t="s">
        <v>85</v>
      </c>
      <c r="F627" s="6" t="s">
        <v>286</v>
      </c>
      <c r="G627">
        <v>12</v>
      </c>
      <c r="H627">
        <v>202212</v>
      </c>
      <c r="I627" s="8">
        <v>47.83</v>
      </c>
      <c r="J627" s="8">
        <v>1.81</v>
      </c>
      <c r="K627" s="8">
        <v>2.09</v>
      </c>
      <c r="L627" s="8">
        <v>2.37</v>
      </c>
      <c r="M627" s="36" t="str">
        <f>INDEX(YahooDetails[], MATCH(ZACKS_Screener[Ticker], YahooDetails[Ticker],0), 4)</f>
        <v>Technology</v>
      </c>
      <c r="N627" s="6" t="str">
        <f>INDEX(YahooDetails[], MATCH(ZACKS_Screener[Ticker], YahooDetails[Ticker],0), 2)</f>
        <v>Information Technology Services</v>
      </c>
      <c r="O6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0.15469613259668497</v>
      </c>
      <c r="P6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0.13397129186602882</v>
      </c>
      <c r="Q627" s="17">
        <f>IFERROR(ZACKS_Screener[[#This Row],[Price]]/ZACKS_Screener[[#This Row],[EPS1]], "")</f>
        <v>22.885167464114833</v>
      </c>
      <c r="R627" s="17">
        <f>IFERROR(ZACKS_Screener[[#This Row],[Price]]/ZACKS_Screener[[#This Row],[EPS2]], "")</f>
        <v>20.181434599156116</v>
      </c>
      <c r="S627" s="17">
        <f>IFERROR(ZACKS_Screener[[#This Row],[PE1]]/(ZACKS_Screener[[#This Row],[EG1]]*100), "")</f>
        <v>1.4793626110731384</v>
      </c>
      <c r="T627" s="17">
        <f>IFERROR(ZACKS_Screener[[#This Row],[PE2]]/(ZACKS_Screener[[#This Row],[EG2]]*100), "")</f>
        <v>1.506399939722723</v>
      </c>
      <c r="U627"/>
    </row>
    <row r="628" spans="1:21" hidden="1" x14ac:dyDescent="0.25">
      <c r="A628" s="20" t="s">
        <v>415</v>
      </c>
      <c r="B628" s="35">
        <v>13490.57</v>
      </c>
      <c r="C628" s="6" t="s">
        <v>414</v>
      </c>
      <c r="D628" s="6" t="s">
        <v>13</v>
      </c>
      <c r="E628" s="6" t="s">
        <v>37</v>
      </c>
      <c r="F628" s="6" t="s">
        <v>379</v>
      </c>
      <c r="G628">
        <v>12</v>
      </c>
      <c r="H628">
        <v>202212</v>
      </c>
      <c r="I628" s="8">
        <v>32.71</v>
      </c>
      <c r="J628" s="8">
        <v>1.17</v>
      </c>
      <c r="K628" s="8">
        <v>1.35</v>
      </c>
      <c r="L628" s="8">
        <v>1.59</v>
      </c>
      <c r="M628" s="36" t="str">
        <f>INDEX(YahooDetails[], MATCH(ZACKS_Screener[Ticker], YahooDetails[Ticker],0), 4)</f>
        <v>Financial Services</v>
      </c>
      <c r="N628" s="6" t="str">
        <f>INDEX(YahooDetails[], MATCH(ZACKS_Screener[Ticker], YahooDetails[Ticker],0), 2)</f>
        <v>Asset Management</v>
      </c>
      <c r="O6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0.15384615384615399</v>
      </c>
      <c r="P6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0.17777777777777776</v>
      </c>
      <c r="Q628" s="17">
        <f>IFERROR(ZACKS_Screener[[#This Row],[Price]]/ZACKS_Screener[[#This Row],[EPS1]], "")</f>
        <v>24.229629629629628</v>
      </c>
      <c r="R628" s="17">
        <f>IFERROR(ZACKS_Screener[[#This Row],[Price]]/ZACKS_Screener[[#This Row],[EPS2]], "")</f>
        <v>20.572327044025158</v>
      </c>
      <c r="S628" s="17">
        <f>IFERROR(ZACKS_Screener[[#This Row],[PE1]]/(ZACKS_Screener[[#This Row],[EG1]]*100), "")</f>
        <v>1.5749259259259243</v>
      </c>
      <c r="T628" s="17">
        <f>IFERROR(ZACKS_Screener[[#This Row],[PE2]]/(ZACKS_Screener[[#This Row],[EG2]]*100), "")</f>
        <v>1.1571933962264154</v>
      </c>
      <c r="U628"/>
    </row>
    <row r="629" spans="1:21" hidden="1" x14ac:dyDescent="0.25">
      <c r="A629" s="20" t="s">
        <v>2722</v>
      </c>
      <c r="B629" s="35">
        <v>17836.78</v>
      </c>
      <c r="C629" s="6" t="s">
        <v>2721</v>
      </c>
      <c r="D629" s="6" t="s">
        <v>22</v>
      </c>
      <c r="E629" s="6" t="s">
        <v>14</v>
      </c>
      <c r="F629" s="6" t="s">
        <v>201</v>
      </c>
      <c r="G629">
        <v>1</v>
      </c>
      <c r="H629">
        <v>202301</v>
      </c>
      <c r="I629" s="8">
        <v>107.71</v>
      </c>
      <c r="J629" s="8">
        <v>2.69</v>
      </c>
      <c r="K629" s="8">
        <v>3.1</v>
      </c>
      <c r="L629" s="8">
        <v>3.58</v>
      </c>
      <c r="M629" s="36" t="str">
        <f>INDEX(YahooDetails[], MATCH(ZACKS_Screener[Ticker], YahooDetails[Ticker],0), 4)</f>
        <v>Technology</v>
      </c>
      <c r="N629" s="6" t="str">
        <f>INDEX(YahooDetails[], MATCH(ZACKS_Screener[Ticker], YahooDetails[Ticker],0), 2)</f>
        <v>Software—Infrastructure</v>
      </c>
      <c r="O6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0.15241635687732347</v>
      </c>
      <c r="P6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0.15483870967741933</v>
      </c>
      <c r="Q629" s="17">
        <f>IFERROR(ZACKS_Screener[[#This Row],[Price]]/ZACKS_Screener[[#This Row],[EPS1]], "")</f>
        <v>34.745161290322578</v>
      </c>
      <c r="R629" s="17">
        <f>IFERROR(ZACKS_Screener[[#This Row],[Price]]/ZACKS_Screener[[#This Row],[EPS2]], "")</f>
        <v>30.086592178770946</v>
      </c>
      <c r="S629" s="17">
        <f>IFERROR(ZACKS_Screener[[#This Row],[PE1]]/(ZACKS_Screener[[#This Row],[EG1]]*100), "")</f>
        <v>2.2796215578284809</v>
      </c>
      <c r="T629" s="17">
        <f>IFERROR(ZACKS_Screener[[#This Row],[PE2]]/(ZACKS_Screener[[#This Row],[EG2]]*100), "")</f>
        <v>1.9430924115456238</v>
      </c>
      <c r="U629"/>
    </row>
    <row r="630" spans="1:21" hidden="1" x14ac:dyDescent="0.25">
      <c r="A630" s="20" t="s">
        <v>682</v>
      </c>
      <c r="B630" s="35">
        <v>2803.45</v>
      </c>
      <c r="C630" s="6" t="s">
        <v>681</v>
      </c>
      <c r="D630" s="6" t="s">
        <v>22</v>
      </c>
      <c r="E630" s="6" t="s">
        <v>41</v>
      </c>
      <c r="F630" s="6" t="s">
        <v>67</v>
      </c>
      <c r="G630">
        <v>12</v>
      </c>
      <c r="H630">
        <v>202212</v>
      </c>
      <c r="I630" s="8">
        <v>17.54</v>
      </c>
      <c r="J630" s="8">
        <v>0.46</v>
      </c>
      <c r="K630" s="8">
        <v>0.53</v>
      </c>
      <c r="L630" s="8">
        <v>0.57999999999999996</v>
      </c>
      <c r="M630" s="36" t="str">
        <f>INDEX(YahooDetails[], MATCH(ZACKS_Screener[Ticker], YahooDetails[Ticker],0), 4)</f>
        <v>Healthcare</v>
      </c>
      <c r="N630" s="6" t="str">
        <f>INDEX(YahooDetails[], MATCH(ZACKS_Screener[Ticker], YahooDetails[Ticker],0), 2)</f>
        <v>Health Information Services</v>
      </c>
      <c r="O6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0.15217391304347827</v>
      </c>
      <c r="P6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9.4339622641509302E-2</v>
      </c>
      <c r="Q630" s="17">
        <f>IFERROR(ZACKS_Screener[[#This Row],[Price]]/ZACKS_Screener[[#This Row],[EPS1]], "")</f>
        <v>33.094339622641506</v>
      </c>
      <c r="R630" s="17">
        <f>IFERROR(ZACKS_Screener[[#This Row],[Price]]/ZACKS_Screener[[#This Row],[EPS2]], "")</f>
        <v>30.241379310344829</v>
      </c>
      <c r="S630" s="17">
        <f>IFERROR(ZACKS_Screener[[#This Row],[PE1]]/(ZACKS_Screener[[#This Row],[EG1]]*100), "")</f>
        <v>2.1747708894878701</v>
      </c>
      <c r="T630" s="17">
        <f>IFERROR(ZACKS_Screener[[#This Row],[PE2]]/(ZACKS_Screener[[#This Row],[EG2]]*100), "")</f>
        <v>3.2055862068965566</v>
      </c>
      <c r="U630"/>
    </row>
    <row r="631" spans="1:21" hidden="1" x14ac:dyDescent="0.25">
      <c r="A631" s="20" t="s">
        <v>3780</v>
      </c>
      <c r="B631" s="35">
        <v>2632.99</v>
      </c>
      <c r="C631" s="6" t="s">
        <v>3779</v>
      </c>
      <c r="D631" s="6" t="s">
        <v>13</v>
      </c>
      <c r="E631" s="6" t="s">
        <v>130</v>
      </c>
      <c r="F631" s="6" t="s">
        <v>131</v>
      </c>
      <c r="G631">
        <v>6</v>
      </c>
      <c r="H631">
        <v>202206</v>
      </c>
      <c r="I631" s="8">
        <v>4.26</v>
      </c>
      <c r="J631" s="8">
        <v>0.33</v>
      </c>
      <c r="K631" s="8">
        <v>0.38</v>
      </c>
      <c r="L631" s="8">
        <v>0.92</v>
      </c>
      <c r="M631" s="36" t="str">
        <f>INDEX(YahooDetails[], MATCH(ZACKS_Screener[Ticker], YahooDetails[Ticker],0), 4)</f>
        <v>Basic Materials</v>
      </c>
      <c r="N631" s="6" t="str">
        <f>INDEX(YahooDetails[], MATCH(ZACKS_Screener[Ticker], YahooDetails[Ticker],0), 2)</f>
        <v>Gold</v>
      </c>
      <c r="O6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0.15151515151515146</v>
      </c>
      <c r="P6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1.4210526315789473</v>
      </c>
      <c r="Q631" s="17">
        <f>IFERROR(ZACKS_Screener[[#This Row],[Price]]/ZACKS_Screener[[#This Row],[EPS1]], "")</f>
        <v>11.210526315789473</v>
      </c>
      <c r="R631" s="17">
        <f>IFERROR(ZACKS_Screener[[#This Row],[Price]]/ZACKS_Screener[[#This Row],[EPS2]], "")</f>
        <v>4.6304347826086953</v>
      </c>
      <c r="S631" s="17">
        <f>IFERROR(ZACKS_Screener[[#This Row],[PE1]]/(ZACKS_Screener[[#This Row],[EG1]]*100), "")</f>
        <v>0.73989473684210538</v>
      </c>
      <c r="T631" s="17">
        <f>IFERROR(ZACKS_Screener[[#This Row],[PE2]]/(ZACKS_Screener[[#This Row],[EG2]]*100), "")</f>
        <v>3.2584541062801932E-2</v>
      </c>
      <c r="U631"/>
    </row>
    <row r="632" spans="1:21" hidden="1" x14ac:dyDescent="0.25">
      <c r="A632" s="20" t="s">
        <v>3143</v>
      </c>
      <c r="B632" s="35">
        <v>5688.99</v>
      </c>
      <c r="C632" s="6" t="s">
        <v>3142</v>
      </c>
      <c r="D632" s="6" t="s">
        <v>22</v>
      </c>
      <c r="E632" s="6" t="s">
        <v>30</v>
      </c>
      <c r="F632" s="6" t="s">
        <v>763</v>
      </c>
      <c r="G632">
        <v>12</v>
      </c>
      <c r="H632">
        <v>202212</v>
      </c>
      <c r="I632" s="8">
        <v>189.83</v>
      </c>
      <c r="J632" s="8">
        <v>1.85</v>
      </c>
      <c r="K632" s="8">
        <v>2.13</v>
      </c>
      <c r="L632" s="8">
        <v>2.4700000000000002</v>
      </c>
      <c r="M632" s="36" t="str">
        <f>INDEX(YahooDetails[], MATCH(ZACKS_Screener[Ticker], YahooDetails[Ticker],0), 4)</f>
        <v>Consumer Cyclical</v>
      </c>
      <c r="N632" s="6" t="str">
        <f>INDEX(YahooDetails[], MATCH(ZACKS_Screener[Ticker], YahooDetails[Ticker],0), 2)</f>
        <v>Restaurants</v>
      </c>
      <c r="O6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0.15135135135135125</v>
      </c>
      <c r="P6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0.15962441314554005</v>
      </c>
      <c r="Q632" s="17">
        <f>IFERROR(ZACKS_Screener[[#This Row],[Price]]/ZACKS_Screener[[#This Row],[EPS1]], "")</f>
        <v>89.122065727699535</v>
      </c>
      <c r="R632" s="17">
        <f>IFERROR(ZACKS_Screener[[#This Row],[Price]]/ZACKS_Screener[[#This Row],[EPS2]], "")</f>
        <v>76.854251012145752</v>
      </c>
      <c r="S632" s="17">
        <f>IFERROR(ZACKS_Screener[[#This Row],[PE1]]/(ZACKS_Screener[[#This Row],[EG1]]*100), "")</f>
        <v>5.8884221998658663</v>
      </c>
      <c r="T632" s="17">
        <f>IFERROR(ZACKS_Screener[[#This Row],[PE2]]/(ZACKS_Screener[[#This Row],[EG2]]*100), "")</f>
        <v>4.8146927839961853</v>
      </c>
      <c r="U632"/>
    </row>
    <row r="633" spans="1:21" hidden="1" x14ac:dyDescent="0.25">
      <c r="A633" s="20" t="s">
        <v>281</v>
      </c>
      <c r="B633" s="35">
        <v>10266.85</v>
      </c>
      <c r="C633" s="6" t="s">
        <v>280</v>
      </c>
      <c r="D633" s="6" t="s">
        <v>22</v>
      </c>
      <c r="E633" s="6" t="s">
        <v>41</v>
      </c>
      <c r="F633" s="6" t="s">
        <v>67</v>
      </c>
      <c r="G633">
        <v>12</v>
      </c>
      <c r="H633">
        <v>202212</v>
      </c>
      <c r="I633" s="8">
        <v>88.16</v>
      </c>
      <c r="J633" s="8">
        <v>-6.15</v>
      </c>
      <c r="K633" s="8">
        <v>-5.22</v>
      </c>
      <c r="L633" s="8">
        <v>-2.64</v>
      </c>
      <c r="M633" s="36" t="str">
        <f>INDEX(YahooDetails[], MATCH(ZACKS_Screener[Ticker], YahooDetails[Ticker],0), 4)</f>
        <v>Healthcare</v>
      </c>
      <c r="N633" s="6" t="str">
        <f>INDEX(YahooDetails[], MATCH(ZACKS_Screener[Ticker], YahooDetails[Ticker],0), 2)</f>
        <v>Biotechnology</v>
      </c>
      <c r="O6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0.15121951219512203</v>
      </c>
      <c r="P6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0.49425287356321834</v>
      </c>
      <c r="Q633" s="17">
        <f>IFERROR(ZACKS_Screener[[#This Row],[Price]]/ZACKS_Screener[[#This Row],[EPS1]], "")</f>
        <v>-16.888888888888889</v>
      </c>
      <c r="R633" s="17">
        <f>IFERROR(ZACKS_Screener[[#This Row],[Price]]/ZACKS_Screener[[#This Row],[EPS2]], "")</f>
        <v>-33.393939393939391</v>
      </c>
      <c r="S633" s="17">
        <f>IFERROR(ZACKS_Screener[[#This Row],[PE1]]/(ZACKS_Screener[[#This Row],[EG1]]*100), "")</f>
        <v>-1.1168458781362001</v>
      </c>
      <c r="T633" s="17">
        <f>IFERROR(ZACKS_Screener[[#This Row],[PE2]]/(ZACKS_Screener[[#This Row],[EG2]]*100), "")</f>
        <v>-0.67564482029598316</v>
      </c>
      <c r="U633"/>
    </row>
    <row r="634" spans="1:21" hidden="1" x14ac:dyDescent="0.25">
      <c r="A634" s="20" t="s">
        <v>3125</v>
      </c>
      <c r="B634" s="35">
        <v>4737.3599999999997</v>
      </c>
      <c r="C634" s="6" t="s">
        <v>3124</v>
      </c>
      <c r="D634" s="6" t="s">
        <v>22</v>
      </c>
      <c r="E634" s="6" t="s">
        <v>30</v>
      </c>
      <c r="F634" s="6" t="s">
        <v>763</v>
      </c>
      <c r="G634">
        <v>12</v>
      </c>
      <c r="H634">
        <v>202212</v>
      </c>
      <c r="I634" s="8">
        <v>22.48</v>
      </c>
      <c r="J634" s="8">
        <v>0.86</v>
      </c>
      <c r="K634" s="8">
        <v>0.99</v>
      </c>
      <c r="L634" s="8">
        <v>1.1100000000000001</v>
      </c>
      <c r="M634" s="36" t="str">
        <f>INDEX(YahooDetails[], MATCH(ZACKS_Screener[Ticker], YahooDetails[Ticker],0), 4)</f>
        <v>Consumer Cyclical</v>
      </c>
      <c r="N634" s="6" t="str">
        <f>INDEX(YahooDetails[], MATCH(ZACKS_Screener[Ticker], YahooDetails[Ticker],0), 2)</f>
        <v>Restaurants</v>
      </c>
      <c r="O6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0.15116279069767444</v>
      </c>
      <c r="P6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0.12121212121212133</v>
      </c>
      <c r="Q634" s="17">
        <f>IFERROR(ZACKS_Screener[[#This Row],[Price]]/ZACKS_Screener[[#This Row],[EPS1]], "")</f>
        <v>22.707070707070709</v>
      </c>
      <c r="R634" s="17">
        <f>IFERROR(ZACKS_Screener[[#This Row],[Price]]/ZACKS_Screener[[#This Row],[EPS2]], "")</f>
        <v>20.252252252252251</v>
      </c>
      <c r="S634" s="17">
        <f>IFERROR(ZACKS_Screener[[#This Row],[PE1]]/(ZACKS_Screener[[#This Row],[EG1]]*100), "")</f>
        <v>1.5021600621600621</v>
      </c>
      <c r="T634" s="17">
        <f>IFERROR(ZACKS_Screener[[#This Row],[PE2]]/(ZACKS_Screener[[#This Row],[EG2]]*100), "")</f>
        <v>1.6708108108108093</v>
      </c>
      <c r="U634"/>
    </row>
    <row r="635" spans="1:21" hidden="1" x14ac:dyDescent="0.25">
      <c r="A635" s="20" t="s">
        <v>1240</v>
      </c>
      <c r="B635" s="35">
        <v>19888.5</v>
      </c>
      <c r="C635" s="6" t="s">
        <v>1239</v>
      </c>
      <c r="D635" s="6" t="s">
        <v>13</v>
      </c>
      <c r="E635" s="6" t="s">
        <v>14</v>
      </c>
      <c r="F635" s="6" t="s">
        <v>163</v>
      </c>
      <c r="G635">
        <v>9</v>
      </c>
      <c r="H635">
        <v>202209</v>
      </c>
      <c r="I635" s="8">
        <v>795.54</v>
      </c>
      <c r="J635" s="8">
        <v>17.22</v>
      </c>
      <c r="K635" s="8">
        <v>19.82</v>
      </c>
      <c r="L635" s="8">
        <v>24.27</v>
      </c>
      <c r="M635" s="36" t="str">
        <f>INDEX(YahooDetails[], MATCH(ZACKS_Screener[Ticker], YahooDetails[Ticker],0), 4)</f>
        <v>Technology</v>
      </c>
      <c r="N635" s="6" t="str">
        <f>INDEX(YahooDetails[], MATCH(ZACKS_Screener[Ticker], YahooDetails[Ticker],0), 2)</f>
        <v>Software—Application</v>
      </c>
      <c r="O6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0.15098722415795596</v>
      </c>
      <c r="P6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0.22452068617558019</v>
      </c>
      <c r="Q635" s="17">
        <f>IFERROR(ZACKS_Screener[[#This Row],[Price]]/ZACKS_Screener[[#This Row],[EPS1]], "")</f>
        <v>40.138244197780018</v>
      </c>
      <c r="R635" s="17">
        <f>IFERROR(ZACKS_Screener[[#This Row],[Price]]/ZACKS_Screener[[#This Row],[EPS2]], "")</f>
        <v>32.778739184177994</v>
      </c>
      <c r="S635" s="17">
        <f>IFERROR(ZACKS_Screener[[#This Row],[PE1]]/(ZACKS_Screener[[#This Row],[EG1]]*100), "")</f>
        <v>2.6583867887914288</v>
      </c>
      <c r="T635" s="17">
        <f>IFERROR(ZACKS_Screener[[#This Row],[PE2]]/(ZACKS_Screener[[#This Row],[EG2]]*100), "")</f>
        <v>1.4599429452368717</v>
      </c>
      <c r="U635"/>
    </row>
    <row r="636" spans="1:21" hidden="1" x14ac:dyDescent="0.25">
      <c r="A636" s="20" t="s">
        <v>3631</v>
      </c>
      <c r="B636" s="35">
        <v>2994.94</v>
      </c>
      <c r="C636" s="6" t="s">
        <v>3630</v>
      </c>
      <c r="D636" s="6" t="s">
        <v>13</v>
      </c>
      <c r="E636" s="6" t="s">
        <v>85</v>
      </c>
      <c r="F636" s="6" t="s">
        <v>983</v>
      </c>
      <c r="G636">
        <v>12</v>
      </c>
      <c r="H636">
        <v>202212</v>
      </c>
      <c r="I636" s="8">
        <v>55.05</v>
      </c>
      <c r="J636" s="8">
        <v>1.86</v>
      </c>
      <c r="K636" s="8">
        <v>2.14</v>
      </c>
      <c r="L636" s="8">
        <v>2.79</v>
      </c>
      <c r="M636" s="36" t="str">
        <f>INDEX(YahooDetails[], MATCH(ZACKS_Screener[Ticker], YahooDetails[Ticker],0), 4)</f>
        <v>Technology</v>
      </c>
      <c r="N636" s="6" t="str">
        <f>INDEX(YahooDetails[], MATCH(ZACKS_Screener[Ticker], YahooDetails[Ticker],0), 2)</f>
        <v>Software—Application</v>
      </c>
      <c r="O6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0.15053763440860216</v>
      </c>
      <c r="P6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0.30373831775700927</v>
      </c>
      <c r="Q636" s="17">
        <f>IFERROR(ZACKS_Screener[[#This Row],[Price]]/ZACKS_Screener[[#This Row],[EPS1]], "")</f>
        <v>25.724299065420556</v>
      </c>
      <c r="R636" s="17">
        <f>IFERROR(ZACKS_Screener[[#This Row],[Price]]/ZACKS_Screener[[#This Row],[EPS2]], "")</f>
        <v>19.731182795698924</v>
      </c>
      <c r="S636" s="17">
        <f>IFERROR(ZACKS_Screener[[#This Row],[PE1]]/(ZACKS_Screener[[#This Row],[EG1]]*100), "")</f>
        <v>1.7088284379172225</v>
      </c>
      <c r="T636" s="17">
        <f>IFERROR(ZACKS_Screener[[#This Row],[PE2]]/(ZACKS_Screener[[#This Row],[EG2]]*100), "")</f>
        <v>0.6496112489660878</v>
      </c>
      <c r="U636"/>
    </row>
    <row r="637" spans="1:21" hidden="1" x14ac:dyDescent="0.25">
      <c r="A637" s="20" t="s">
        <v>1391</v>
      </c>
      <c r="B637" s="35">
        <v>5766.19</v>
      </c>
      <c r="C637" s="6" t="s">
        <v>1390</v>
      </c>
      <c r="D637" s="6" t="s">
        <v>13</v>
      </c>
      <c r="E637" s="6" t="s">
        <v>41</v>
      </c>
      <c r="F637" s="6" t="s">
        <v>48</v>
      </c>
      <c r="G637">
        <v>12</v>
      </c>
      <c r="H637">
        <v>202212</v>
      </c>
      <c r="I637" s="8">
        <v>57.47</v>
      </c>
      <c r="J637" s="8">
        <v>2.06</v>
      </c>
      <c r="K637" s="8">
        <v>2.37</v>
      </c>
      <c r="L637" s="8">
        <v>2.63</v>
      </c>
      <c r="M637" s="36" t="str">
        <f>INDEX(YahooDetails[], MATCH(ZACKS_Screener[Ticker], YahooDetails[Ticker],0), 4)</f>
        <v>Healthcare</v>
      </c>
      <c r="N637" s="6" t="str">
        <f>INDEX(YahooDetails[], MATCH(ZACKS_Screener[Ticker], YahooDetails[Ticker],0), 2)</f>
        <v>Medical Devices</v>
      </c>
      <c r="O6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0.1504854368932039</v>
      </c>
      <c r="P6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0.10970464135021088</v>
      </c>
      <c r="Q637" s="17">
        <f>IFERROR(ZACKS_Screener[[#This Row],[Price]]/ZACKS_Screener[[#This Row],[EPS1]], "")</f>
        <v>24.248945147679322</v>
      </c>
      <c r="R637" s="17">
        <f>IFERROR(ZACKS_Screener[[#This Row],[Price]]/ZACKS_Screener[[#This Row],[EPS2]], "")</f>
        <v>21.85171102661597</v>
      </c>
      <c r="S637" s="17">
        <f>IFERROR(ZACKS_Screener[[#This Row],[PE1]]/(ZACKS_Screener[[#This Row],[EG1]]*100), "")</f>
        <v>1.6113815162651419</v>
      </c>
      <c r="T637" s="17">
        <f>IFERROR(ZACKS_Screener[[#This Row],[PE2]]/(ZACKS_Screener[[#This Row],[EG2]]*100), "")</f>
        <v>1.9918675051184576</v>
      </c>
      <c r="U637"/>
    </row>
    <row r="638" spans="1:21" hidden="1" x14ac:dyDescent="0.25">
      <c r="A638" s="20" t="s">
        <v>1894</v>
      </c>
      <c r="B638" s="35">
        <v>355084.53</v>
      </c>
      <c r="C638" s="6" t="s">
        <v>1893</v>
      </c>
      <c r="D638" s="6" t="s">
        <v>13</v>
      </c>
      <c r="E638" s="6" t="s">
        <v>85</v>
      </c>
      <c r="F638" s="6" t="s">
        <v>983</v>
      </c>
      <c r="G638">
        <v>12</v>
      </c>
      <c r="H638">
        <v>202212</v>
      </c>
      <c r="I638" s="8">
        <v>374.62</v>
      </c>
      <c r="J638" s="8">
        <v>10.65</v>
      </c>
      <c r="K638" s="8">
        <v>12.25</v>
      </c>
      <c r="L638" s="8">
        <v>14.31</v>
      </c>
      <c r="M638" s="36" t="str">
        <f>INDEX(YahooDetails[], MATCH(ZACKS_Screener[Ticker], YahooDetails[Ticker],0), 4)</f>
        <v>Financial Services</v>
      </c>
      <c r="N638" s="6" t="str">
        <f>INDEX(YahooDetails[], MATCH(ZACKS_Screener[Ticker], YahooDetails[Ticker],0), 2)</f>
        <v>Credit Services</v>
      </c>
      <c r="O6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0.15023474178403751</v>
      </c>
      <c r="P6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0.16816326530612249</v>
      </c>
      <c r="Q638" s="17">
        <f>IFERROR(ZACKS_Screener[[#This Row],[Price]]/ZACKS_Screener[[#This Row],[EPS1]], "")</f>
        <v>30.581224489795918</v>
      </c>
      <c r="R638" s="17">
        <f>IFERROR(ZACKS_Screener[[#This Row],[Price]]/ZACKS_Screener[[#This Row],[EPS2]], "")</f>
        <v>26.178895877009083</v>
      </c>
      <c r="S638" s="17">
        <f>IFERROR(ZACKS_Screener[[#This Row],[PE1]]/(ZACKS_Screener[[#This Row],[EG1]]*100), "")</f>
        <v>2.0355627551020414</v>
      </c>
      <c r="T638" s="17">
        <f>IFERROR(ZACKS_Screener[[#This Row],[PE2]]/(ZACKS_Screener[[#This Row],[EG2]]*100), "")</f>
        <v>1.5567547305502969</v>
      </c>
      <c r="U638"/>
    </row>
    <row r="639" spans="1:21" hidden="1" x14ac:dyDescent="0.25">
      <c r="A639" s="20" t="s">
        <v>2041</v>
      </c>
      <c r="B639" s="35">
        <v>20269.29</v>
      </c>
      <c r="C639" s="6" t="s">
        <v>2040</v>
      </c>
      <c r="D639" s="6" t="s">
        <v>13</v>
      </c>
      <c r="E639" s="6" t="s">
        <v>37</v>
      </c>
      <c r="F639" s="6" t="s">
        <v>404</v>
      </c>
      <c r="G639">
        <v>12</v>
      </c>
      <c r="H639">
        <v>202212</v>
      </c>
      <c r="I639" s="8">
        <v>122.2</v>
      </c>
      <c r="J639" s="8">
        <v>14.42</v>
      </c>
      <c r="K639" s="8">
        <v>16.579999999999998</v>
      </c>
      <c r="L639" s="8">
        <v>16.100000000000001</v>
      </c>
      <c r="M639" s="36" t="str">
        <f>INDEX(YahooDetails[], MATCH(ZACKS_Screener[Ticker], YahooDetails[Ticker],0), 4)</f>
        <v>Financial Services</v>
      </c>
      <c r="N639" s="6" t="str">
        <f>INDEX(YahooDetails[], MATCH(ZACKS_Screener[Ticker], YahooDetails[Ticker],0), 2)</f>
        <v>Banks—Regional</v>
      </c>
      <c r="O6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0.14979195561719821</v>
      </c>
      <c r="P6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-2.8950542822677741E-2</v>
      </c>
      <c r="Q639" s="17">
        <f>IFERROR(ZACKS_Screener[[#This Row],[Price]]/ZACKS_Screener[[#This Row],[EPS1]], "")</f>
        <v>7.3703256936067563</v>
      </c>
      <c r="R639" s="17">
        <f>IFERROR(ZACKS_Screener[[#This Row],[Price]]/ZACKS_Screener[[#This Row],[EPS2]], "")</f>
        <v>7.5900621118012417</v>
      </c>
      <c r="S639" s="17">
        <f>IFERROR(ZACKS_Screener[[#This Row],[PE1]]/(ZACKS_Screener[[#This Row],[EG1]]*100), "")</f>
        <v>0.49203748380467366</v>
      </c>
      <c r="T639" s="17">
        <f>IFERROR(ZACKS_Screener[[#This Row],[PE2]]/(ZACKS_Screener[[#This Row],[EG2]]*100), "")</f>
        <v>-2.6217339544513623</v>
      </c>
      <c r="U639"/>
    </row>
    <row r="640" spans="1:21" hidden="1" x14ac:dyDescent="0.25">
      <c r="A640" s="20" t="s">
        <v>1643</v>
      </c>
      <c r="B640" s="35">
        <v>25937.79</v>
      </c>
      <c r="C640" s="6" t="s">
        <v>1642</v>
      </c>
      <c r="D640" s="6" t="s">
        <v>13</v>
      </c>
      <c r="E640" s="6" t="s">
        <v>18</v>
      </c>
      <c r="F640" s="6" t="s">
        <v>171</v>
      </c>
      <c r="G640">
        <v>12</v>
      </c>
      <c r="H640">
        <v>202212</v>
      </c>
      <c r="I640" s="8">
        <v>64.12</v>
      </c>
      <c r="J640" s="8">
        <v>2.36</v>
      </c>
      <c r="K640" s="8">
        <v>2.71</v>
      </c>
      <c r="L640" s="8">
        <v>2.89</v>
      </c>
      <c r="M640" s="36" t="str">
        <f>INDEX(YahooDetails[], MATCH(ZACKS_Screener[Ticker], YahooDetails[Ticker],0), 4)</f>
        <v>Industrials</v>
      </c>
      <c r="N640" s="6" t="str">
        <f>INDEX(YahooDetails[], MATCH(ZACKS_Screener[Ticker], YahooDetails[Ticker],0), 2)</f>
        <v>Specialty Industrial Machinery</v>
      </c>
      <c r="O6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0.14830508474576276</v>
      </c>
      <c r="P6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6.6420664206642124E-2</v>
      </c>
      <c r="Q640" s="17">
        <f>IFERROR(ZACKS_Screener[[#This Row],[Price]]/ZACKS_Screener[[#This Row],[EPS1]], "")</f>
        <v>23.660516605166055</v>
      </c>
      <c r="R640" s="17">
        <f>IFERROR(ZACKS_Screener[[#This Row],[Price]]/ZACKS_Screener[[#This Row],[EPS2]], "")</f>
        <v>22.186851211072664</v>
      </c>
      <c r="S640" s="17">
        <f>IFERROR(ZACKS_Screener[[#This Row],[PE1]]/(ZACKS_Screener[[#This Row],[EG1]]*100), "")</f>
        <v>1.595394833948339</v>
      </c>
      <c r="T640" s="17">
        <f>IFERROR(ZACKS_Screener[[#This Row],[PE2]]/(ZACKS_Screener[[#This Row],[EG2]]*100), "")</f>
        <v>3.3403537101114926</v>
      </c>
      <c r="U640"/>
    </row>
    <row r="641" spans="1:21" hidden="1" x14ac:dyDescent="0.25">
      <c r="A641" s="20" t="s">
        <v>652</v>
      </c>
      <c r="B641" s="35">
        <v>6785.79</v>
      </c>
      <c r="C641" s="6" t="s">
        <v>651</v>
      </c>
      <c r="D641" s="6" t="s">
        <v>22</v>
      </c>
      <c r="E641" s="6" t="s">
        <v>37</v>
      </c>
      <c r="F641" s="6" t="s">
        <v>70</v>
      </c>
      <c r="G641">
        <v>12</v>
      </c>
      <c r="H641">
        <v>202212</v>
      </c>
      <c r="I641" s="8">
        <v>10.8</v>
      </c>
      <c r="J641" s="8">
        <v>0.27</v>
      </c>
      <c r="K641" s="8">
        <v>0.31</v>
      </c>
      <c r="L641" s="8">
        <v>0.35</v>
      </c>
      <c r="M641" s="36" t="str">
        <f>INDEX(YahooDetails[], MATCH(ZACKS_Screener[Ticker], YahooDetails[Ticker],0), 4)</f>
        <v>Technology</v>
      </c>
      <c r="N641" s="6" t="str">
        <f>INDEX(YahooDetails[], MATCH(ZACKS_Screener[Ticker], YahooDetails[Ticker],0), 2)</f>
        <v>Software—Infrastructure</v>
      </c>
      <c r="O6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0.14814814814814806</v>
      </c>
      <c r="P6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0.12903225806451607</v>
      </c>
      <c r="Q641" s="17">
        <f>IFERROR(ZACKS_Screener[[#This Row],[Price]]/ZACKS_Screener[[#This Row],[EPS1]], "")</f>
        <v>34.838709677419359</v>
      </c>
      <c r="R641" s="17">
        <f>IFERROR(ZACKS_Screener[[#This Row],[Price]]/ZACKS_Screener[[#This Row],[EPS2]], "")</f>
        <v>30.857142857142861</v>
      </c>
      <c r="S641" s="17">
        <f>IFERROR(ZACKS_Screener[[#This Row],[PE1]]/(ZACKS_Screener[[#This Row],[EG1]]*100), "")</f>
        <v>2.3516129032258082</v>
      </c>
      <c r="T641" s="17">
        <f>IFERROR(ZACKS_Screener[[#This Row],[PE2]]/(ZACKS_Screener[[#This Row],[EG2]]*100), "")</f>
        <v>2.3914285714285728</v>
      </c>
      <c r="U641"/>
    </row>
    <row r="642" spans="1:21" hidden="1" x14ac:dyDescent="0.25">
      <c r="A642" s="20" t="s">
        <v>1665</v>
      </c>
      <c r="B642" s="35">
        <v>58604</v>
      </c>
      <c r="C642" s="6" t="s">
        <v>1664</v>
      </c>
      <c r="D642" s="6" t="s">
        <v>13</v>
      </c>
      <c r="E642" s="6" t="s">
        <v>37</v>
      </c>
      <c r="F642" s="6" t="s">
        <v>418</v>
      </c>
      <c r="G642">
        <v>12</v>
      </c>
      <c r="H642">
        <v>202212</v>
      </c>
      <c r="I642" s="8">
        <v>5.98</v>
      </c>
      <c r="J642" s="8">
        <v>0.61</v>
      </c>
      <c r="K642" s="8">
        <v>0.7</v>
      </c>
      <c r="L642" s="8">
        <v>0.76</v>
      </c>
      <c r="M642" s="36" t="str">
        <f>INDEX(YahooDetails[], MATCH(ZACKS_Screener[Ticker], YahooDetails[Ticker],0), 4)</f>
        <v>Financial Services</v>
      </c>
      <c r="N642" s="6" t="str">
        <f>INDEX(YahooDetails[], MATCH(ZACKS_Screener[Ticker], YahooDetails[Ticker],0), 2)</f>
        <v>Banks—Regional</v>
      </c>
      <c r="O6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0.14754098360655732</v>
      </c>
      <c r="P6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8.5714285714285798E-2</v>
      </c>
      <c r="Q642" s="17">
        <f>IFERROR(ZACKS_Screener[[#This Row],[Price]]/ZACKS_Screener[[#This Row],[EPS1]], "")</f>
        <v>8.5428571428571445</v>
      </c>
      <c r="R642" s="17">
        <f>IFERROR(ZACKS_Screener[[#This Row],[Price]]/ZACKS_Screener[[#This Row],[EPS2]], "")</f>
        <v>7.8684210526315796</v>
      </c>
      <c r="S642" s="17">
        <f>IFERROR(ZACKS_Screener[[#This Row],[PE1]]/(ZACKS_Screener[[#This Row],[EG1]]*100), "")</f>
        <v>0.57901587301587332</v>
      </c>
      <c r="T642" s="17">
        <f>IFERROR(ZACKS_Screener[[#This Row],[PE2]]/(ZACKS_Screener[[#This Row],[EG2]]*100), "")</f>
        <v>0.91798245614035001</v>
      </c>
      <c r="U642"/>
    </row>
    <row r="643" spans="1:21" hidden="1" x14ac:dyDescent="0.25">
      <c r="A643" s="20" t="s">
        <v>2928</v>
      </c>
      <c r="B643" s="35">
        <v>40550.25</v>
      </c>
      <c r="C643" s="6" t="s">
        <v>2927</v>
      </c>
      <c r="D643" s="6" t="s">
        <v>13</v>
      </c>
      <c r="E643" s="6" t="s">
        <v>37</v>
      </c>
      <c r="F643" s="6" t="s">
        <v>70</v>
      </c>
      <c r="G643">
        <v>12</v>
      </c>
      <c r="H643">
        <v>202212</v>
      </c>
      <c r="I643" s="8">
        <v>175.56</v>
      </c>
      <c r="J643" s="8">
        <v>12.42</v>
      </c>
      <c r="K643" s="8">
        <v>14.24</v>
      </c>
      <c r="L643" s="8">
        <v>16.54</v>
      </c>
      <c r="M643" s="36" t="str">
        <f>INDEX(YahooDetails[], MATCH(ZACKS_Screener[Ticker], YahooDetails[Ticker],0), 4)</f>
        <v>Financial Services</v>
      </c>
      <c r="N643" s="6" t="str">
        <f>INDEX(YahooDetails[], MATCH(ZACKS_Screener[Ticker], YahooDetails[Ticker],0), 2)</f>
        <v>Insurance—Property &amp; Casualty</v>
      </c>
      <c r="O6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0.14653784219001612</v>
      </c>
      <c r="P6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0.16151685393258419</v>
      </c>
      <c r="Q643" s="17">
        <f>IFERROR(ZACKS_Screener[[#This Row],[Price]]/ZACKS_Screener[[#This Row],[EPS1]], "")</f>
        <v>12.328651685393259</v>
      </c>
      <c r="R643" s="17">
        <f>IFERROR(ZACKS_Screener[[#This Row],[Price]]/ZACKS_Screener[[#This Row],[EPS2]], "")</f>
        <v>10.614268440145104</v>
      </c>
      <c r="S643" s="17">
        <f>IFERROR(ZACKS_Screener[[#This Row],[PE1]]/(ZACKS_Screener[[#This Row],[EG1]]*100), "")</f>
        <v>0.84132886776145199</v>
      </c>
      <c r="T643" s="17">
        <f>IFERROR(ZACKS_Screener[[#This Row],[PE2]]/(ZACKS_Screener[[#This Row],[EG2]]*100), "")</f>
        <v>0.65716166342463633</v>
      </c>
      <c r="U643"/>
    </row>
    <row r="644" spans="1:21" hidden="1" x14ac:dyDescent="0.25">
      <c r="A644" s="20" t="s">
        <v>2954</v>
      </c>
      <c r="B644" s="35">
        <v>23542.45</v>
      </c>
      <c r="C644" s="6" t="s">
        <v>2953</v>
      </c>
      <c r="D644" s="6" t="s">
        <v>22</v>
      </c>
      <c r="E644" s="6" t="s">
        <v>330</v>
      </c>
      <c r="F644" s="6" t="s">
        <v>352</v>
      </c>
      <c r="G644">
        <v>3</v>
      </c>
      <c r="H644">
        <v>202303</v>
      </c>
      <c r="I644" s="8">
        <v>139.03</v>
      </c>
      <c r="J644" s="8">
        <v>3.77</v>
      </c>
      <c r="K644" s="8">
        <v>4.32</v>
      </c>
      <c r="L644" s="8">
        <v>7.43</v>
      </c>
      <c r="M644" s="36" t="str">
        <f>INDEX(YahooDetails[], MATCH(ZACKS_Screener[Ticker], YahooDetails[Ticker],0), 4)</f>
        <v>Communication Services</v>
      </c>
      <c r="N644" s="6" t="str">
        <f>INDEX(YahooDetails[], MATCH(ZACKS_Screener[Ticker], YahooDetails[Ticker],0), 2)</f>
        <v>Electronic Gaming &amp; Multimedia</v>
      </c>
      <c r="O6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0.14588859416445629</v>
      </c>
      <c r="P6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0.71990740740740722</v>
      </c>
      <c r="Q644" s="17">
        <f>IFERROR(ZACKS_Screener[[#This Row],[Price]]/ZACKS_Screener[[#This Row],[EPS1]], "")</f>
        <v>32.182870370370367</v>
      </c>
      <c r="R644" s="17">
        <f>IFERROR(ZACKS_Screener[[#This Row],[Price]]/ZACKS_Screener[[#This Row],[EPS2]], "")</f>
        <v>18.711978465679678</v>
      </c>
      <c r="S644" s="17">
        <f>IFERROR(ZACKS_Screener[[#This Row],[PE1]]/(ZACKS_Screener[[#This Row],[EG1]]*100), "")</f>
        <v>2.2059894781144771</v>
      </c>
      <c r="T644" s="17">
        <f>IFERROR(ZACKS_Screener[[#This Row],[PE2]]/(ZACKS_Screener[[#This Row],[EG2]]*100), "")</f>
        <v>0.25992201598629017</v>
      </c>
      <c r="U644"/>
    </row>
    <row r="645" spans="1:21" hidden="1" x14ac:dyDescent="0.25">
      <c r="A645" s="20" t="s">
        <v>2504</v>
      </c>
      <c r="B645" s="35">
        <v>7430.44</v>
      </c>
      <c r="C645" s="6" t="s">
        <v>2503</v>
      </c>
      <c r="D645" s="6" t="s">
        <v>22</v>
      </c>
      <c r="E645" s="6" t="s">
        <v>130</v>
      </c>
      <c r="F645" s="6" t="s">
        <v>131</v>
      </c>
      <c r="G645">
        <v>12</v>
      </c>
      <c r="H645">
        <v>202212</v>
      </c>
      <c r="I645" s="8">
        <v>113.27</v>
      </c>
      <c r="J645" s="8">
        <v>3.43</v>
      </c>
      <c r="K645" s="8">
        <v>3.93</v>
      </c>
      <c r="L645" s="8">
        <v>4.55</v>
      </c>
      <c r="M645" s="36" t="str">
        <f>INDEX(YahooDetails[], MATCH(ZACKS_Screener[Ticker], YahooDetails[Ticker],0), 4)</f>
        <v>Basic Materials</v>
      </c>
      <c r="N645" s="6" t="str">
        <f>INDEX(YahooDetails[], MATCH(ZACKS_Screener[Ticker], YahooDetails[Ticker],0), 2)</f>
        <v>Gold</v>
      </c>
      <c r="O6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0.14577259475218657</v>
      </c>
      <c r="P6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0.15776081424936378</v>
      </c>
      <c r="Q645" s="17">
        <f>IFERROR(ZACKS_Screener[[#This Row],[Price]]/ZACKS_Screener[[#This Row],[EPS1]], "")</f>
        <v>28.82188295165394</v>
      </c>
      <c r="R645" s="17">
        <f>IFERROR(ZACKS_Screener[[#This Row],[Price]]/ZACKS_Screener[[#This Row],[EPS2]], "")</f>
        <v>24.894505494505495</v>
      </c>
      <c r="S645" s="17">
        <f>IFERROR(ZACKS_Screener[[#This Row],[PE1]]/(ZACKS_Screener[[#This Row],[EG1]]*100), "")</f>
        <v>1.9771811704834605</v>
      </c>
      <c r="T645" s="17">
        <f>IFERROR(ZACKS_Screener[[#This Row],[PE2]]/(ZACKS_Screener[[#This Row],[EG2]]*100), "")</f>
        <v>1.5779904289259137</v>
      </c>
      <c r="U645"/>
    </row>
    <row r="646" spans="1:21" hidden="1" x14ac:dyDescent="0.25">
      <c r="A646" s="20" t="s">
        <v>1003</v>
      </c>
      <c r="B646" s="35">
        <v>2858.13</v>
      </c>
      <c r="C646" s="6" t="s">
        <v>3451</v>
      </c>
      <c r="D646" s="6" t="s">
        <v>22</v>
      </c>
      <c r="E646" s="6" t="s">
        <v>37</v>
      </c>
      <c r="F646" s="6" t="s">
        <v>127</v>
      </c>
      <c r="G646">
        <v>12</v>
      </c>
      <c r="H646">
        <v>202212</v>
      </c>
      <c r="I646" s="8">
        <v>24.47</v>
      </c>
      <c r="J646" s="8">
        <v>1.03</v>
      </c>
      <c r="K646" s="8">
        <v>1.18</v>
      </c>
      <c r="L646" s="8">
        <v>1.6</v>
      </c>
      <c r="M646" s="36" t="str">
        <f>INDEX(YahooDetails[], MATCH(ZACKS_Screener[Ticker], YahooDetails[Ticker],0), 4)</f>
        <v>Financial Services</v>
      </c>
      <c r="N646" s="6" t="str">
        <f>INDEX(YahooDetails[], MATCH(ZACKS_Screener[Ticker], YahooDetails[Ticker],0), 2)</f>
        <v>Insurance Brokers</v>
      </c>
      <c r="O6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0.14563106796116496</v>
      </c>
      <c r="P6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0.35593220338983067</v>
      </c>
      <c r="Q646" s="17">
        <f>IFERROR(ZACKS_Screener[[#This Row],[Price]]/ZACKS_Screener[[#This Row],[EPS1]], "")</f>
        <v>20.737288135593221</v>
      </c>
      <c r="R646" s="17">
        <f>IFERROR(ZACKS_Screener[[#This Row],[Price]]/ZACKS_Screener[[#This Row],[EPS2]], "")</f>
        <v>15.293749999999999</v>
      </c>
      <c r="S646" s="17">
        <f>IFERROR(ZACKS_Screener[[#This Row],[PE1]]/(ZACKS_Screener[[#This Row],[EG1]]*100), "")</f>
        <v>1.4239604519774023</v>
      </c>
      <c r="T646" s="17">
        <f>IFERROR(ZACKS_Screener[[#This Row],[PE2]]/(ZACKS_Screener[[#This Row],[EG2]]*100), "")</f>
        <v>0.42968154761904742</v>
      </c>
      <c r="U646"/>
    </row>
    <row r="647" spans="1:21" hidden="1" x14ac:dyDescent="0.25">
      <c r="A647" s="20" t="s">
        <v>2944</v>
      </c>
      <c r="B647" s="35">
        <v>42351.51</v>
      </c>
      <c r="C647" s="6" t="s">
        <v>2943</v>
      </c>
      <c r="D647" s="6" t="s">
        <v>13</v>
      </c>
      <c r="E647" s="6" t="s">
        <v>85</v>
      </c>
      <c r="F647" s="6" t="s">
        <v>286</v>
      </c>
      <c r="G647">
        <v>12</v>
      </c>
      <c r="H647">
        <v>202212</v>
      </c>
      <c r="I647" s="8">
        <v>185.71</v>
      </c>
      <c r="J647" s="8">
        <v>7.36</v>
      </c>
      <c r="K647" s="8">
        <v>8.43</v>
      </c>
      <c r="L647" s="8">
        <v>9.19</v>
      </c>
      <c r="M647" s="36" t="str">
        <f>INDEX(YahooDetails[], MATCH(ZACKS_Screener[Ticker], YahooDetails[Ticker],0), 4)</f>
        <v>Industrials</v>
      </c>
      <c r="N647" s="6" t="str">
        <f>INDEX(YahooDetails[], MATCH(ZACKS_Screener[Ticker], YahooDetails[Ticker],0), 2)</f>
        <v>Building Products &amp; Equipment</v>
      </c>
      <c r="O6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0.14538043478260862</v>
      </c>
      <c r="P6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9.0154211150652405E-2</v>
      </c>
      <c r="Q647" s="17">
        <f>IFERROR(ZACKS_Screener[[#This Row],[Price]]/ZACKS_Screener[[#This Row],[EPS1]], "")</f>
        <v>22.029655990510086</v>
      </c>
      <c r="R647" s="17">
        <f>IFERROR(ZACKS_Screener[[#This Row],[Price]]/ZACKS_Screener[[#This Row],[EPS2]], "")</f>
        <v>20.207834602829163</v>
      </c>
      <c r="S647" s="17">
        <f>IFERROR(ZACKS_Screener[[#This Row],[PE1]]/(ZACKS_Screener[[#This Row],[EG1]]*100), "")</f>
        <v>1.5153109167304142</v>
      </c>
      <c r="T647" s="17">
        <f>IFERROR(ZACKS_Screener[[#This Row],[PE2]]/(ZACKS_Screener[[#This Row],[EG2]]*100), "")</f>
        <v>2.2414742855506562</v>
      </c>
      <c r="U647"/>
    </row>
    <row r="648" spans="1:21" hidden="1" x14ac:dyDescent="0.25">
      <c r="A648" s="20" t="s">
        <v>3026</v>
      </c>
      <c r="B648" s="35">
        <v>424250.09</v>
      </c>
      <c r="C648" s="6" t="s">
        <v>3025</v>
      </c>
      <c r="D648" s="6" t="s">
        <v>13</v>
      </c>
      <c r="E648" s="6" t="s">
        <v>85</v>
      </c>
      <c r="F648" s="6" t="s">
        <v>983</v>
      </c>
      <c r="G648">
        <v>9</v>
      </c>
      <c r="H648">
        <v>202209</v>
      </c>
      <c r="I648" s="8">
        <v>226.47</v>
      </c>
      <c r="J648" s="8">
        <v>7.5</v>
      </c>
      <c r="K648" s="8">
        <v>8.59</v>
      </c>
      <c r="L648" s="8">
        <v>9.68</v>
      </c>
      <c r="M648" s="36" t="str">
        <f>INDEX(YahooDetails[], MATCH(ZACKS_Screener[Ticker], YahooDetails[Ticker],0), 4)</f>
        <v>Financial Services</v>
      </c>
      <c r="N648" s="6" t="str">
        <f>INDEX(YahooDetails[], MATCH(ZACKS_Screener[Ticker], YahooDetails[Ticker],0), 2)</f>
        <v>Credit Services</v>
      </c>
      <c r="O6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0.14533333333333331</v>
      </c>
      <c r="P6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0.12689173457508729</v>
      </c>
      <c r="Q648" s="17">
        <f>IFERROR(ZACKS_Screener[[#This Row],[Price]]/ZACKS_Screener[[#This Row],[EPS1]], "")</f>
        <v>26.364377182770664</v>
      </c>
      <c r="R648" s="17">
        <f>IFERROR(ZACKS_Screener[[#This Row],[Price]]/ZACKS_Screener[[#This Row],[EPS2]], "")</f>
        <v>23.395661157024794</v>
      </c>
      <c r="S648" s="17">
        <f>IFERROR(ZACKS_Screener[[#This Row],[PE1]]/(ZACKS_Screener[[#This Row],[EG1]]*100), "")</f>
        <v>1.8140626501906423</v>
      </c>
      <c r="T648" s="17">
        <f>IFERROR(ZACKS_Screener[[#This Row],[PE2]]/(ZACKS_Screener[[#This Row],[EG2]]*100), "")</f>
        <v>1.8437498104481009</v>
      </c>
      <c r="U648"/>
    </row>
    <row r="649" spans="1:21" hidden="1" x14ac:dyDescent="0.25">
      <c r="A649" s="20" t="s">
        <v>1466</v>
      </c>
      <c r="B649" s="35">
        <v>22990.66</v>
      </c>
      <c r="C649" s="6" t="s">
        <v>1465</v>
      </c>
      <c r="D649" s="6" t="s">
        <v>13</v>
      </c>
      <c r="E649" s="6" t="s">
        <v>179</v>
      </c>
      <c r="F649" s="6" t="s">
        <v>180</v>
      </c>
      <c r="G649">
        <v>10</v>
      </c>
      <c r="H649">
        <v>202210</v>
      </c>
      <c r="I649" s="8">
        <v>167.81</v>
      </c>
      <c r="J649" s="8">
        <v>2.5499999999999998</v>
      </c>
      <c r="K649" s="8">
        <v>2.92</v>
      </c>
      <c r="L649" s="8">
        <v>3.35</v>
      </c>
      <c r="M649" s="36" t="str">
        <f>INDEX(YahooDetails[], MATCH(ZACKS_Screener[Ticker], YahooDetails[Ticker],0), 4)</f>
        <v>Industrials</v>
      </c>
      <c r="N649" s="6" t="str">
        <f>INDEX(YahooDetails[], MATCH(ZACKS_Screener[Ticker], YahooDetails[Ticker],0), 2)</f>
        <v>Aerospace &amp; Defense</v>
      </c>
      <c r="O6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0.14509803921568631</v>
      </c>
      <c r="P6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0.1472602739726028</v>
      </c>
      <c r="Q649" s="17">
        <f>IFERROR(ZACKS_Screener[[#This Row],[Price]]/ZACKS_Screener[[#This Row],[EPS1]], "")</f>
        <v>57.469178082191782</v>
      </c>
      <c r="R649" s="17">
        <f>IFERROR(ZACKS_Screener[[#This Row],[Price]]/ZACKS_Screener[[#This Row],[EPS2]], "")</f>
        <v>50.092537313432835</v>
      </c>
      <c r="S649" s="17">
        <f>IFERROR(ZACKS_Screener[[#This Row],[PE1]]/(ZACKS_Screener[[#This Row],[EG1]]*100), "")</f>
        <v>3.9607136245834869</v>
      </c>
      <c r="T649" s="17">
        <f>IFERROR(ZACKS_Screener[[#This Row],[PE2]]/(ZACKS_Screener[[#This Row],[EG2]]*100), "")</f>
        <v>3.4016327664005539</v>
      </c>
      <c r="U649"/>
    </row>
    <row r="650" spans="1:21" hidden="1" x14ac:dyDescent="0.25">
      <c r="A650" s="20" t="s">
        <v>2881</v>
      </c>
      <c r="B650" s="35">
        <v>92387.28</v>
      </c>
      <c r="C650" s="6" t="s">
        <v>2880</v>
      </c>
      <c r="D650" s="6" t="s">
        <v>13</v>
      </c>
      <c r="E650" s="6" t="s">
        <v>30</v>
      </c>
      <c r="F650" s="6" t="s">
        <v>590</v>
      </c>
      <c r="G650">
        <v>1</v>
      </c>
      <c r="H650">
        <v>202301</v>
      </c>
      <c r="I650" s="8">
        <v>80.39</v>
      </c>
      <c r="J650" s="8">
        <v>3.11</v>
      </c>
      <c r="K650" s="8">
        <v>3.56</v>
      </c>
      <c r="L650" s="8">
        <v>3.92</v>
      </c>
      <c r="M650" s="36" t="str">
        <f>INDEX(YahooDetails[], MATCH(ZACKS_Screener[Ticker], YahooDetails[Ticker],0), 4)</f>
        <v>Consumer Cyclical</v>
      </c>
      <c r="N650" s="6" t="str">
        <f>INDEX(YahooDetails[], MATCH(ZACKS_Screener[Ticker], YahooDetails[Ticker],0), 2)</f>
        <v>Apparel Retail</v>
      </c>
      <c r="O6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0.14469453376205793</v>
      </c>
      <c r="P6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0.10112359550561795</v>
      </c>
      <c r="Q650" s="17">
        <f>IFERROR(ZACKS_Screener[[#This Row],[Price]]/ZACKS_Screener[[#This Row],[EPS1]], "")</f>
        <v>22.581460674157302</v>
      </c>
      <c r="R650" s="17">
        <f>IFERROR(ZACKS_Screener[[#This Row],[Price]]/ZACKS_Screener[[#This Row],[EPS2]], "")</f>
        <v>20.507653061224492</v>
      </c>
      <c r="S650" s="17">
        <f>IFERROR(ZACKS_Screener[[#This Row],[PE1]]/(ZACKS_Screener[[#This Row],[EG1]]*100), "")</f>
        <v>1.5606298377028707</v>
      </c>
      <c r="T650" s="17">
        <f>IFERROR(ZACKS_Screener[[#This Row],[PE2]]/(ZACKS_Screener[[#This Row],[EG2]]*100), "")</f>
        <v>2.0279790249433116</v>
      </c>
      <c r="U650"/>
    </row>
    <row r="651" spans="1:21" hidden="1" x14ac:dyDescent="0.25">
      <c r="A651" s="20" t="s">
        <v>298</v>
      </c>
      <c r="B651" s="35">
        <v>10096.530000000001</v>
      </c>
      <c r="C651" s="6" t="s">
        <v>297</v>
      </c>
      <c r="D651" s="6" t="s">
        <v>22</v>
      </c>
      <c r="E651" s="6" t="s">
        <v>37</v>
      </c>
      <c r="F651" s="6" t="s">
        <v>299</v>
      </c>
      <c r="G651">
        <v>12</v>
      </c>
      <c r="H651">
        <v>202212</v>
      </c>
      <c r="I651" s="8">
        <v>18.54</v>
      </c>
      <c r="J651" s="8">
        <v>2.02</v>
      </c>
      <c r="K651" s="8">
        <v>2.31</v>
      </c>
      <c r="L651" s="8">
        <v>2.27</v>
      </c>
      <c r="M651" s="36" t="str">
        <f>INDEX(YahooDetails[], MATCH(ZACKS_Screener[Ticker], YahooDetails[Ticker],0), 4)</f>
        <v>Financial Services</v>
      </c>
      <c r="N651" s="6" t="str">
        <f>INDEX(YahooDetails[], MATCH(ZACKS_Screener[Ticker], YahooDetails[Ticker],0), 2)</f>
        <v>Asset Management</v>
      </c>
      <c r="O6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0.14356435643564358</v>
      </c>
      <c r="P6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-1.731601731601733E-2</v>
      </c>
      <c r="Q651" s="17">
        <f>IFERROR(ZACKS_Screener[[#This Row],[Price]]/ZACKS_Screener[[#This Row],[EPS1]], "")</f>
        <v>8.0259740259740262</v>
      </c>
      <c r="R651" s="17">
        <f>IFERROR(ZACKS_Screener[[#This Row],[Price]]/ZACKS_Screener[[#This Row],[EPS2]], "")</f>
        <v>8.1674008810572687</v>
      </c>
      <c r="S651" s="17">
        <f>IFERROR(ZACKS_Screener[[#This Row],[PE1]]/(ZACKS_Screener[[#This Row],[EG1]]*100), "")</f>
        <v>0.55905060456784583</v>
      </c>
      <c r="T651" s="17">
        <f>IFERROR(ZACKS_Screener[[#This Row],[PE2]]/(ZACKS_Screener[[#This Row],[EG2]]*100), "")</f>
        <v>-4.7166740088105694</v>
      </c>
      <c r="U651"/>
    </row>
    <row r="652" spans="1:21" hidden="1" x14ac:dyDescent="0.25">
      <c r="A652" s="20" t="s">
        <v>1924</v>
      </c>
      <c r="B652" s="35">
        <v>62424.87</v>
      </c>
      <c r="C652" s="6" t="s">
        <v>1923</v>
      </c>
      <c r="D652" s="6" t="s">
        <v>13</v>
      </c>
      <c r="E652" s="6" t="s">
        <v>37</v>
      </c>
      <c r="F652" s="6" t="s">
        <v>379</v>
      </c>
      <c r="G652">
        <v>12</v>
      </c>
      <c r="H652">
        <v>202212</v>
      </c>
      <c r="I652" s="8">
        <v>340.19</v>
      </c>
      <c r="J652" s="8">
        <v>8.57</v>
      </c>
      <c r="K652" s="8">
        <v>9.8000000000000007</v>
      </c>
      <c r="L652" s="8">
        <v>11.11</v>
      </c>
      <c r="M652" s="36" t="str">
        <f>INDEX(YahooDetails[], MATCH(ZACKS_Screener[Ticker], YahooDetails[Ticker],0), 4)</f>
        <v>Financial Services</v>
      </c>
      <c r="N652" s="6" t="str">
        <f>INDEX(YahooDetails[], MATCH(ZACKS_Screener[Ticker], YahooDetails[Ticker],0), 2)</f>
        <v>Financial Data &amp; Stock Exchanges</v>
      </c>
      <c r="O6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0.14352392065344227</v>
      </c>
      <c r="P6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0.13367346938775496</v>
      </c>
      <c r="Q652" s="17">
        <f>IFERROR(ZACKS_Screener[[#This Row],[Price]]/ZACKS_Screener[[#This Row],[EPS1]], "")</f>
        <v>34.713265306122445</v>
      </c>
      <c r="R652" s="17">
        <f>IFERROR(ZACKS_Screener[[#This Row],[Price]]/ZACKS_Screener[[#This Row],[EPS2]], "")</f>
        <v>30.620162016201622</v>
      </c>
      <c r="S652" s="17">
        <f>IFERROR(ZACKS_Screener[[#This Row],[PE1]]/(ZACKS_Screener[[#This Row],[EG1]]*100), "")</f>
        <v>2.4186397046623518</v>
      </c>
      <c r="T652" s="17">
        <f>IFERROR(ZACKS_Screener[[#This Row],[PE2]]/(ZACKS_Screener[[#This Row],[EG2]]*100), "")</f>
        <v>2.2906686088456198</v>
      </c>
      <c r="U652"/>
    </row>
    <row r="653" spans="1:21" hidden="1" x14ac:dyDescent="0.25">
      <c r="A653" s="20" t="s">
        <v>1188</v>
      </c>
      <c r="B653" s="35">
        <v>5011.9399999999996</v>
      </c>
      <c r="C653" s="6" t="s">
        <v>1187</v>
      </c>
      <c r="D653" s="6" t="s">
        <v>22</v>
      </c>
      <c r="E653" s="6" t="s">
        <v>85</v>
      </c>
      <c r="F653" s="6" t="s">
        <v>111</v>
      </c>
      <c r="G653">
        <v>12</v>
      </c>
      <c r="H653">
        <v>202212</v>
      </c>
      <c r="I653" s="8">
        <v>150.75</v>
      </c>
      <c r="J653" s="8">
        <v>6.02</v>
      </c>
      <c r="K653" s="8">
        <v>6.88</v>
      </c>
      <c r="L653" s="8">
        <v>7.84</v>
      </c>
      <c r="M653" s="36" t="str">
        <f>INDEX(YahooDetails[], MATCH(ZACKS_Screener[Ticker], YahooDetails[Ticker],0), 4)</f>
        <v>Technology</v>
      </c>
      <c r="N653" s="6" t="str">
        <f>INDEX(YahooDetails[], MATCH(ZACKS_Screener[Ticker], YahooDetails[Ticker],0), 2)</f>
        <v>Information Technology Services</v>
      </c>
      <c r="O6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0.14285714285714293</v>
      </c>
      <c r="P6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0.13953488372093023</v>
      </c>
      <c r="Q653" s="17">
        <f>IFERROR(ZACKS_Screener[[#This Row],[Price]]/ZACKS_Screener[[#This Row],[EPS1]], "")</f>
        <v>21.911337209302324</v>
      </c>
      <c r="R653" s="17">
        <f>IFERROR(ZACKS_Screener[[#This Row],[Price]]/ZACKS_Screener[[#This Row],[EPS2]], "")</f>
        <v>19.228316326530614</v>
      </c>
      <c r="S653" s="17">
        <f>IFERROR(ZACKS_Screener[[#This Row],[PE1]]/(ZACKS_Screener[[#This Row],[EG1]]*100), "")</f>
        <v>1.5337936046511618</v>
      </c>
      <c r="T653" s="17">
        <f>IFERROR(ZACKS_Screener[[#This Row],[PE2]]/(ZACKS_Screener[[#This Row],[EG2]]*100), "")</f>
        <v>1.3780293367346941</v>
      </c>
      <c r="U653"/>
    </row>
    <row r="654" spans="1:21" hidden="1" x14ac:dyDescent="0.25">
      <c r="A654" s="20" t="s">
        <v>2726</v>
      </c>
      <c r="B654" s="35">
        <v>6679.65</v>
      </c>
      <c r="C654" s="6" t="s">
        <v>2725</v>
      </c>
      <c r="D654" s="6" t="s">
        <v>22</v>
      </c>
      <c r="E654" s="6" t="s">
        <v>85</v>
      </c>
      <c r="F654" s="6" t="s">
        <v>145</v>
      </c>
      <c r="G654">
        <v>12</v>
      </c>
      <c r="H654">
        <v>202212</v>
      </c>
      <c r="I654" s="8">
        <v>182.84</v>
      </c>
      <c r="J654" s="8">
        <v>2.35</v>
      </c>
      <c r="K654" s="8">
        <v>2.68</v>
      </c>
      <c r="L654" s="8">
        <v>3.13</v>
      </c>
      <c r="M654" s="36" t="str">
        <f>INDEX(YahooDetails[], MATCH(ZACKS_Screener[Ticker], YahooDetails[Ticker],0), 4)</f>
        <v>Technology</v>
      </c>
      <c r="N654" s="6" t="str">
        <f>INDEX(YahooDetails[], MATCH(ZACKS_Screener[Ticker], YahooDetails[Ticker],0), 2)</f>
        <v>Software—Infrastructure</v>
      </c>
      <c r="O6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0.14042553191489365</v>
      </c>
      <c r="P6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0.16791044776119393</v>
      </c>
      <c r="Q654" s="17">
        <f>IFERROR(ZACKS_Screener[[#This Row],[Price]]/ZACKS_Screener[[#This Row],[EPS1]], "")</f>
        <v>68.223880597014926</v>
      </c>
      <c r="R654" s="17">
        <f>IFERROR(ZACKS_Screener[[#This Row],[Price]]/ZACKS_Screener[[#This Row],[EPS2]], "")</f>
        <v>58.415335463258792</v>
      </c>
      <c r="S654" s="17">
        <f>IFERROR(ZACKS_Screener[[#This Row],[PE1]]/(ZACKS_Screener[[#This Row],[EG1]]*100), "")</f>
        <v>4.85836725463591</v>
      </c>
      <c r="T654" s="17">
        <f>IFERROR(ZACKS_Screener[[#This Row],[PE2]]/(ZACKS_Screener[[#This Row],[EG2]]*100), "")</f>
        <v>3.4789577564785259</v>
      </c>
      <c r="U654"/>
    </row>
    <row r="655" spans="1:21" hidden="1" x14ac:dyDescent="0.25">
      <c r="A655" s="20" t="s">
        <v>577</v>
      </c>
      <c r="B655" s="35">
        <v>75656</v>
      </c>
      <c r="C655" s="6" t="s">
        <v>576</v>
      </c>
      <c r="D655" s="6" t="s">
        <v>13</v>
      </c>
      <c r="E655" s="6" t="s">
        <v>41</v>
      </c>
      <c r="F655" s="6" t="s">
        <v>61</v>
      </c>
      <c r="G655">
        <v>12</v>
      </c>
      <c r="H655">
        <v>202212</v>
      </c>
      <c r="I655" s="8">
        <v>54.04</v>
      </c>
      <c r="J655" s="8">
        <v>1.71</v>
      </c>
      <c r="K655" s="8">
        <v>1.95</v>
      </c>
      <c r="L655" s="8">
        <v>2.2000000000000002</v>
      </c>
      <c r="M655" s="36" t="str">
        <f>INDEX(YahooDetails[], MATCH(ZACKS_Screener[Ticker], YahooDetails[Ticker],0), 4)</f>
        <v>Healthcare</v>
      </c>
      <c r="N655" s="6" t="str">
        <f>INDEX(YahooDetails[], MATCH(ZACKS_Screener[Ticker], YahooDetails[Ticker],0), 2)</f>
        <v>Medical Devices</v>
      </c>
      <c r="O6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0.14035087719298245</v>
      </c>
      <c r="P6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0.12820512820512833</v>
      </c>
      <c r="Q655" s="17">
        <f>IFERROR(ZACKS_Screener[[#This Row],[Price]]/ZACKS_Screener[[#This Row],[EPS1]], "")</f>
        <v>27.712820512820514</v>
      </c>
      <c r="R655" s="17">
        <f>IFERROR(ZACKS_Screener[[#This Row],[Price]]/ZACKS_Screener[[#This Row],[EPS2]], "")</f>
        <v>24.563636363636363</v>
      </c>
      <c r="S655" s="17">
        <f>IFERROR(ZACKS_Screener[[#This Row],[PE1]]/(ZACKS_Screener[[#This Row],[EG1]]*100), "")</f>
        <v>1.9745384615384618</v>
      </c>
      <c r="T655" s="17">
        <f>IFERROR(ZACKS_Screener[[#This Row],[PE2]]/(ZACKS_Screener[[#This Row],[EG2]]*100), "")</f>
        <v>1.9159636363636343</v>
      </c>
      <c r="U655"/>
    </row>
    <row r="656" spans="1:21" hidden="1" x14ac:dyDescent="0.25">
      <c r="A656" s="20" t="s">
        <v>1462</v>
      </c>
      <c r="B656" s="35">
        <v>122371.6</v>
      </c>
      <c r="C656" s="6" t="s">
        <v>1461</v>
      </c>
      <c r="D656" s="6" t="s">
        <v>13</v>
      </c>
      <c r="E656" s="6" t="s">
        <v>37</v>
      </c>
      <c r="F656" s="6" t="s">
        <v>418</v>
      </c>
      <c r="G656">
        <v>3</v>
      </c>
      <c r="H656">
        <v>202303</v>
      </c>
      <c r="I656" s="8">
        <v>66.2</v>
      </c>
      <c r="J656" s="8">
        <v>3.08</v>
      </c>
      <c r="K656" s="8">
        <v>3.51</v>
      </c>
      <c r="L656" s="8">
        <v>4.1100000000000003</v>
      </c>
      <c r="M656" s="36" t="str">
        <f>INDEX(YahooDetails[], MATCH(ZACKS_Screener[Ticker], YahooDetails[Ticker],0), 4)</f>
        <v>Financial Services</v>
      </c>
      <c r="N656" s="6" t="str">
        <f>INDEX(YahooDetails[], MATCH(ZACKS_Screener[Ticker], YahooDetails[Ticker],0), 2)</f>
        <v>Banks—Regional</v>
      </c>
      <c r="O6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0.13961038961038952</v>
      </c>
      <c r="P6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0.17094017094017111</v>
      </c>
      <c r="Q656" s="17">
        <f>IFERROR(ZACKS_Screener[[#This Row],[Price]]/ZACKS_Screener[[#This Row],[EPS1]], "")</f>
        <v>18.860398860398863</v>
      </c>
      <c r="R656" s="17">
        <f>IFERROR(ZACKS_Screener[[#This Row],[Price]]/ZACKS_Screener[[#This Row],[EPS2]], "")</f>
        <v>16.107055961070561</v>
      </c>
      <c r="S656" s="17">
        <f>IFERROR(ZACKS_Screener[[#This Row],[PE1]]/(ZACKS_Screener[[#This Row],[EG1]]*100), "")</f>
        <v>1.3509308951169428</v>
      </c>
      <c r="T656" s="17">
        <f>IFERROR(ZACKS_Screener[[#This Row],[PE2]]/(ZACKS_Screener[[#This Row],[EG2]]*100), "")</f>
        <v>0.9422627737226269</v>
      </c>
      <c r="U656"/>
    </row>
    <row r="657" spans="1:21" hidden="1" x14ac:dyDescent="0.25">
      <c r="A657" s="20" t="s">
        <v>1888</v>
      </c>
      <c r="B657" s="35">
        <v>36601.01</v>
      </c>
      <c r="C657" s="6" t="s">
        <v>1887</v>
      </c>
      <c r="D657" s="6" t="s">
        <v>13</v>
      </c>
      <c r="E657" s="6" t="s">
        <v>37</v>
      </c>
      <c r="F657" s="6" t="s">
        <v>418</v>
      </c>
      <c r="G657">
        <v>12</v>
      </c>
      <c r="H657">
        <v>202212</v>
      </c>
      <c r="I657" s="8">
        <v>2.23</v>
      </c>
      <c r="J657" s="8">
        <v>0.36</v>
      </c>
      <c r="K657" s="8">
        <v>0.41</v>
      </c>
      <c r="L657" s="8">
        <v>0.44</v>
      </c>
      <c r="M657" s="36" t="str">
        <f>INDEX(YahooDetails[], MATCH(ZACKS_Screener[Ticker], YahooDetails[Ticker],0), 4)</f>
        <v>Financial Services</v>
      </c>
      <c r="N657" s="6" t="str">
        <f>INDEX(YahooDetails[], MATCH(ZACKS_Screener[Ticker], YahooDetails[Ticker],0), 2)</f>
        <v>Banks—Regional</v>
      </c>
      <c r="O6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0.13888888888888887</v>
      </c>
      <c r="P6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7.3170731707317138E-2</v>
      </c>
      <c r="Q657" s="17">
        <f>IFERROR(ZACKS_Screener[[#This Row],[Price]]/ZACKS_Screener[[#This Row],[EPS1]], "")</f>
        <v>5.4390243902439028</v>
      </c>
      <c r="R657" s="17">
        <f>IFERROR(ZACKS_Screener[[#This Row],[Price]]/ZACKS_Screener[[#This Row],[EPS2]], "")</f>
        <v>5.0681818181818183</v>
      </c>
      <c r="S657" s="17">
        <f>IFERROR(ZACKS_Screener[[#This Row],[PE1]]/(ZACKS_Screener[[#This Row],[EG1]]*100), "")</f>
        <v>0.39160975609756105</v>
      </c>
      <c r="T657" s="17">
        <f>IFERROR(ZACKS_Screener[[#This Row],[PE2]]/(ZACKS_Screener[[#This Row],[EG2]]*100), "")</f>
        <v>0.69265151515151457</v>
      </c>
      <c r="U657"/>
    </row>
    <row r="658" spans="1:21" hidden="1" x14ac:dyDescent="0.25">
      <c r="A658" s="20" t="s">
        <v>2946</v>
      </c>
      <c r="B658" s="35">
        <v>10106.9</v>
      </c>
      <c r="C658" s="6" t="s">
        <v>2945</v>
      </c>
      <c r="D658" s="6" t="s">
        <v>13</v>
      </c>
      <c r="E658" s="6" t="s">
        <v>330</v>
      </c>
      <c r="F658" s="6" t="s">
        <v>2690</v>
      </c>
      <c r="G658">
        <v>10</v>
      </c>
      <c r="H658">
        <v>202210</v>
      </c>
      <c r="I658" s="8">
        <v>97.27</v>
      </c>
      <c r="J658" s="8">
        <v>4.2</v>
      </c>
      <c r="K658" s="8">
        <v>4.78</v>
      </c>
      <c r="L658" s="8">
        <v>5.27</v>
      </c>
      <c r="M658" s="36" t="str">
        <f>INDEX(YahooDetails[], MATCH(ZACKS_Screener[Ticker], YahooDetails[Ticker],0), 4)</f>
        <v>Industrials</v>
      </c>
      <c r="N658" s="6" t="str">
        <f>INDEX(YahooDetails[], MATCH(ZACKS_Screener[Ticker], YahooDetails[Ticker],0), 2)</f>
        <v>Tools &amp; Accessories</v>
      </c>
      <c r="O6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0.1380952380952381</v>
      </c>
      <c r="P6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0.10251046025104588</v>
      </c>
      <c r="Q658" s="17">
        <f>IFERROR(ZACKS_Screener[[#This Row],[Price]]/ZACKS_Screener[[#This Row],[EPS1]], "")</f>
        <v>20.349372384937237</v>
      </c>
      <c r="R658" s="17">
        <f>IFERROR(ZACKS_Screener[[#This Row],[Price]]/ZACKS_Screener[[#This Row],[EPS2]], "")</f>
        <v>18.4573055028463</v>
      </c>
      <c r="S658" s="17">
        <f>IFERROR(ZACKS_Screener[[#This Row],[PE1]]/(ZACKS_Screener[[#This Row],[EG1]]*100), "")</f>
        <v>1.4735752416678687</v>
      </c>
      <c r="T658" s="17">
        <f>IFERROR(ZACKS_Screener[[#This Row],[PE2]]/(ZACKS_Screener[[#This Row],[EG2]]*100), "")</f>
        <v>1.8005289857878661</v>
      </c>
      <c r="U658"/>
    </row>
    <row r="659" spans="1:21" hidden="1" x14ac:dyDescent="0.25">
      <c r="A659" s="20" t="s">
        <v>933</v>
      </c>
      <c r="B659" s="35">
        <v>7396.99</v>
      </c>
      <c r="C659" s="6" t="s">
        <v>932</v>
      </c>
      <c r="D659" s="6" t="s">
        <v>13</v>
      </c>
      <c r="E659" s="6" t="s">
        <v>18</v>
      </c>
      <c r="F659" s="6" t="s">
        <v>904</v>
      </c>
      <c r="G659">
        <v>7</v>
      </c>
      <c r="H659">
        <v>202207</v>
      </c>
      <c r="I659" s="8">
        <v>61.01</v>
      </c>
      <c r="J659" s="8">
        <v>2.68</v>
      </c>
      <c r="K659" s="8">
        <v>3.05</v>
      </c>
      <c r="L659" s="8">
        <v>3.16</v>
      </c>
      <c r="M659" s="36" t="str">
        <f>INDEX(YahooDetails[], MATCH(ZACKS_Screener[Ticker], YahooDetails[Ticker],0), 4)</f>
        <v>Industrials</v>
      </c>
      <c r="N659" s="6" t="str">
        <f>INDEX(YahooDetails[], MATCH(ZACKS_Screener[Ticker], YahooDetails[Ticker],0), 2)</f>
        <v>Specialty Industrial Machinery</v>
      </c>
      <c r="O6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0.13805970149253718</v>
      </c>
      <c r="P6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3.606557377049191E-2</v>
      </c>
      <c r="Q659" s="17">
        <f>IFERROR(ZACKS_Screener[[#This Row],[Price]]/ZACKS_Screener[[#This Row],[EPS1]], "")</f>
        <v>20.003278688524592</v>
      </c>
      <c r="R659" s="17">
        <f>IFERROR(ZACKS_Screener[[#This Row],[Price]]/ZACKS_Screener[[#This Row],[EPS2]], "")</f>
        <v>19.306962025316455</v>
      </c>
      <c r="S659" s="17">
        <f>IFERROR(ZACKS_Screener[[#This Row],[PE1]]/(ZACKS_Screener[[#This Row],[EG1]]*100), "")</f>
        <v>1.4488861320336743</v>
      </c>
      <c r="T659" s="17">
        <f>IFERROR(ZACKS_Screener[[#This Row],[PE2]]/(ZACKS_Screener[[#This Row],[EG2]]*100), "")</f>
        <v>5.3532940161104561</v>
      </c>
      <c r="U659"/>
    </row>
    <row r="660" spans="1:21" hidden="1" x14ac:dyDescent="0.25">
      <c r="A660" s="20" t="s">
        <v>2544</v>
      </c>
      <c r="B660" s="35">
        <v>48579.41</v>
      </c>
      <c r="C660" s="6" t="s">
        <v>2543</v>
      </c>
      <c r="D660" s="6" t="s">
        <v>13</v>
      </c>
      <c r="E660" s="6" t="s">
        <v>14</v>
      </c>
      <c r="F660" s="6" t="s">
        <v>163</v>
      </c>
      <c r="G660">
        <v>12</v>
      </c>
      <c r="H660">
        <v>202212</v>
      </c>
      <c r="I660" s="8">
        <v>455.75</v>
      </c>
      <c r="J660" s="8">
        <v>14.28</v>
      </c>
      <c r="K660" s="8">
        <v>16.25</v>
      </c>
      <c r="L660" s="8">
        <v>17.28</v>
      </c>
      <c r="M660" s="36" t="str">
        <f>INDEX(YahooDetails[], MATCH(ZACKS_Screener[Ticker], YahooDetails[Ticker],0), 4)</f>
        <v>Technology</v>
      </c>
      <c r="N660" s="6" t="str">
        <f>INDEX(YahooDetails[], MATCH(ZACKS_Screener[Ticker], YahooDetails[Ticker],0), 2)</f>
        <v>Software—Application</v>
      </c>
      <c r="O6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0.13795518207282917</v>
      </c>
      <c r="P6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6.3384615384615456E-2</v>
      </c>
      <c r="Q660" s="17">
        <f>IFERROR(ZACKS_Screener[[#This Row],[Price]]/ZACKS_Screener[[#This Row],[EPS1]], "")</f>
        <v>28.046153846153846</v>
      </c>
      <c r="R660" s="17">
        <f>IFERROR(ZACKS_Screener[[#This Row],[Price]]/ZACKS_Screener[[#This Row],[EPS2]], "")</f>
        <v>26.374421296296294</v>
      </c>
      <c r="S660" s="17">
        <f>IFERROR(ZACKS_Screener[[#This Row],[PE1]]/(ZACKS_Screener[[#This Row],[EG1]]*100), "")</f>
        <v>2.0329902381882072</v>
      </c>
      <c r="T660" s="17">
        <f>IFERROR(ZACKS_Screener[[#This Row],[PE2]]/(ZACKS_Screener[[#This Row],[EG2]]*100), "")</f>
        <v>4.1610130685904299</v>
      </c>
      <c r="U660"/>
    </row>
    <row r="661" spans="1:21" hidden="1" x14ac:dyDescent="0.25">
      <c r="A661" s="20" t="s">
        <v>2952</v>
      </c>
      <c r="B661" s="35">
        <v>8621.06</v>
      </c>
      <c r="C661" s="6" t="s">
        <v>2951</v>
      </c>
      <c r="D661" s="6" t="s">
        <v>22</v>
      </c>
      <c r="E661" s="6" t="s">
        <v>18</v>
      </c>
      <c r="F661" s="6" t="s">
        <v>904</v>
      </c>
      <c r="G661">
        <v>9</v>
      </c>
      <c r="H661">
        <v>202209</v>
      </c>
      <c r="I661" s="8">
        <v>162.05000000000001</v>
      </c>
      <c r="J661" s="8">
        <v>4.5</v>
      </c>
      <c r="K661" s="8">
        <v>5.12</v>
      </c>
      <c r="L661" s="8">
        <v>6.25</v>
      </c>
      <c r="M661" s="36" t="str">
        <f>INDEX(YahooDetails[], MATCH(ZACKS_Screener[Ticker], YahooDetails[Ticker],0), 4)</f>
        <v>Industrials</v>
      </c>
      <c r="N661" s="6" t="str">
        <f>INDEX(YahooDetails[], MATCH(ZACKS_Screener[Ticker], YahooDetails[Ticker],0), 2)</f>
        <v>Engineering &amp; Construction</v>
      </c>
      <c r="O6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0.1377777777777778</v>
      </c>
      <c r="P6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0.22070312499999997</v>
      </c>
      <c r="Q661" s="17">
        <f>IFERROR(ZACKS_Screener[[#This Row],[Price]]/ZACKS_Screener[[#This Row],[EPS1]], "")</f>
        <v>31.650390625</v>
      </c>
      <c r="R661" s="17">
        <f>IFERROR(ZACKS_Screener[[#This Row],[Price]]/ZACKS_Screener[[#This Row],[EPS2]], "")</f>
        <v>25.928000000000001</v>
      </c>
      <c r="S661" s="17">
        <f>IFERROR(ZACKS_Screener[[#This Row],[PE1]]/(ZACKS_Screener[[#This Row],[EG1]]*100), "")</f>
        <v>2.2972057711693545</v>
      </c>
      <c r="T661" s="17">
        <f>IFERROR(ZACKS_Screener[[#This Row],[PE2]]/(ZACKS_Screener[[#This Row],[EG2]]*100), "")</f>
        <v>1.1747907964601771</v>
      </c>
      <c r="U661"/>
    </row>
    <row r="662" spans="1:21" hidden="1" x14ac:dyDescent="0.25">
      <c r="A662" s="20" t="s">
        <v>2453</v>
      </c>
      <c r="B662" s="35">
        <v>4754.05</v>
      </c>
      <c r="C662" s="6" t="s">
        <v>2452</v>
      </c>
      <c r="D662" s="6" t="s">
        <v>22</v>
      </c>
      <c r="E662" s="6" t="s">
        <v>14</v>
      </c>
      <c r="F662" s="6" t="s">
        <v>2454</v>
      </c>
      <c r="G662">
        <v>12</v>
      </c>
      <c r="H662">
        <v>202212</v>
      </c>
      <c r="I662" s="8">
        <v>128.85</v>
      </c>
      <c r="J662" s="8">
        <v>3.72</v>
      </c>
      <c r="K662" s="8">
        <v>4.2300000000000004</v>
      </c>
      <c r="L662" s="8">
        <v>4.6900000000000004</v>
      </c>
      <c r="M662" s="36" t="str">
        <f>INDEX(YahooDetails[], MATCH(ZACKS_Screener[Ticker], YahooDetails[Ticker],0), 4)</f>
        <v>Technology</v>
      </c>
      <c r="N662" s="6" t="str">
        <f>INDEX(YahooDetails[], MATCH(ZACKS_Screener[Ticker], YahooDetails[Ticker],0), 2)</f>
        <v>Software—Infrastructure</v>
      </c>
      <c r="O6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0.13709677419354843</v>
      </c>
      <c r="P6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0.10874704491725766</v>
      </c>
      <c r="Q662" s="17">
        <f>IFERROR(ZACKS_Screener[[#This Row],[Price]]/ZACKS_Screener[[#This Row],[EPS1]], "")</f>
        <v>30.460992907801415</v>
      </c>
      <c r="R662" s="17">
        <f>IFERROR(ZACKS_Screener[[#This Row],[Price]]/ZACKS_Screener[[#This Row],[EPS2]], "")</f>
        <v>27.473347547974409</v>
      </c>
      <c r="S662" s="17">
        <f>IFERROR(ZACKS_Screener[[#This Row],[PE1]]/(ZACKS_Screener[[#This Row],[EG1]]*100), "")</f>
        <v>2.2218606591572789</v>
      </c>
      <c r="T662" s="17">
        <f>IFERROR(ZACKS_Screener[[#This Row],[PE2]]/(ZACKS_Screener[[#This Row],[EG2]]*100), "")</f>
        <v>2.5263534810419954</v>
      </c>
      <c r="U662"/>
    </row>
    <row r="663" spans="1:21" hidden="1" x14ac:dyDescent="0.25">
      <c r="A663" s="20" t="s">
        <v>1371</v>
      </c>
      <c r="B663" s="35">
        <v>47363.91</v>
      </c>
      <c r="C663" s="6" t="s">
        <v>1370</v>
      </c>
      <c r="D663" s="6" t="s">
        <v>13</v>
      </c>
      <c r="E663" s="6" t="s">
        <v>51</v>
      </c>
      <c r="F663" s="6" t="s">
        <v>308</v>
      </c>
      <c r="G663">
        <v>5</v>
      </c>
      <c r="H663">
        <v>202305</v>
      </c>
      <c r="I663" s="8">
        <v>80.64</v>
      </c>
      <c r="J663" s="8">
        <v>3.94</v>
      </c>
      <c r="K663" s="8">
        <v>4.4800000000000004</v>
      </c>
      <c r="L663" s="8">
        <v>4.71</v>
      </c>
      <c r="M663" s="36" t="str">
        <f>INDEX(YahooDetails[], MATCH(ZACKS_Screener[Ticker], YahooDetails[Ticker],0), 4)</f>
        <v>Consumer Defensive</v>
      </c>
      <c r="N663" s="6" t="str">
        <f>INDEX(YahooDetails[], MATCH(ZACKS_Screener[Ticker], YahooDetails[Ticker],0), 2)</f>
        <v>Packaged Foods</v>
      </c>
      <c r="O6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0.13705583756345191</v>
      </c>
      <c r="P6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5.1339285714285608E-2</v>
      </c>
      <c r="Q663" s="17">
        <f>IFERROR(ZACKS_Screener[[#This Row],[Price]]/ZACKS_Screener[[#This Row],[EPS1]], "")</f>
        <v>18</v>
      </c>
      <c r="R663" s="17">
        <f>IFERROR(ZACKS_Screener[[#This Row],[Price]]/ZACKS_Screener[[#This Row],[EPS2]], "")</f>
        <v>17.121019108280255</v>
      </c>
      <c r="S663" s="17">
        <f>IFERROR(ZACKS_Screener[[#This Row],[PE1]]/(ZACKS_Screener[[#This Row],[EG1]]*100), "")</f>
        <v>1.3133333333333319</v>
      </c>
      <c r="T663" s="17">
        <f>IFERROR(ZACKS_Screener[[#This Row],[PE2]]/(ZACKS_Screener[[#This Row],[EG2]]*100), "")</f>
        <v>3.3348767654389437</v>
      </c>
      <c r="U663"/>
    </row>
    <row r="664" spans="1:21" hidden="1" x14ac:dyDescent="0.25">
      <c r="A664" s="20" t="s">
        <v>1000</v>
      </c>
      <c r="B664" s="35">
        <v>6174.82</v>
      </c>
      <c r="C664" s="6" t="s">
        <v>999</v>
      </c>
      <c r="D664" s="6" t="s">
        <v>13</v>
      </c>
      <c r="E664" s="6" t="s">
        <v>41</v>
      </c>
      <c r="F664" s="6" t="s">
        <v>153</v>
      </c>
      <c r="G664">
        <v>3</v>
      </c>
      <c r="H664">
        <v>202303</v>
      </c>
      <c r="I664" s="8">
        <v>31.72</v>
      </c>
      <c r="J664" s="8">
        <v>0.73</v>
      </c>
      <c r="K664" s="8">
        <v>0.83</v>
      </c>
      <c r="L664" s="8">
        <v>0.97</v>
      </c>
      <c r="M664" s="36" t="str">
        <f>INDEX(YahooDetails[], MATCH(ZACKS_Screener[Ticker], YahooDetails[Ticker],0), 4)</f>
        <v>Healthcare</v>
      </c>
      <c r="N664" s="6" t="str">
        <f>INDEX(YahooDetails[], MATCH(ZACKS_Screener[Ticker], YahooDetails[Ticker],0), 2)</f>
        <v>Health Information Services</v>
      </c>
      <c r="O6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0.13698630136986298</v>
      </c>
      <c r="P6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0.16867469879518074</v>
      </c>
      <c r="Q664" s="17">
        <f>IFERROR(ZACKS_Screener[[#This Row],[Price]]/ZACKS_Screener[[#This Row],[EPS1]], "")</f>
        <v>38.216867469879517</v>
      </c>
      <c r="R664" s="17">
        <f>IFERROR(ZACKS_Screener[[#This Row],[Price]]/ZACKS_Screener[[#This Row],[EPS2]], "")</f>
        <v>32.701030927835049</v>
      </c>
      <c r="S664" s="17">
        <f>IFERROR(ZACKS_Screener[[#This Row],[PE1]]/(ZACKS_Screener[[#This Row],[EG1]]*100), "")</f>
        <v>2.7898313253012055</v>
      </c>
      <c r="T664" s="17">
        <f>IFERROR(ZACKS_Screener[[#This Row],[PE2]]/(ZACKS_Screener[[#This Row],[EG2]]*100), "")</f>
        <v>1.9387039764359351</v>
      </c>
      <c r="U664"/>
    </row>
    <row r="665" spans="1:21" hidden="1" x14ac:dyDescent="0.25">
      <c r="A665" s="20" t="s">
        <v>3248</v>
      </c>
      <c r="B665" s="35">
        <v>10661.71</v>
      </c>
      <c r="C665" s="6" t="s">
        <v>3247</v>
      </c>
      <c r="D665" s="6" t="s">
        <v>22</v>
      </c>
      <c r="E665" s="6" t="s">
        <v>14</v>
      </c>
      <c r="F665" s="6" t="s">
        <v>1509</v>
      </c>
      <c r="G665">
        <v>12</v>
      </c>
      <c r="H665">
        <v>202212</v>
      </c>
      <c r="I665" s="8">
        <v>26.5</v>
      </c>
      <c r="J665" s="8">
        <v>0.88</v>
      </c>
      <c r="K665" s="8">
        <v>1</v>
      </c>
      <c r="L665" s="8">
        <v>1.19</v>
      </c>
      <c r="M665" s="36" t="str">
        <f>INDEX(YahooDetails[], MATCH(ZACKS_Screener[Ticker], YahooDetails[Ticker],0), 4)</f>
        <v>Technology</v>
      </c>
      <c r="N665" s="6" t="str">
        <f>INDEX(YahooDetails[], MATCH(ZACKS_Screener[Ticker], YahooDetails[Ticker],0), 2)</f>
        <v>Software—Application</v>
      </c>
      <c r="O6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0.13636363636363635</v>
      </c>
      <c r="P6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0.18999999999999995</v>
      </c>
      <c r="Q665" s="17">
        <f>IFERROR(ZACKS_Screener[[#This Row],[Price]]/ZACKS_Screener[[#This Row],[EPS1]], "")</f>
        <v>26.5</v>
      </c>
      <c r="R665" s="17">
        <f>IFERROR(ZACKS_Screener[[#This Row],[Price]]/ZACKS_Screener[[#This Row],[EPS2]], "")</f>
        <v>22.268907563025213</v>
      </c>
      <c r="S665" s="17">
        <f>IFERROR(ZACKS_Screener[[#This Row],[PE1]]/(ZACKS_Screener[[#This Row],[EG1]]*100), "")</f>
        <v>1.9433333333333336</v>
      </c>
      <c r="T665" s="17">
        <f>IFERROR(ZACKS_Screener[[#This Row],[PE2]]/(ZACKS_Screener[[#This Row],[EG2]]*100), "")</f>
        <v>1.1720477664750117</v>
      </c>
      <c r="U665"/>
    </row>
    <row r="666" spans="1:21" hidden="1" x14ac:dyDescent="0.25">
      <c r="A666" s="20" t="s">
        <v>3057</v>
      </c>
      <c r="B666" s="35">
        <v>5974.28</v>
      </c>
      <c r="C666" s="6" t="s">
        <v>3056</v>
      </c>
      <c r="D666" s="6" t="s">
        <v>13</v>
      </c>
      <c r="E666" s="6" t="s">
        <v>18</v>
      </c>
      <c r="F666" s="6" t="s">
        <v>2931</v>
      </c>
      <c r="G666">
        <v>12</v>
      </c>
      <c r="H666">
        <v>202212</v>
      </c>
      <c r="I666" s="8">
        <v>283.73</v>
      </c>
      <c r="J666" s="8">
        <v>13.82</v>
      </c>
      <c r="K666" s="8">
        <v>15.7</v>
      </c>
      <c r="L666" s="8">
        <v>17.03</v>
      </c>
      <c r="M666" s="36" t="str">
        <f>INDEX(YahooDetails[], MATCH(ZACKS_Screener[Ticker], YahooDetails[Ticker],0), 4)</f>
        <v>Industrials</v>
      </c>
      <c r="N666" s="6" t="str">
        <f>INDEX(YahooDetails[], MATCH(ZACKS_Screener[Ticker], YahooDetails[Ticker],0), 2)</f>
        <v>Conglomerates</v>
      </c>
      <c r="O6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0.13603473227206939</v>
      </c>
      <c r="P6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8.4713375796178464E-2</v>
      </c>
      <c r="Q666" s="17">
        <f>IFERROR(ZACKS_Screener[[#This Row],[Price]]/ZACKS_Screener[[#This Row],[EPS1]], "")</f>
        <v>18.071974522292997</v>
      </c>
      <c r="R666" s="17">
        <f>IFERROR(ZACKS_Screener[[#This Row],[Price]]/ZACKS_Screener[[#This Row],[EPS2]], "")</f>
        <v>16.660598943041691</v>
      </c>
      <c r="S666" s="17">
        <f>IFERROR(ZACKS_Screener[[#This Row],[PE1]]/(ZACKS_Screener[[#This Row],[EG1]]*100), "")</f>
        <v>1.3284823824366456</v>
      </c>
      <c r="T666" s="17">
        <f>IFERROR(ZACKS_Screener[[#This Row],[PE2]]/(ZACKS_Screener[[#This Row],[EG2]]*100), "")</f>
        <v>1.9667022812462718</v>
      </c>
      <c r="U666"/>
    </row>
    <row r="667" spans="1:21" hidden="1" x14ac:dyDescent="0.25">
      <c r="A667" s="20" t="s">
        <v>1105</v>
      </c>
      <c r="B667" s="35">
        <v>5283.85</v>
      </c>
      <c r="C667" s="6" t="s">
        <v>1104</v>
      </c>
      <c r="D667" s="6" t="s">
        <v>22</v>
      </c>
      <c r="E667" s="6" t="s">
        <v>41</v>
      </c>
      <c r="F667" s="6" t="s">
        <v>1106</v>
      </c>
      <c r="G667">
        <v>12</v>
      </c>
      <c r="H667">
        <v>202212</v>
      </c>
      <c r="I667" s="8">
        <v>94.38</v>
      </c>
      <c r="J667" s="8">
        <v>4.1399999999999997</v>
      </c>
      <c r="K667" s="8">
        <v>4.7</v>
      </c>
      <c r="L667" s="8">
        <v>5.1100000000000003</v>
      </c>
      <c r="M667" s="36" t="str">
        <f>INDEX(YahooDetails[], MATCH(ZACKS_Screener[Ticker], YahooDetails[Ticker],0), 4)</f>
        <v>Healthcare</v>
      </c>
      <c r="N667" s="6" t="str">
        <f>INDEX(YahooDetails[], MATCH(ZACKS_Screener[Ticker], YahooDetails[Ticker],0), 2)</f>
        <v>Medical Care Facilities</v>
      </c>
      <c r="O6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0.13526570048309192</v>
      </c>
      <c r="P6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8.7234042553191518E-2</v>
      </c>
      <c r="Q667" s="17">
        <f>IFERROR(ZACKS_Screener[[#This Row],[Price]]/ZACKS_Screener[[#This Row],[EPS1]], "")</f>
        <v>20.080851063829787</v>
      </c>
      <c r="R667" s="17">
        <f>IFERROR(ZACKS_Screener[[#This Row],[Price]]/ZACKS_Screener[[#This Row],[EPS2]], "")</f>
        <v>18.469667318982385</v>
      </c>
      <c r="S667" s="17">
        <f>IFERROR(ZACKS_Screener[[#This Row],[PE1]]/(ZACKS_Screener[[#This Row],[EG1]]*100), "")</f>
        <v>1.4845486322188437</v>
      </c>
      <c r="T667" s="17">
        <f>IFERROR(ZACKS_Screener[[#This Row],[PE2]]/(ZACKS_Screener[[#This Row],[EG2]]*100), "")</f>
        <v>2.1172545463223704</v>
      </c>
      <c r="U667"/>
    </row>
    <row r="668" spans="1:21" hidden="1" x14ac:dyDescent="0.25">
      <c r="A668" s="20" t="s">
        <v>444</v>
      </c>
      <c r="B668" s="35">
        <v>3337.05</v>
      </c>
      <c r="C668" s="6" t="s">
        <v>443</v>
      </c>
      <c r="D668" s="6" t="s">
        <v>13</v>
      </c>
      <c r="E668" s="6" t="s">
        <v>85</v>
      </c>
      <c r="F668" s="6" t="s">
        <v>111</v>
      </c>
      <c r="G668">
        <v>12</v>
      </c>
      <c r="H668">
        <v>202212</v>
      </c>
      <c r="I668" s="8">
        <v>71.88</v>
      </c>
      <c r="J668" s="8">
        <v>5.99</v>
      </c>
      <c r="K668" s="8">
        <v>6.8</v>
      </c>
      <c r="L668" s="8">
        <v>7.78</v>
      </c>
      <c r="M668" s="36" t="str">
        <f>INDEX(YahooDetails[], MATCH(ZACKS_Screener[Ticker], YahooDetails[Ticker],0), 4)</f>
        <v>Industrials</v>
      </c>
      <c r="N668" s="6" t="str">
        <f>INDEX(YahooDetails[], MATCH(ZACKS_Screener[Ticker], YahooDetails[Ticker],0), 2)</f>
        <v>Security &amp; Protection Services</v>
      </c>
      <c r="O6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0.13522537562604334</v>
      </c>
      <c r="P6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0.1441176470588236</v>
      </c>
      <c r="Q668" s="17">
        <f>IFERROR(ZACKS_Screener[[#This Row],[Price]]/ZACKS_Screener[[#This Row],[EPS1]], "")</f>
        <v>10.570588235294117</v>
      </c>
      <c r="R668" s="17">
        <f>IFERROR(ZACKS_Screener[[#This Row],[Price]]/ZACKS_Screener[[#This Row],[EPS2]], "")</f>
        <v>9.2390745501285334</v>
      </c>
      <c r="S668" s="17">
        <f>IFERROR(ZACKS_Screener[[#This Row],[PE1]]/(ZACKS_Screener[[#This Row],[EG1]]*100), "")</f>
        <v>0.78170152505446655</v>
      </c>
      <c r="T668" s="17">
        <f>IFERROR(ZACKS_Screener[[#This Row],[PE2]]/(ZACKS_Screener[[#This Row],[EG2]]*100), "")</f>
        <v>0.64107864225381628</v>
      </c>
      <c r="U668"/>
    </row>
    <row r="669" spans="1:21" hidden="1" x14ac:dyDescent="0.25">
      <c r="A669" s="20" t="s">
        <v>2152</v>
      </c>
      <c r="B669" s="35">
        <v>3844.71</v>
      </c>
      <c r="C669" s="6" t="s">
        <v>2151</v>
      </c>
      <c r="D669" s="6" t="s">
        <v>22</v>
      </c>
      <c r="E669" s="6" t="s">
        <v>41</v>
      </c>
      <c r="F669" s="6" t="s">
        <v>67</v>
      </c>
      <c r="G669">
        <v>12</v>
      </c>
      <c r="H669">
        <v>202212</v>
      </c>
      <c r="I669" s="8">
        <v>43.62</v>
      </c>
      <c r="J669" s="8">
        <v>-6.16</v>
      </c>
      <c r="K669" s="8">
        <v>-5.33</v>
      </c>
      <c r="L669" s="8">
        <v>-5.73</v>
      </c>
      <c r="M669" s="36" t="str">
        <f>INDEX(YahooDetails[], MATCH(ZACKS_Screener[Ticker], YahooDetails[Ticker],0), 4)</f>
        <v>Healthcare</v>
      </c>
      <c r="N669" s="6" t="str">
        <f>INDEX(YahooDetails[], MATCH(ZACKS_Screener[Ticker], YahooDetails[Ticker],0), 2)</f>
        <v>Biotechnology</v>
      </c>
      <c r="O6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0.13474025974025974</v>
      </c>
      <c r="P6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-7.5046904315197061E-2</v>
      </c>
      <c r="Q669" s="17">
        <f>IFERROR(ZACKS_Screener[[#This Row],[Price]]/ZACKS_Screener[[#This Row],[EPS1]], "")</f>
        <v>-8.1838649155722312</v>
      </c>
      <c r="R669" s="17">
        <f>IFERROR(ZACKS_Screener[[#This Row],[Price]]/ZACKS_Screener[[#This Row],[EPS2]], "")</f>
        <v>-7.6125654450261768</v>
      </c>
      <c r="S669" s="17">
        <f>IFERROR(ZACKS_Screener[[#This Row],[PE1]]/(ZACKS_Screener[[#This Row],[EG1]]*100), "")</f>
        <v>-0.60738081783042097</v>
      </c>
      <c r="T669" s="17">
        <f>IFERROR(ZACKS_Screener[[#This Row],[PE2]]/(ZACKS_Screener[[#This Row],[EG2]]*100), "")</f>
        <v>1.0143743455497372</v>
      </c>
      <c r="U669"/>
    </row>
    <row r="670" spans="1:21" hidden="1" x14ac:dyDescent="0.25">
      <c r="A670" s="20" t="s">
        <v>706</v>
      </c>
      <c r="B670" s="35">
        <v>5759.49</v>
      </c>
      <c r="C670" s="6" t="s">
        <v>705</v>
      </c>
      <c r="D670" s="6" t="s">
        <v>13</v>
      </c>
      <c r="E670" s="6" t="s">
        <v>330</v>
      </c>
      <c r="F670" s="6" t="s">
        <v>707</v>
      </c>
      <c r="G670">
        <v>12</v>
      </c>
      <c r="H670">
        <v>202212</v>
      </c>
      <c r="I670" s="8">
        <v>112.95</v>
      </c>
      <c r="J670" s="8">
        <v>5.27</v>
      </c>
      <c r="K670" s="8">
        <v>5.98</v>
      </c>
      <c r="L670" s="8">
        <v>6.61</v>
      </c>
      <c r="M670" s="36" t="str">
        <f>INDEX(YahooDetails[], MATCH(ZACKS_Screener[Ticker], YahooDetails[Ticker],0), 4)</f>
        <v>Consumer Cyclical</v>
      </c>
      <c r="N670" s="6" t="str">
        <f>INDEX(YahooDetails[], MATCH(ZACKS_Screener[Ticker], YahooDetails[Ticker],0), 2)</f>
        <v>Lodging</v>
      </c>
      <c r="O6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0.13472485768500966</v>
      </c>
      <c r="P6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0.10535117056856184</v>
      </c>
      <c r="Q670" s="17">
        <f>IFERROR(ZACKS_Screener[[#This Row],[Price]]/ZACKS_Screener[[#This Row],[EPS1]], "")</f>
        <v>18.887959866220736</v>
      </c>
      <c r="R670" s="17">
        <f>IFERROR(ZACKS_Screener[[#This Row],[Price]]/ZACKS_Screener[[#This Row],[EPS2]], "")</f>
        <v>17.087745839636913</v>
      </c>
      <c r="S670" s="17">
        <f>IFERROR(ZACKS_Screener[[#This Row],[PE1]]/(ZACKS_Screener[[#This Row],[EG1]]*100), "")</f>
        <v>1.401965471760326</v>
      </c>
      <c r="T670" s="17">
        <f>IFERROR(ZACKS_Screener[[#This Row],[PE2]]/(ZACKS_Screener[[#This Row],[EG2]]*100), "")</f>
        <v>1.6219796844607739</v>
      </c>
      <c r="U670"/>
    </row>
    <row r="671" spans="1:21" hidden="1" x14ac:dyDescent="0.25">
      <c r="A671" s="20" t="s">
        <v>2434</v>
      </c>
      <c r="B671" s="35">
        <v>38710.089999999997</v>
      </c>
      <c r="C671" s="6" t="s">
        <v>2433</v>
      </c>
      <c r="D671" s="6" t="s">
        <v>13</v>
      </c>
      <c r="E671" s="6" t="s">
        <v>37</v>
      </c>
      <c r="F671" s="6" t="s">
        <v>89</v>
      </c>
      <c r="G671">
        <v>12</v>
      </c>
      <c r="H671">
        <v>202212</v>
      </c>
      <c r="I671" s="8">
        <v>28.12</v>
      </c>
      <c r="J671" s="8">
        <v>2.0099999999999998</v>
      </c>
      <c r="K671" s="8">
        <v>2.2799999999999998</v>
      </c>
      <c r="L671" s="8">
        <v>2.67</v>
      </c>
      <c r="M671" s="36" t="str">
        <f>INDEX(YahooDetails[], MATCH(ZACKS_Screener[Ticker], YahooDetails[Ticker],0), 4)</f>
        <v>Financial Services</v>
      </c>
      <c r="N671" s="6" t="str">
        <f>INDEX(YahooDetails[], MATCH(ZACKS_Screener[Ticker], YahooDetails[Ticker],0), 2)</f>
        <v>Insurance—Life</v>
      </c>
      <c r="O6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0.13432835820895525</v>
      </c>
      <c r="P6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0.17105263157894743</v>
      </c>
      <c r="Q671" s="17">
        <f>IFERROR(ZACKS_Screener[[#This Row],[Price]]/ZACKS_Screener[[#This Row],[EPS1]], "")</f>
        <v>12.333333333333336</v>
      </c>
      <c r="R671" s="17">
        <f>IFERROR(ZACKS_Screener[[#This Row],[Price]]/ZACKS_Screener[[#This Row],[EPS2]], "")</f>
        <v>10.531835205992509</v>
      </c>
      <c r="S671" s="17">
        <f>IFERROR(ZACKS_Screener[[#This Row],[PE1]]/(ZACKS_Screener[[#This Row],[EG1]]*100), "")</f>
        <v>0.91814814814814816</v>
      </c>
      <c r="T671" s="17">
        <f>IFERROR(ZACKS_Screener[[#This Row],[PE2]]/(ZACKS_Screener[[#This Row],[EG2]]*100), "")</f>
        <v>0.61570728896571569</v>
      </c>
      <c r="U671"/>
    </row>
    <row r="672" spans="1:21" hidden="1" x14ac:dyDescent="0.25">
      <c r="A672" s="20" t="s">
        <v>7005</v>
      </c>
      <c r="B672" s="35">
        <v>75105.070000000007</v>
      </c>
      <c r="C672" s="6" t="s">
        <v>1243</v>
      </c>
      <c r="D672" s="6" t="s">
        <v>13</v>
      </c>
      <c r="E672" s="6" t="s">
        <v>85</v>
      </c>
      <c r="F672" s="6" t="s">
        <v>983</v>
      </c>
      <c r="G672">
        <v>12</v>
      </c>
      <c r="H672">
        <v>202212</v>
      </c>
      <c r="I672" s="8">
        <v>119.57</v>
      </c>
      <c r="J672" s="8">
        <v>6.49</v>
      </c>
      <c r="K672" s="8">
        <v>7.36</v>
      </c>
      <c r="L672" s="8">
        <v>8.34</v>
      </c>
      <c r="M672" s="36" t="e">
        <f>INDEX(YahooDetails[], MATCH(ZACKS_Screener[Ticker], YahooDetails[Ticker],0), 4)</f>
        <v>#N/A</v>
      </c>
      <c r="N672" s="6" t="e">
        <f>INDEX(YahooDetails[], MATCH(ZACKS_Screener[Ticker], YahooDetails[Ticker],0), 2)</f>
        <v>#N/A</v>
      </c>
      <c r="O6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0.13405238828967644</v>
      </c>
      <c r="P6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0.1331521739130434</v>
      </c>
      <c r="Q672" s="17">
        <f>IFERROR(ZACKS_Screener[[#This Row],[Price]]/ZACKS_Screener[[#This Row],[EPS1]], "")</f>
        <v>16.245923913043477</v>
      </c>
      <c r="R672" s="17">
        <f>IFERROR(ZACKS_Screener[[#This Row],[Price]]/ZACKS_Screener[[#This Row],[EPS2]], "")</f>
        <v>14.336930455635491</v>
      </c>
      <c r="S672" s="17">
        <f>IFERROR(ZACKS_Screener[[#This Row],[PE1]]/(ZACKS_Screener[[#This Row],[EG1]]*100), "")</f>
        <v>1.211908576961519</v>
      </c>
      <c r="T672" s="17">
        <f>IFERROR(ZACKS_Screener[[#This Row],[PE2]]/(ZACKS_Screener[[#This Row],[EG2]]*100), "")</f>
        <v>1.0767327362599721</v>
      </c>
      <c r="U672"/>
    </row>
    <row r="673" spans="1:21" hidden="1" x14ac:dyDescent="0.25">
      <c r="A673" s="20" t="s">
        <v>859</v>
      </c>
      <c r="B673" s="35">
        <v>210069.25</v>
      </c>
      <c r="C673" s="6" t="s">
        <v>858</v>
      </c>
      <c r="D673" s="6" t="s">
        <v>22</v>
      </c>
      <c r="E673" s="6" t="s">
        <v>14</v>
      </c>
      <c r="F673" s="6" t="s">
        <v>860</v>
      </c>
      <c r="G673">
        <v>7</v>
      </c>
      <c r="H673">
        <v>202207</v>
      </c>
      <c r="I673" s="8">
        <v>51.55</v>
      </c>
      <c r="J673" s="8">
        <v>3.36</v>
      </c>
      <c r="K673" s="8">
        <v>3.81</v>
      </c>
      <c r="L673" s="8">
        <v>4.04</v>
      </c>
      <c r="M673" s="36" t="str">
        <f>INDEX(YahooDetails[], MATCH(ZACKS_Screener[Ticker], YahooDetails[Ticker],0), 4)</f>
        <v>Technology</v>
      </c>
      <c r="N673" s="6" t="str">
        <f>INDEX(YahooDetails[], MATCH(ZACKS_Screener[Ticker], YahooDetails[Ticker],0), 2)</f>
        <v>Communication Equipment</v>
      </c>
      <c r="O6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0.13392857142857148</v>
      </c>
      <c r="P6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6.0367454068241462E-2</v>
      </c>
      <c r="Q673" s="17">
        <f>IFERROR(ZACKS_Screener[[#This Row],[Price]]/ZACKS_Screener[[#This Row],[EPS1]], "")</f>
        <v>13.530183727034119</v>
      </c>
      <c r="R673" s="17">
        <f>IFERROR(ZACKS_Screener[[#This Row],[Price]]/ZACKS_Screener[[#This Row],[EPS2]], "")</f>
        <v>12.759900990099009</v>
      </c>
      <c r="S673" s="17">
        <f>IFERROR(ZACKS_Screener[[#This Row],[PE1]]/(ZACKS_Screener[[#This Row],[EG1]]*100), "")</f>
        <v>1.0102537182852138</v>
      </c>
      <c r="T673" s="17">
        <f>IFERROR(ZACKS_Screener[[#This Row],[PE2]]/(ZACKS_Screener[[#This Row],[EG2]]*100), "")</f>
        <v>2.1137053379250967</v>
      </c>
      <c r="U673"/>
    </row>
    <row r="674" spans="1:21" hidden="1" x14ac:dyDescent="0.25">
      <c r="A674" s="20" t="s">
        <v>625</v>
      </c>
      <c r="B674" s="35">
        <v>3335.16</v>
      </c>
      <c r="C674" s="6" t="s">
        <v>624</v>
      </c>
      <c r="D674" s="6" t="s">
        <v>13</v>
      </c>
      <c r="E674" s="6" t="s">
        <v>14</v>
      </c>
      <c r="F674" s="6" t="s">
        <v>201</v>
      </c>
      <c r="G674">
        <v>12</v>
      </c>
      <c r="H674">
        <v>202212</v>
      </c>
      <c r="I674" s="8">
        <v>50.38</v>
      </c>
      <c r="J674" s="8">
        <v>1.1200000000000001</v>
      </c>
      <c r="K674" s="8">
        <v>1.27</v>
      </c>
      <c r="L674" s="8">
        <v>1.59</v>
      </c>
      <c r="M674" s="36" t="str">
        <f>INDEX(YahooDetails[], MATCH(ZACKS_Screener[Ticker], YahooDetails[Ticker],0), 4)</f>
        <v>Technology</v>
      </c>
      <c r="N674" s="6" t="str">
        <f>INDEX(YahooDetails[], MATCH(ZACKS_Screener[Ticker], YahooDetails[Ticker],0), 2)</f>
        <v>Software—Application</v>
      </c>
      <c r="O6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0.13392857142857134</v>
      </c>
      <c r="P6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0.25196850393700793</v>
      </c>
      <c r="Q674" s="17">
        <f>IFERROR(ZACKS_Screener[[#This Row],[Price]]/ZACKS_Screener[[#This Row],[EPS1]], "")</f>
        <v>39.669291338582681</v>
      </c>
      <c r="R674" s="17">
        <f>IFERROR(ZACKS_Screener[[#This Row],[Price]]/ZACKS_Screener[[#This Row],[EPS2]], "")</f>
        <v>31.685534591194969</v>
      </c>
      <c r="S674" s="17">
        <f>IFERROR(ZACKS_Screener[[#This Row],[PE1]]/(ZACKS_Screener[[#This Row],[EG1]]*100), "")</f>
        <v>2.9619737532808421</v>
      </c>
      <c r="T674" s="17">
        <f>IFERROR(ZACKS_Screener[[#This Row],[PE2]]/(ZACKS_Screener[[#This Row],[EG2]]*100), "")</f>
        <v>1.25751965408805</v>
      </c>
      <c r="U674"/>
    </row>
    <row r="675" spans="1:21" hidden="1" x14ac:dyDescent="0.25">
      <c r="A675" s="20" t="s">
        <v>2541</v>
      </c>
      <c r="B675" s="35">
        <v>20159.919999999998</v>
      </c>
      <c r="C675" s="6" t="s">
        <v>2540</v>
      </c>
      <c r="D675" s="6" t="s">
        <v>13</v>
      </c>
      <c r="E675" s="6" t="s">
        <v>85</v>
      </c>
      <c r="F675" s="6" t="s">
        <v>2542</v>
      </c>
      <c r="G675">
        <v>12</v>
      </c>
      <c r="H675">
        <v>202212</v>
      </c>
      <c r="I675" s="8">
        <v>40.909999999999997</v>
      </c>
      <c r="J675" s="8">
        <v>0.75</v>
      </c>
      <c r="K675" s="8">
        <v>0.85</v>
      </c>
      <c r="L675" s="8">
        <v>0.92</v>
      </c>
      <c r="M675" s="36" t="str">
        <f>INDEX(YahooDetails[], MATCH(ZACKS_Screener[Ticker], YahooDetails[Ticker],0), 4)</f>
        <v>Consumer Cyclical</v>
      </c>
      <c r="N675" s="6" t="str">
        <f>INDEX(YahooDetails[], MATCH(ZACKS_Screener[Ticker], YahooDetails[Ticker],0), 2)</f>
        <v>Personal Services</v>
      </c>
      <c r="O6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0.1333333333333333</v>
      </c>
      <c r="P6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8.235294117647067E-2</v>
      </c>
      <c r="Q675" s="17">
        <f>IFERROR(ZACKS_Screener[[#This Row],[Price]]/ZACKS_Screener[[#This Row],[EPS1]], "")</f>
        <v>48.129411764705878</v>
      </c>
      <c r="R675" s="17">
        <f>IFERROR(ZACKS_Screener[[#This Row],[Price]]/ZACKS_Screener[[#This Row],[EPS2]], "")</f>
        <v>44.467391304347821</v>
      </c>
      <c r="S675" s="17">
        <f>IFERROR(ZACKS_Screener[[#This Row],[PE1]]/(ZACKS_Screener[[#This Row],[EG1]]*100), "")</f>
        <v>3.6097058823529418</v>
      </c>
      <c r="T675" s="17">
        <f>IFERROR(ZACKS_Screener[[#This Row],[PE2]]/(ZACKS_Screener[[#This Row],[EG2]]*100), "")</f>
        <v>5.3996118012422301</v>
      </c>
      <c r="U675"/>
    </row>
    <row r="676" spans="1:21" hidden="1" x14ac:dyDescent="0.25">
      <c r="A676" s="20" t="s">
        <v>3219</v>
      </c>
      <c r="B676" s="35">
        <v>9378.1200000000008</v>
      </c>
      <c r="C676" s="6" t="s">
        <v>3218</v>
      </c>
      <c r="D676" s="6" t="s">
        <v>13</v>
      </c>
      <c r="E676" s="6" t="s">
        <v>107</v>
      </c>
      <c r="F676" s="6" t="s">
        <v>776</v>
      </c>
      <c r="G676">
        <v>12</v>
      </c>
      <c r="H676">
        <v>202212</v>
      </c>
      <c r="I676" s="8">
        <v>10.88</v>
      </c>
      <c r="J676" s="8">
        <v>-1.43</v>
      </c>
      <c r="K676" s="8">
        <v>-1.24</v>
      </c>
      <c r="L676" s="8">
        <v>-0.9</v>
      </c>
      <c r="M676" s="36" t="str">
        <f>INDEX(YahooDetails[], MATCH(ZACKS_Screener[Ticker], YahooDetails[Ticker],0), 4)</f>
        <v>Consumer Cyclical</v>
      </c>
      <c r="N676" s="6" t="str">
        <f>INDEX(YahooDetails[], MATCH(ZACKS_Screener[Ticker], YahooDetails[Ticker],0), 2)</f>
        <v>Auto Manufacturers</v>
      </c>
      <c r="O6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0.13286713286713284</v>
      </c>
      <c r="P6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0.27419354838709675</v>
      </c>
      <c r="Q676" s="17">
        <f>IFERROR(ZACKS_Screener[[#This Row],[Price]]/ZACKS_Screener[[#This Row],[EPS1]], "")</f>
        <v>-8.7741935483870979</v>
      </c>
      <c r="R676" s="17">
        <f>IFERROR(ZACKS_Screener[[#This Row],[Price]]/ZACKS_Screener[[#This Row],[EPS2]], "")</f>
        <v>-12.088888888888889</v>
      </c>
      <c r="S676" s="17">
        <f>IFERROR(ZACKS_Screener[[#This Row],[PE1]]/(ZACKS_Screener[[#This Row],[EG1]]*100), "")</f>
        <v>-0.66037351443123959</v>
      </c>
      <c r="T676" s="17">
        <f>IFERROR(ZACKS_Screener[[#This Row],[PE2]]/(ZACKS_Screener[[#This Row],[EG2]]*100), "")</f>
        <v>-0.44088888888888889</v>
      </c>
      <c r="U676"/>
    </row>
    <row r="677" spans="1:21" hidden="1" x14ac:dyDescent="0.25">
      <c r="A677" s="20" t="s">
        <v>495</v>
      </c>
      <c r="B677" s="35">
        <v>16153.42</v>
      </c>
      <c r="C677" s="6" t="s">
        <v>494</v>
      </c>
      <c r="D677" s="6" t="s">
        <v>13</v>
      </c>
      <c r="E677" s="6" t="s">
        <v>37</v>
      </c>
      <c r="F677" s="6" t="s">
        <v>250</v>
      </c>
      <c r="G677">
        <v>12</v>
      </c>
      <c r="H677">
        <v>202212</v>
      </c>
      <c r="I677" s="8">
        <v>35.24</v>
      </c>
      <c r="J677" s="8">
        <v>2.71</v>
      </c>
      <c r="K677" s="8">
        <v>3.07</v>
      </c>
      <c r="L677" s="8">
        <v>3.35</v>
      </c>
      <c r="M677" s="36" t="str">
        <f>INDEX(YahooDetails[], MATCH(ZACKS_Screener[Ticker], YahooDetails[Ticker],0), 4)</f>
        <v>Utilities</v>
      </c>
      <c r="N677" s="6" t="str">
        <f>INDEX(YahooDetails[], MATCH(ZACKS_Screener[Ticker], YahooDetails[Ticker],0), 2)</f>
        <v>Utilities—Diversified</v>
      </c>
      <c r="O6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0.13284132841328408</v>
      </c>
      <c r="P6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9.1205211726384447E-2</v>
      </c>
      <c r="Q677" s="17">
        <f>IFERROR(ZACKS_Screener[[#This Row],[Price]]/ZACKS_Screener[[#This Row],[EPS1]], "")</f>
        <v>11.478827361563519</v>
      </c>
      <c r="R677" s="17">
        <f>IFERROR(ZACKS_Screener[[#This Row],[Price]]/ZACKS_Screener[[#This Row],[EPS2]], "")</f>
        <v>10.519402985074628</v>
      </c>
      <c r="S677" s="17">
        <f>IFERROR(ZACKS_Screener[[#This Row],[PE1]]/(ZACKS_Screener[[#This Row],[EG1]]*100), "")</f>
        <v>0.86410061527325421</v>
      </c>
      <c r="T677" s="17">
        <f>IFERROR(ZACKS_Screener[[#This Row],[PE2]]/(ZACKS_Screener[[#This Row],[EG2]]*100), "")</f>
        <v>1.1533773987206815</v>
      </c>
      <c r="U677"/>
    </row>
    <row r="678" spans="1:21" hidden="1" x14ac:dyDescent="0.25">
      <c r="A678" s="20" t="s">
        <v>2962</v>
      </c>
      <c r="B678" s="35">
        <v>3420.89</v>
      </c>
      <c r="C678" s="6" t="s">
        <v>2961</v>
      </c>
      <c r="D678" s="6" t="s">
        <v>22</v>
      </c>
      <c r="E678" s="6" t="s">
        <v>51</v>
      </c>
      <c r="F678" s="6" t="s">
        <v>1527</v>
      </c>
      <c r="G678">
        <v>12</v>
      </c>
      <c r="H678">
        <v>202212</v>
      </c>
      <c r="I678" s="8">
        <v>25.75</v>
      </c>
      <c r="J678" s="8">
        <v>0.98</v>
      </c>
      <c r="K678" s="8">
        <v>1.1100000000000001</v>
      </c>
      <c r="L678" s="8">
        <v>1.21</v>
      </c>
      <c r="M678" s="36" t="str">
        <f>INDEX(YahooDetails[], MATCH(ZACKS_Screener[Ticker], YahooDetails[Ticker],0), 4)</f>
        <v>Consumer Defensive</v>
      </c>
      <c r="N678" s="6" t="str">
        <f>INDEX(YahooDetails[], MATCH(ZACKS_Screener[Ticker], YahooDetails[Ticker],0), 2)</f>
        <v>Packaged Foods</v>
      </c>
      <c r="O6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0.13265306122448992</v>
      </c>
      <c r="P6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9.0090090090089961E-2</v>
      </c>
      <c r="Q678" s="17">
        <f>IFERROR(ZACKS_Screener[[#This Row],[Price]]/ZACKS_Screener[[#This Row],[EPS1]], "")</f>
        <v>23.198198198198195</v>
      </c>
      <c r="R678" s="17">
        <f>IFERROR(ZACKS_Screener[[#This Row],[Price]]/ZACKS_Screener[[#This Row],[EPS2]], "")</f>
        <v>21.280991735537192</v>
      </c>
      <c r="S678" s="17">
        <f>IFERROR(ZACKS_Screener[[#This Row],[PE1]]/(ZACKS_Screener[[#This Row],[EG1]]*100), "")</f>
        <v>1.7487872487872469</v>
      </c>
      <c r="T678" s="17">
        <f>IFERROR(ZACKS_Screener[[#This Row],[PE2]]/(ZACKS_Screener[[#This Row],[EG2]]*100), "")</f>
        <v>2.3621900826446316</v>
      </c>
      <c r="U678"/>
    </row>
    <row r="679" spans="1:21" hidden="1" x14ac:dyDescent="0.25">
      <c r="A679" s="20" t="s">
        <v>623</v>
      </c>
      <c r="B679" s="35">
        <v>23229.72</v>
      </c>
      <c r="C679" s="6" t="s">
        <v>622</v>
      </c>
      <c r="D679" s="6" t="s">
        <v>13</v>
      </c>
      <c r="E679" s="6" t="s">
        <v>41</v>
      </c>
      <c r="F679" s="6" t="s">
        <v>45</v>
      </c>
      <c r="G679">
        <v>6</v>
      </c>
      <c r="H679">
        <v>202206</v>
      </c>
      <c r="I679" s="8">
        <v>91.24</v>
      </c>
      <c r="J679" s="8">
        <v>5.0599999999999996</v>
      </c>
      <c r="K679" s="8">
        <v>5.73</v>
      </c>
      <c r="L679" s="8">
        <v>6.53</v>
      </c>
      <c r="M679" s="36" t="str">
        <f>INDEX(YahooDetails[], MATCH(ZACKS_Screener[Ticker], YahooDetails[Ticker],0), 4)</f>
        <v>Healthcare</v>
      </c>
      <c r="N679" s="6" t="str">
        <f>INDEX(YahooDetails[], MATCH(ZACKS_Screener[Ticker], YahooDetails[Ticker],0), 2)</f>
        <v>Medical Distribution</v>
      </c>
      <c r="O6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0.13241106719367607</v>
      </c>
      <c r="P6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0.13961605584642231</v>
      </c>
      <c r="Q679" s="17">
        <f>IFERROR(ZACKS_Screener[[#This Row],[Price]]/ZACKS_Screener[[#This Row],[EPS1]], "")</f>
        <v>15.923211169284466</v>
      </c>
      <c r="R679" s="17">
        <f>IFERROR(ZACKS_Screener[[#This Row],[Price]]/ZACKS_Screener[[#This Row],[EPS2]], "")</f>
        <v>13.972434915773352</v>
      </c>
      <c r="S679" s="17">
        <f>IFERROR(ZACKS_Screener[[#This Row],[PE1]]/(ZACKS_Screener[[#This Row],[EG1]]*100), "")</f>
        <v>1.2025589330832729</v>
      </c>
      <c r="T679" s="17">
        <f>IFERROR(ZACKS_Screener[[#This Row],[PE2]]/(ZACKS_Screener[[#This Row],[EG2]]*100), "")</f>
        <v>1.0007756508422665</v>
      </c>
      <c r="U679"/>
    </row>
    <row r="680" spans="1:21" hidden="1" x14ac:dyDescent="0.25">
      <c r="A680" s="20" t="s">
        <v>378</v>
      </c>
      <c r="B680" s="35">
        <v>125917.69</v>
      </c>
      <c r="C680" s="6" t="s">
        <v>377</v>
      </c>
      <c r="D680" s="6" t="s">
        <v>13</v>
      </c>
      <c r="E680" s="6" t="s">
        <v>37</v>
      </c>
      <c r="F680" s="6" t="s">
        <v>379</v>
      </c>
      <c r="G680">
        <v>12</v>
      </c>
      <c r="H680">
        <v>202212</v>
      </c>
      <c r="I680" s="8">
        <v>169.41</v>
      </c>
      <c r="J680" s="8">
        <v>9.85</v>
      </c>
      <c r="K680" s="8">
        <v>11.15</v>
      </c>
      <c r="L680" s="8">
        <v>12.56</v>
      </c>
      <c r="M680" s="36" t="str">
        <f>INDEX(YahooDetails[], MATCH(ZACKS_Screener[Ticker], YahooDetails[Ticker],0), 4)</f>
        <v>Financial Services</v>
      </c>
      <c r="N680" s="6" t="str">
        <f>INDEX(YahooDetails[], MATCH(ZACKS_Screener[Ticker], YahooDetails[Ticker],0), 2)</f>
        <v>Credit Services</v>
      </c>
      <c r="O6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0.13197969543147217</v>
      </c>
      <c r="P6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0.12645739910313902</v>
      </c>
      <c r="Q680" s="17">
        <f>IFERROR(ZACKS_Screener[[#This Row],[Price]]/ZACKS_Screener[[#This Row],[EPS1]], "")</f>
        <v>15.193721973094169</v>
      </c>
      <c r="R680" s="17">
        <f>IFERROR(ZACKS_Screener[[#This Row],[Price]]/ZACKS_Screener[[#This Row],[EPS2]], "")</f>
        <v>13.488057324840764</v>
      </c>
      <c r="S680" s="17">
        <f>IFERROR(ZACKS_Screener[[#This Row],[PE1]]/(ZACKS_Screener[[#This Row],[EG1]]*100), "")</f>
        <v>1.1512166264229036</v>
      </c>
      <c r="T680" s="17">
        <f>IFERROR(ZACKS_Screener[[#This Row],[PE2]]/(ZACKS_Screener[[#This Row],[EG2]]*100), "")</f>
        <v>1.0666087884537199</v>
      </c>
      <c r="U680"/>
    </row>
    <row r="681" spans="1:21" hidden="1" x14ac:dyDescent="0.25">
      <c r="A681" s="20" t="s">
        <v>448</v>
      </c>
      <c r="B681" s="35">
        <v>30827.25</v>
      </c>
      <c r="C681" s="6" t="s">
        <v>447</v>
      </c>
      <c r="D681" s="6" t="s">
        <v>13</v>
      </c>
      <c r="E681" s="6" t="s">
        <v>37</v>
      </c>
      <c r="F681" s="6" t="s">
        <v>418</v>
      </c>
      <c r="G681">
        <v>12</v>
      </c>
      <c r="H681">
        <v>202212</v>
      </c>
      <c r="I681" s="8">
        <v>7.93</v>
      </c>
      <c r="J681" s="8">
        <v>1.52</v>
      </c>
      <c r="K681" s="8">
        <v>1.72</v>
      </c>
      <c r="L681" s="8">
        <v>1.89</v>
      </c>
      <c r="M681" s="36" t="str">
        <f>INDEX(YahooDetails[], MATCH(ZACKS_Screener[Ticker], YahooDetails[Ticker],0), 4)</f>
        <v>Financial Services</v>
      </c>
      <c r="N681" s="6" t="str">
        <f>INDEX(YahooDetails[], MATCH(ZACKS_Screener[Ticker], YahooDetails[Ticker],0), 2)</f>
        <v>Banks—Diversified</v>
      </c>
      <c r="O6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0.13157894736842102</v>
      </c>
      <c r="P6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9.8837209302325535E-2</v>
      </c>
      <c r="Q681" s="17">
        <f>IFERROR(ZACKS_Screener[[#This Row],[Price]]/ZACKS_Screener[[#This Row],[EPS1]], "")</f>
        <v>4.6104651162790695</v>
      </c>
      <c r="R681" s="17">
        <f>IFERROR(ZACKS_Screener[[#This Row],[Price]]/ZACKS_Screener[[#This Row],[EPS2]], "")</f>
        <v>4.1957671957671963</v>
      </c>
      <c r="S681" s="17">
        <f>IFERROR(ZACKS_Screener[[#This Row],[PE1]]/(ZACKS_Screener[[#This Row],[EG1]]*100), "")</f>
        <v>0.35039534883720935</v>
      </c>
      <c r="T681" s="17">
        <f>IFERROR(ZACKS_Screener[[#This Row],[PE2]]/(ZACKS_Screener[[#This Row],[EG2]]*100), "")</f>
        <v>0.42451291627762244</v>
      </c>
      <c r="U681"/>
    </row>
    <row r="682" spans="1:21" hidden="1" x14ac:dyDescent="0.25">
      <c r="A682" s="20" t="s">
        <v>3880</v>
      </c>
      <c r="B682" s="35">
        <v>3039.44</v>
      </c>
      <c r="C682" s="6" t="s">
        <v>3879</v>
      </c>
      <c r="D682" s="6" t="s">
        <v>13</v>
      </c>
      <c r="E682" s="6" t="s">
        <v>85</v>
      </c>
      <c r="F682" s="6" t="s">
        <v>286</v>
      </c>
      <c r="G682">
        <v>3</v>
      </c>
      <c r="H682">
        <v>202303</v>
      </c>
      <c r="I682" s="8">
        <v>13.34</v>
      </c>
      <c r="J682" s="8">
        <v>-0.76</v>
      </c>
      <c r="K682" s="8">
        <v>-0.66</v>
      </c>
      <c r="L682" s="8">
        <v>-0.39</v>
      </c>
      <c r="M682" s="36" t="str">
        <f>INDEX(YahooDetails[], MATCH(ZACKS_Screener[Ticker], YahooDetails[Ticker],0), 4)</f>
        <v>Technology</v>
      </c>
      <c r="N682" s="6" t="str">
        <f>INDEX(YahooDetails[], MATCH(ZACKS_Screener[Ticker], YahooDetails[Ticker],0), 2)</f>
        <v>Information Technology Services</v>
      </c>
      <c r="O6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0.13157894736842102</v>
      </c>
      <c r="P6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0.40909090909090912</v>
      </c>
      <c r="Q682" s="17">
        <f>IFERROR(ZACKS_Screener[[#This Row],[Price]]/ZACKS_Screener[[#This Row],[EPS1]], "")</f>
        <v>-20.212121212121211</v>
      </c>
      <c r="R682" s="17">
        <f>IFERROR(ZACKS_Screener[[#This Row],[Price]]/ZACKS_Screener[[#This Row],[EPS2]], "")</f>
        <v>-34.205128205128204</v>
      </c>
      <c r="S682" s="17">
        <f>IFERROR(ZACKS_Screener[[#This Row],[PE1]]/(ZACKS_Screener[[#This Row],[EG1]]*100), "")</f>
        <v>-1.5361212121212124</v>
      </c>
      <c r="T682" s="17">
        <f>IFERROR(ZACKS_Screener[[#This Row],[PE2]]/(ZACKS_Screener[[#This Row],[EG2]]*100), "")</f>
        <v>-0.83612535612535599</v>
      </c>
      <c r="U682"/>
    </row>
    <row r="683" spans="1:21" hidden="1" x14ac:dyDescent="0.25">
      <c r="A683" s="20" t="s">
        <v>3482</v>
      </c>
      <c r="B683" s="35">
        <v>2701.39</v>
      </c>
      <c r="C683" s="6" t="s">
        <v>3481</v>
      </c>
      <c r="D683" s="6" t="s">
        <v>13</v>
      </c>
      <c r="E683" s="6" t="s">
        <v>85</v>
      </c>
      <c r="F683" s="6" t="s">
        <v>86</v>
      </c>
      <c r="G683">
        <v>12</v>
      </c>
      <c r="H683">
        <v>202212</v>
      </c>
      <c r="I683" s="8">
        <v>53.62</v>
      </c>
      <c r="J683" s="8">
        <v>2.13</v>
      </c>
      <c r="K683" s="8">
        <v>2.41</v>
      </c>
      <c r="L683" s="8">
        <v>2.71</v>
      </c>
      <c r="M683" s="36" t="str">
        <f>INDEX(YahooDetails[], MATCH(ZACKS_Screener[Ticker], YahooDetails[Ticker],0), 4)</f>
        <v>Industrials</v>
      </c>
      <c r="N683" s="6" t="str">
        <f>INDEX(YahooDetails[], MATCH(ZACKS_Screener[Ticker], YahooDetails[Ticker],0), 2)</f>
        <v>Specialty Business Services</v>
      </c>
      <c r="O6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0.13145539906103298</v>
      </c>
      <c r="P6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0.12448132780082979</v>
      </c>
      <c r="Q683" s="17">
        <f>IFERROR(ZACKS_Screener[[#This Row],[Price]]/ZACKS_Screener[[#This Row],[EPS1]], "")</f>
        <v>22.248962655601659</v>
      </c>
      <c r="R683" s="17">
        <f>IFERROR(ZACKS_Screener[[#This Row],[Price]]/ZACKS_Screener[[#This Row],[EPS2]], "")</f>
        <v>19.785977859778598</v>
      </c>
      <c r="S683" s="17">
        <f>IFERROR(ZACKS_Screener[[#This Row],[PE1]]/(ZACKS_Screener[[#This Row],[EG1]]*100), "")</f>
        <v>1.6925103734439817</v>
      </c>
      <c r="T683" s="17">
        <f>IFERROR(ZACKS_Screener[[#This Row],[PE2]]/(ZACKS_Screener[[#This Row],[EG2]]*100), "")</f>
        <v>1.5894735547355485</v>
      </c>
      <c r="U683"/>
    </row>
    <row r="684" spans="1:21" hidden="1" x14ac:dyDescent="0.25">
      <c r="A684" s="20" t="s">
        <v>94</v>
      </c>
      <c r="B684" s="35">
        <v>222863.98</v>
      </c>
      <c r="C684" s="6" t="s">
        <v>93</v>
      </c>
      <c r="D684" s="6" t="s">
        <v>22</v>
      </c>
      <c r="E684" s="6" t="s">
        <v>14</v>
      </c>
      <c r="F684" s="6" t="s">
        <v>95</v>
      </c>
      <c r="G684">
        <v>11</v>
      </c>
      <c r="H684">
        <v>202211</v>
      </c>
      <c r="I684" s="8">
        <v>485.86</v>
      </c>
      <c r="J684" s="8">
        <v>13.71</v>
      </c>
      <c r="K684" s="8">
        <v>15.51</v>
      </c>
      <c r="L684" s="8">
        <v>17.47</v>
      </c>
      <c r="M684" s="36" t="str">
        <f>INDEX(YahooDetails[], MATCH(ZACKS_Screener[Ticker], YahooDetails[Ticker],0), 4)</f>
        <v>Technology</v>
      </c>
      <c r="N684" s="6" t="str">
        <f>INDEX(YahooDetails[], MATCH(ZACKS_Screener[Ticker], YahooDetails[Ticker],0), 2)</f>
        <v>Software—Infrastructure</v>
      </c>
      <c r="O6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0.1312910284463894</v>
      </c>
      <c r="P6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0.12637008381689227</v>
      </c>
      <c r="Q684" s="17">
        <f>IFERROR(ZACKS_Screener[[#This Row],[Price]]/ZACKS_Screener[[#This Row],[EPS1]], "")</f>
        <v>31.325596389426178</v>
      </c>
      <c r="R684" s="17">
        <f>IFERROR(ZACKS_Screener[[#This Row],[Price]]/ZACKS_Screener[[#This Row],[EPS2]], "")</f>
        <v>27.811104751001722</v>
      </c>
      <c r="S684" s="17">
        <f>IFERROR(ZACKS_Screener[[#This Row],[PE1]]/(ZACKS_Screener[[#This Row],[EG1]]*100), "")</f>
        <v>2.3859662583279624</v>
      </c>
      <c r="T684" s="17">
        <f>IFERROR(ZACKS_Screener[[#This Row],[PE2]]/(ZACKS_Screener[[#This Row],[EG2]]*100), "")</f>
        <v>2.2007665035103923</v>
      </c>
      <c r="U684"/>
    </row>
    <row r="685" spans="1:21" x14ac:dyDescent="0.25">
      <c r="A685" s="20" t="s">
        <v>1967</v>
      </c>
      <c r="B685" s="35">
        <v>10339.11</v>
      </c>
      <c r="C685" s="6" t="s">
        <v>1966</v>
      </c>
      <c r="D685" s="6" t="s">
        <v>22</v>
      </c>
      <c r="E685" s="6" t="s">
        <v>37</v>
      </c>
      <c r="F685" s="6" t="s">
        <v>641</v>
      </c>
      <c r="G685">
        <v>12</v>
      </c>
      <c r="H685">
        <v>202212</v>
      </c>
      <c r="I685" s="8">
        <v>274.47000000000003</v>
      </c>
      <c r="J685" s="8">
        <v>6.67</v>
      </c>
      <c r="K685" s="8">
        <v>7.54</v>
      </c>
      <c r="L685" s="8">
        <v>8.57</v>
      </c>
      <c r="M685" s="36" t="str">
        <f>INDEX(YahooDetails[], MATCH(ZACKS_Screener[Ticker], YahooDetails[Ticker],0), 4)</f>
        <v>Financial Services</v>
      </c>
      <c r="N685" s="6" t="str">
        <f>INDEX(YahooDetails[], MATCH(ZACKS_Screener[Ticker], YahooDetails[Ticker],0), 2)</f>
        <v>Capital Markets</v>
      </c>
      <c r="O6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0.13043478260869568</v>
      </c>
      <c r="P6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0.13660477453580905</v>
      </c>
      <c r="Q685" s="17">
        <f>IFERROR(ZACKS_Screener[[#This Row],[Price]]/ZACKS_Screener[[#This Row],[EPS1]], "")</f>
        <v>36.401856763925736</v>
      </c>
      <c r="R685" s="17">
        <f>IFERROR(ZACKS_Screener[[#This Row],[Price]]/ZACKS_Screener[[#This Row],[EPS2]], "")</f>
        <v>32.026837806301053</v>
      </c>
      <c r="S685" s="17">
        <f>IFERROR(ZACKS_Screener[[#This Row],[PE1]]/(ZACKS_Screener[[#This Row],[EG1]]*100), "")</f>
        <v>2.7908090185676393</v>
      </c>
      <c r="T685" s="17">
        <f>IFERROR(ZACKS_Screener[[#This Row],[PE2]]/(ZACKS_Screener[[#This Row],[EG2]]*100), "")</f>
        <v>2.3444889034903871</v>
      </c>
      <c r="U685"/>
    </row>
    <row r="686" spans="1:21" hidden="1" x14ac:dyDescent="0.25">
      <c r="A686" s="20" t="s">
        <v>1940</v>
      </c>
      <c r="B686" s="35">
        <v>41752.550000000003</v>
      </c>
      <c r="C686" s="6" t="s">
        <v>1939</v>
      </c>
      <c r="D686" s="6" t="s">
        <v>13</v>
      </c>
      <c r="E686" s="6" t="s">
        <v>37</v>
      </c>
      <c r="F686" s="6" t="s">
        <v>89</v>
      </c>
      <c r="G686">
        <v>12</v>
      </c>
      <c r="H686">
        <v>202212</v>
      </c>
      <c r="I686" s="8">
        <v>54.52</v>
      </c>
      <c r="J686" s="8">
        <v>6.85</v>
      </c>
      <c r="K686" s="8">
        <v>7.74</v>
      </c>
      <c r="L686" s="8">
        <v>9.11</v>
      </c>
      <c r="M686" s="36" t="str">
        <f>INDEX(YahooDetails[], MATCH(ZACKS_Screener[Ticker], YahooDetails[Ticker],0), 4)</f>
        <v>Financial Services</v>
      </c>
      <c r="N686" s="6" t="str">
        <f>INDEX(YahooDetails[], MATCH(ZACKS_Screener[Ticker], YahooDetails[Ticker],0), 2)</f>
        <v>Insurance—Life</v>
      </c>
      <c r="O6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0.12992700729927018</v>
      </c>
      <c r="P6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0.17700258397932805</v>
      </c>
      <c r="Q686" s="17">
        <f>IFERROR(ZACKS_Screener[[#This Row],[Price]]/ZACKS_Screener[[#This Row],[EPS1]], "")</f>
        <v>7.0439276485788112</v>
      </c>
      <c r="R686" s="17">
        <f>IFERROR(ZACKS_Screener[[#This Row],[Price]]/ZACKS_Screener[[#This Row],[EPS2]], "")</f>
        <v>5.9846322722283212</v>
      </c>
      <c r="S686" s="17">
        <f>IFERROR(ZACKS_Screener[[#This Row],[PE1]]/(ZACKS_Screener[[#This Row],[EG1]]*100), "")</f>
        <v>0.54214499317713283</v>
      </c>
      <c r="T686" s="17">
        <f>IFERROR(ZACKS_Screener[[#This Row],[PE2]]/(ZACKS_Screener[[#This Row],[EG2]]*100), "")</f>
        <v>0.33810988165727907</v>
      </c>
      <c r="U686"/>
    </row>
    <row r="687" spans="1:21" hidden="1" x14ac:dyDescent="0.25">
      <c r="A687" s="20" t="s">
        <v>2523</v>
      </c>
      <c r="B687" s="35">
        <v>8069.64</v>
      </c>
      <c r="C687" s="6" t="s">
        <v>2522</v>
      </c>
      <c r="D687" s="6" t="s">
        <v>13</v>
      </c>
      <c r="E687" s="6" t="s">
        <v>330</v>
      </c>
      <c r="F687" s="6" t="s">
        <v>806</v>
      </c>
      <c r="G687">
        <v>3</v>
      </c>
      <c r="H687">
        <v>202303</v>
      </c>
      <c r="I687" s="8">
        <v>123.38</v>
      </c>
      <c r="J687" s="8">
        <v>8.34</v>
      </c>
      <c r="K687" s="8">
        <v>9.42</v>
      </c>
      <c r="L687" s="8">
        <v>10.72</v>
      </c>
      <c r="M687" s="36" t="str">
        <f>INDEX(YahooDetails[], MATCH(ZACKS_Screener[Ticker], YahooDetails[Ticker],0), 4)</f>
        <v>Consumer Cyclical</v>
      </c>
      <c r="N687" s="6" t="str">
        <f>INDEX(YahooDetails[], MATCH(ZACKS_Screener[Ticker], YahooDetails[Ticker],0), 2)</f>
        <v>Apparel Manufacturing</v>
      </c>
      <c r="O6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0.12949640287769784</v>
      </c>
      <c r="P6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0.13800424628450114</v>
      </c>
      <c r="Q687" s="17">
        <f>IFERROR(ZACKS_Screener[[#This Row],[Price]]/ZACKS_Screener[[#This Row],[EPS1]], "")</f>
        <v>13.097664543524417</v>
      </c>
      <c r="R687" s="17">
        <f>IFERROR(ZACKS_Screener[[#This Row],[Price]]/ZACKS_Screener[[#This Row],[EPS2]], "")</f>
        <v>11.509328358208954</v>
      </c>
      <c r="S687" s="17">
        <f>IFERROR(ZACKS_Screener[[#This Row],[PE1]]/(ZACKS_Screener[[#This Row],[EG1]]*100), "")</f>
        <v>1.0114307619721634</v>
      </c>
      <c r="T687" s="17">
        <f>IFERROR(ZACKS_Screener[[#This Row],[PE2]]/(ZACKS_Screener[[#This Row],[EG2]]*100), "")</f>
        <v>0.8339836394948329</v>
      </c>
      <c r="U687"/>
    </row>
    <row r="688" spans="1:21" hidden="1" x14ac:dyDescent="0.25">
      <c r="A688" s="20" t="s">
        <v>2757</v>
      </c>
      <c r="B688" s="35">
        <v>6842.67</v>
      </c>
      <c r="C688" s="6" t="s">
        <v>2756</v>
      </c>
      <c r="D688" s="6" t="s">
        <v>13</v>
      </c>
      <c r="E688" s="6" t="s">
        <v>14</v>
      </c>
      <c r="F688" s="6" t="s">
        <v>527</v>
      </c>
      <c r="G688">
        <v>12</v>
      </c>
      <c r="H688">
        <v>202212</v>
      </c>
      <c r="I688" s="8">
        <v>44.87</v>
      </c>
      <c r="J688" s="8">
        <v>3.4</v>
      </c>
      <c r="K688" s="8">
        <v>3.84</v>
      </c>
      <c r="L688" s="8">
        <v>4.2300000000000004</v>
      </c>
      <c r="M688" s="36" t="str">
        <f>INDEX(YahooDetails[], MATCH(ZACKS_Screener[Ticker], YahooDetails[Ticker],0), 4)</f>
        <v>Technology</v>
      </c>
      <c r="N688" s="6" t="str">
        <f>INDEX(YahooDetails[], MATCH(ZACKS_Screener[Ticker], YahooDetails[Ticker],0), 2)</f>
        <v>Scientific &amp; Technical Instruments</v>
      </c>
      <c r="O6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0.12941176470588234</v>
      </c>
      <c r="P6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0.10156250000000015</v>
      </c>
      <c r="Q688" s="17">
        <f>IFERROR(ZACKS_Screener[[#This Row],[Price]]/ZACKS_Screener[[#This Row],[EPS1]], "")</f>
        <v>11.684895833333334</v>
      </c>
      <c r="R688" s="17">
        <f>IFERROR(ZACKS_Screener[[#This Row],[Price]]/ZACKS_Screener[[#This Row],[EPS2]], "")</f>
        <v>10.607565011820329</v>
      </c>
      <c r="S688" s="17">
        <f>IFERROR(ZACKS_Screener[[#This Row],[PE1]]/(ZACKS_Screener[[#This Row],[EG1]]*100), "")</f>
        <v>0.90292376893939408</v>
      </c>
      <c r="T688" s="17">
        <f>IFERROR(ZACKS_Screener[[#This Row],[PE2]]/(ZACKS_Screener[[#This Row],[EG2]]*100), "")</f>
        <v>1.0444371703946154</v>
      </c>
      <c r="U688"/>
    </row>
    <row r="689" spans="1:21" hidden="1" x14ac:dyDescent="0.25">
      <c r="A689" s="20" t="s">
        <v>1828</v>
      </c>
      <c r="B689" s="35">
        <v>180777.52</v>
      </c>
      <c r="C689" s="6" t="s">
        <v>1827</v>
      </c>
      <c r="D689" s="6" t="s">
        <v>13</v>
      </c>
      <c r="E689" s="6" t="s">
        <v>130</v>
      </c>
      <c r="F689" s="6" t="s">
        <v>323</v>
      </c>
      <c r="G689">
        <v>12</v>
      </c>
      <c r="H689">
        <v>202212</v>
      </c>
      <c r="I689" s="8">
        <v>368.68</v>
      </c>
      <c r="J689" s="8">
        <v>12.29</v>
      </c>
      <c r="K689" s="8">
        <v>13.88</v>
      </c>
      <c r="L689" s="8">
        <v>15.17</v>
      </c>
      <c r="M689" s="36" t="str">
        <f>INDEX(YahooDetails[], MATCH(ZACKS_Screener[Ticker], YahooDetails[Ticker],0), 4)</f>
        <v>Basic Materials</v>
      </c>
      <c r="N689" s="6" t="str">
        <f>INDEX(YahooDetails[], MATCH(ZACKS_Screener[Ticker], YahooDetails[Ticker],0), 2)</f>
        <v>Specialty Chemicals</v>
      </c>
      <c r="O6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0.12937347436940616</v>
      </c>
      <c r="P6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9.2939481268011465E-2</v>
      </c>
      <c r="Q689" s="17">
        <f>IFERROR(ZACKS_Screener[[#This Row],[Price]]/ZACKS_Screener[[#This Row],[EPS1]], "")</f>
        <v>26.561959654178672</v>
      </c>
      <c r="R689" s="17">
        <f>IFERROR(ZACKS_Screener[[#This Row],[Price]]/ZACKS_Screener[[#This Row],[EPS2]], "")</f>
        <v>24.303230059327621</v>
      </c>
      <c r="S689" s="17">
        <f>IFERROR(ZACKS_Screener[[#This Row],[PE1]]/(ZACKS_Screener[[#This Row],[EG1]]*100), "")</f>
        <v>2.0531225418229906</v>
      </c>
      <c r="T689" s="17">
        <f>IFERROR(ZACKS_Screener[[#This Row],[PE2]]/(ZACKS_Screener[[#This Row],[EG2]]*100), "")</f>
        <v>2.6149521955307566</v>
      </c>
      <c r="U689"/>
    </row>
    <row r="690" spans="1:21" hidden="1" x14ac:dyDescent="0.25">
      <c r="A690" s="20" t="s">
        <v>1471</v>
      </c>
      <c r="B690" s="35">
        <v>5039.93</v>
      </c>
      <c r="C690" s="6" t="s">
        <v>1470</v>
      </c>
      <c r="D690" s="6" t="s">
        <v>13</v>
      </c>
      <c r="E690" s="6" t="s">
        <v>330</v>
      </c>
      <c r="F690" s="6" t="s">
        <v>707</v>
      </c>
      <c r="G690">
        <v>12</v>
      </c>
      <c r="H690">
        <v>202212</v>
      </c>
      <c r="I690" s="8">
        <v>45.24</v>
      </c>
      <c r="J690" s="8">
        <v>3.88</v>
      </c>
      <c r="K690" s="8">
        <v>4.38</v>
      </c>
      <c r="L690" s="8">
        <v>4.53</v>
      </c>
      <c r="M690" s="36" t="str">
        <f>INDEX(YahooDetails[], MATCH(ZACKS_Screener[Ticker], YahooDetails[Ticker],0), 4)</f>
        <v>Consumer Cyclical</v>
      </c>
      <c r="N690" s="6" t="str">
        <f>INDEX(YahooDetails[], MATCH(ZACKS_Screener[Ticker], YahooDetails[Ticker],0), 2)</f>
        <v>Resorts &amp; Casinos</v>
      </c>
      <c r="O6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0.12886597938144331</v>
      </c>
      <c r="P6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3.4246575342465835E-2</v>
      </c>
      <c r="Q690" s="17">
        <f>IFERROR(ZACKS_Screener[[#This Row],[Price]]/ZACKS_Screener[[#This Row],[EPS1]], "")</f>
        <v>10.328767123287673</v>
      </c>
      <c r="R690" s="17">
        <f>IFERROR(ZACKS_Screener[[#This Row],[Price]]/ZACKS_Screener[[#This Row],[EPS2]], "")</f>
        <v>9.9867549668874176</v>
      </c>
      <c r="S690" s="17">
        <f>IFERROR(ZACKS_Screener[[#This Row],[PE1]]/(ZACKS_Screener[[#This Row],[EG1]]*100), "")</f>
        <v>0.80151232876712331</v>
      </c>
      <c r="T690" s="17">
        <f>IFERROR(ZACKS_Screener[[#This Row],[PE2]]/(ZACKS_Screener[[#This Row],[EG2]]*100), "")</f>
        <v>2.9161324503311188</v>
      </c>
      <c r="U690"/>
    </row>
    <row r="691" spans="1:21" hidden="1" x14ac:dyDescent="0.25">
      <c r="A691" s="20" t="s">
        <v>1085</v>
      </c>
      <c r="B691" s="35">
        <v>103813.84</v>
      </c>
      <c r="C691" s="6" t="s">
        <v>1084</v>
      </c>
      <c r="D691" s="6" t="s">
        <v>13</v>
      </c>
      <c r="E691" s="6" t="s">
        <v>41</v>
      </c>
      <c r="F691" s="6" t="s">
        <v>153</v>
      </c>
      <c r="G691">
        <v>12</v>
      </c>
      <c r="H691">
        <v>202212</v>
      </c>
      <c r="I691" s="8">
        <v>437.93</v>
      </c>
      <c r="J691" s="8">
        <v>29.07</v>
      </c>
      <c r="K691" s="8">
        <v>32.79</v>
      </c>
      <c r="L691" s="8">
        <v>36.950000000000003</v>
      </c>
      <c r="M691" s="36" t="str">
        <f>INDEX(YahooDetails[], MATCH(ZACKS_Screener[Ticker], YahooDetails[Ticker],0), 4)</f>
        <v>Healthcare</v>
      </c>
      <c r="N691" s="6" t="str">
        <f>INDEX(YahooDetails[], MATCH(ZACKS_Screener[Ticker], YahooDetails[Ticker],0), 2)</f>
        <v>Healthcare Plans</v>
      </c>
      <c r="O6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0.12796697626418985</v>
      </c>
      <c r="P6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0.12686794754498334</v>
      </c>
      <c r="Q691" s="17">
        <f>IFERROR(ZACKS_Screener[[#This Row],[Price]]/ZACKS_Screener[[#This Row],[EPS1]], "")</f>
        <v>13.355596218359256</v>
      </c>
      <c r="R691" s="17">
        <f>IFERROR(ZACKS_Screener[[#This Row],[Price]]/ZACKS_Screener[[#This Row],[EPS2]], "")</f>
        <v>11.851962110960757</v>
      </c>
      <c r="S691" s="17">
        <f>IFERROR(ZACKS_Screener[[#This Row],[PE1]]/(ZACKS_Screener[[#This Row],[EG1]]*100), "")</f>
        <v>1.0436752206121067</v>
      </c>
      <c r="T691" s="17">
        <f>IFERROR(ZACKS_Screener[[#This Row],[PE2]]/(ZACKS_Screener[[#This Row],[EG2]]*100), "")</f>
        <v>0.93419672504423767</v>
      </c>
      <c r="U691"/>
    </row>
    <row r="692" spans="1:21" hidden="1" x14ac:dyDescent="0.25">
      <c r="A692" s="20" t="s">
        <v>274</v>
      </c>
      <c r="B692" s="35">
        <v>6007.34</v>
      </c>
      <c r="C692" s="6" t="s">
        <v>273</v>
      </c>
      <c r="D692" s="6" t="s">
        <v>13</v>
      </c>
      <c r="E692" s="6" t="s">
        <v>85</v>
      </c>
      <c r="F692" s="6" t="s">
        <v>145</v>
      </c>
      <c r="G692">
        <v>12</v>
      </c>
      <c r="H692">
        <v>202212</v>
      </c>
      <c r="I692" s="8">
        <v>25.54</v>
      </c>
      <c r="J692" s="8">
        <v>1.33</v>
      </c>
      <c r="K692" s="8">
        <v>1.5</v>
      </c>
      <c r="L692" s="8">
        <v>1.75</v>
      </c>
      <c r="M692" s="36" t="str">
        <f>INDEX(YahooDetails[], MATCH(ZACKS_Screener[Ticker], YahooDetails[Ticker],0), 4)</f>
        <v>Industrials</v>
      </c>
      <c r="N692" s="6" t="str">
        <f>INDEX(YahooDetails[], MATCH(ZACKS_Screener[Ticker], YahooDetails[Ticker],0), 2)</f>
        <v>Engineering &amp; Construction</v>
      </c>
      <c r="O6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0.12781954887218039</v>
      </c>
      <c r="P6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0.16666666666666666</v>
      </c>
      <c r="Q692" s="17">
        <f>IFERROR(ZACKS_Screener[[#This Row],[Price]]/ZACKS_Screener[[#This Row],[EPS1]], "")</f>
        <v>17.026666666666667</v>
      </c>
      <c r="R692" s="17">
        <f>IFERROR(ZACKS_Screener[[#This Row],[Price]]/ZACKS_Screener[[#This Row],[EPS2]], "")</f>
        <v>14.594285714285714</v>
      </c>
      <c r="S692" s="17">
        <f>IFERROR(ZACKS_Screener[[#This Row],[PE1]]/(ZACKS_Screener[[#This Row],[EG1]]*100), "")</f>
        <v>1.3320862745098048</v>
      </c>
      <c r="T692" s="17">
        <f>IFERROR(ZACKS_Screener[[#This Row],[PE2]]/(ZACKS_Screener[[#This Row],[EG2]]*100), "")</f>
        <v>0.87565714285714302</v>
      </c>
      <c r="U692"/>
    </row>
    <row r="693" spans="1:21" hidden="1" x14ac:dyDescent="0.25">
      <c r="A693" s="20" t="s">
        <v>2551</v>
      </c>
      <c r="B693" s="35">
        <v>19070.189999999999</v>
      </c>
      <c r="C693" s="6" t="s">
        <v>2550</v>
      </c>
      <c r="D693" s="6" t="s">
        <v>22</v>
      </c>
      <c r="E693" s="6" t="s">
        <v>37</v>
      </c>
      <c r="F693" s="6" t="s">
        <v>379</v>
      </c>
      <c r="G693">
        <v>12</v>
      </c>
      <c r="H693">
        <v>202212</v>
      </c>
      <c r="I693" s="8">
        <v>31.41</v>
      </c>
      <c r="J693" s="8">
        <v>3.68</v>
      </c>
      <c r="K693" s="8">
        <v>4.1500000000000004</v>
      </c>
      <c r="L693" s="8">
        <v>3.93</v>
      </c>
      <c r="M693" s="36" t="str">
        <f>INDEX(YahooDetails[], MATCH(ZACKS_Screener[Ticker], YahooDetails[Ticker],0), 4)</f>
        <v>Healthcare</v>
      </c>
      <c r="N693" s="6" t="str">
        <f>INDEX(YahooDetails[], MATCH(ZACKS_Screener[Ticker], YahooDetails[Ticker],0), 2)</f>
        <v>Biotechnology</v>
      </c>
      <c r="O6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0.12771739130434787</v>
      </c>
      <c r="P6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-5.3012048192771125E-2</v>
      </c>
      <c r="Q693" s="17">
        <f>IFERROR(ZACKS_Screener[[#This Row],[Price]]/ZACKS_Screener[[#This Row],[EPS1]], "")</f>
        <v>7.5686746987951805</v>
      </c>
      <c r="R693" s="17">
        <f>IFERROR(ZACKS_Screener[[#This Row],[Price]]/ZACKS_Screener[[#This Row],[EPS2]], "")</f>
        <v>7.9923664122137401</v>
      </c>
      <c r="S693" s="17">
        <f>IFERROR(ZACKS_Screener[[#This Row],[PE1]]/(ZACKS_Screener[[#This Row],[EG1]]*100), "")</f>
        <v>0.59261112535247351</v>
      </c>
      <c r="T693" s="17">
        <f>IFERROR(ZACKS_Screener[[#This Row],[PE2]]/(ZACKS_Screener[[#This Row],[EG2]]*100), "")</f>
        <v>-1.5076509368494091</v>
      </c>
      <c r="U693"/>
    </row>
    <row r="694" spans="1:21" hidden="1" x14ac:dyDescent="0.25">
      <c r="A694" s="20" t="s">
        <v>2407</v>
      </c>
      <c r="B694" s="35">
        <v>19679.71</v>
      </c>
      <c r="C694" s="6" t="s">
        <v>2407</v>
      </c>
      <c r="D694" s="6" t="s">
        <v>13</v>
      </c>
      <c r="E694" s="6" t="s">
        <v>118</v>
      </c>
      <c r="F694" s="6" t="s">
        <v>119</v>
      </c>
      <c r="G694">
        <v>12</v>
      </c>
      <c r="H694">
        <v>202212</v>
      </c>
      <c r="I694" s="8">
        <v>26.7</v>
      </c>
      <c r="J694" s="8">
        <v>1.41</v>
      </c>
      <c r="K694" s="8">
        <v>1.59</v>
      </c>
      <c r="L694" s="8">
        <v>1.71</v>
      </c>
      <c r="M694" s="36" t="str">
        <f>INDEX(YahooDetails[], MATCH(ZACKS_Screener[Ticker], YahooDetails[Ticker],0), 4)</f>
        <v>Utilities</v>
      </c>
      <c r="N694" s="6" t="str">
        <f>INDEX(YahooDetails[], MATCH(ZACKS_Screener[Ticker], YahooDetails[Ticker],0), 2)</f>
        <v>Utilities—Regulated Electric</v>
      </c>
      <c r="O6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0.12765957446808524</v>
      </c>
      <c r="P6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7.5471698113207475E-2</v>
      </c>
      <c r="Q694" s="17">
        <f>IFERROR(ZACKS_Screener[[#This Row],[Price]]/ZACKS_Screener[[#This Row],[EPS1]], "")</f>
        <v>16.79245283018868</v>
      </c>
      <c r="R694" s="17">
        <f>IFERROR(ZACKS_Screener[[#This Row],[Price]]/ZACKS_Screener[[#This Row],[EPS2]], "")</f>
        <v>15.614035087719298</v>
      </c>
      <c r="S694" s="17">
        <f>IFERROR(ZACKS_Screener[[#This Row],[PE1]]/(ZACKS_Screener[[#This Row],[EG1]]*100), "")</f>
        <v>1.3154088050314452</v>
      </c>
      <c r="T694" s="17">
        <f>IFERROR(ZACKS_Screener[[#This Row],[PE2]]/(ZACKS_Screener[[#This Row],[EG2]]*100), "")</f>
        <v>2.0688596491228091</v>
      </c>
      <c r="U694"/>
    </row>
    <row r="695" spans="1:21" hidden="1" x14ac:dyDescent="0.25">
      <c r="A695" s="20" t="s">
        <v>2104</v>
      </c>
      <c r="B695" s="35">
        <v>193240.19</v>
      </c>
      <c r="C695" s="6" t="s">
        <v>2103</v>
      </c>
      <c r="D695" s="6" t="s">
        <v>22</v>
      </c>
      <c r="E695" s="6" t="s">
        <v>330</v>
      </c>
      <c r="F695" s="6" t="s">
        <v>1290</v>
      </c>
      <c r="G695">
        <v>12</v>
      </c>
      <c r="H695">
        <v>202212</v>
      </c>
      <c r="I695" s="8">
        <v>434.7</v>
      </c>
      <c r="J695" s="8">
        <v>9.9499999999999993</v>
      </c>
      <c r="K695" s="8">
        <v>11.22</v>
      </c>
      <c r="L695" s="8">
        <v>14.69</v>
      </c>
      <c r="M695" s="36" t="str">
        <f>INDEX(YahooDetails[], MATCH(ZACKS_Screener[Ticker], YahooDetails[Ticker],0), 4)</f>
        <v>Communication Services</v>
      </c>
      <c r="N695" s="6" t="str">
        <f>INDEX(YahooDetails[], MATCH(ZACKS_Screener[Ticker], YahooDetails[Ticker],0), 2)</f>
        <v>Entertainment</v>
      </c>
      <c r="O6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0.12763819095477402</v>
      </c>
      <c r="P6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0.30926916221033857</v>
      </c>
      <c r="Q695" s="17">
        <f>IFERROR(ZACKS_Screener[[#This Row],[Price]]/ZACKS_Screener[[#This Row],[EPS1]], "")</f>
        <v>38.743315508021389</v>
      </c>
      <c r="R695" s="17">
        <f>IFERROR(ZACKS_Screener[[#This Row],[Price]]/ZACKS_Screener[[#This Row],[EPS2]], "")</f>
        <v>29.591558883594281</v>
      </c>
      <c r="S695" s="17">
        <f>IFERROR(ZACKS_Screener[[#This Row],[PE1]]/(ZACKS_Screener[[#This Row],[EG1]]*100), "")</f>
        <v>3.0354014905890736</v>
      </c>
      <c r="T695" s="17">
        <f>IFERROR(ZACKS_Screener[[#This Row],[PE2]]/(ZACKS_Screener[[#This Row],[EG2]]*100), "")</f>
        <v>0.95682216332544079</v>
      </c>
      <c r="U695"/>
    </row>
    <row r="696" spans="1:21" hidden="1" x14ac:dyDescent="0.25">
      <c r="A696" s="20" t="s">
        <v>770</v>
      </c>
      <c r="B696" s="35">
        <v>10387.26</v>
      </c>
      <c r="C696" s="6" t="s">
        <v>769</v>
      </c>
      <c r="D696" s="6" t="s">
        <v>13</v>
      </c>
      <c r="E696" s="6" t="s">
        <v>37</v>
      </c>
      <c r="F696" s="6" t="s">
        <v>70</v>
      </c>
      <c r="G696">
        <v>12</v>
      </c>
      <c r="H696">
        <v>202212</v>
      </c>
      <c r="I696" s="8">
        <v>38.35</v>
      </c>
      <c r="J696" s="8">
        <v>3.84</v>
      </c>
      <c r="K696" s="8">
        <v>4.33</v>
      </c>
      <c r="L696" s="8">
        <v>4.4400000000000004</v>
      </c>
      <c r="M696" s="36" t="str">
        <f>INDEX(YahooDetails[], MATCH(ZACKS_Screener[Ticker], YahooDetails[Ticker],0), 4)</f>
        <v>Financial Services</v>
      </c>
      <c r="N696" s="6" t="str">
        <f>INDEX(YahooDetails[], MATCH(ZACKS_Screener[Ticker], YahooDetails[Ticker],0), 2)</f>
        <v>Insurance—Property &amp; Casualty</v>
      </c>
      <c r="O6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0.12760416666666674</v>
      </c>
      <c r="P6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2.540415704387998E-2</v>
      </c>
      <c r="Q696" s="17">
        <f>IFERROR(ZACKS_Screener[[#This Row],[Price]]/ZACKS_Screener[[#This Row],[EPS1]], "")</f>
        <v>8.8568129330254042</v>
      </c>
      <c r="R696" s="17">
        <f>IFERROR(ZACKS_Screener[[#This Row],[Price]]/ZACKS_Screener[[#This Row],[EPS2]], "")</f>
        <v>8.6373873873873865</v>
      </c>
      <c r="S696" s="17">
        <f>IFERROR(ZACKS_Screener[[#This Row],[PE1]]/(ZACKS_Screener[[#This Row],[EG1]]*100), "")</f>
        <v>0.69408493189423526</v>
      </c>
      <c r="T696" s="17">
        <f>IFERROR(ZACKS_Screener[[#This Row],[PE2]]/(ZACKS_Screener[[#This Row],[EG2]]*100), "")</f>
        <v>3.3999897624897524</v>
      </c>
      <c r="U696"/>
    </row>
    <row r="697" spans="1:21" hidden="1" x14ac:dyDescent="0.25">
      <c r="A697" s="20" t="s">
        <v>1998</v>
      </c>
      <c r="B697" s="35">
        <v>16254.62</v>
      </c>
      <c r="C697" s="6" t="s">
        <v>1997</v>
      </c>
      <c r="D697" s="6" t="s">
        <v>13</v>
      </c>
      <c r="E697" s="6" t="s">
        <v>41</v>
      </c>
      <c r="F697" s="6" t="s">
        <v>773</v>
      </c>
      <c r="G697">
        <v>12</v>
      </c>
      <c r="H697">
        <v>202212</v>
      </c>
      <c r="I697" s="8">
        <v>278.81</v>
      </c>
      <c r="J697" s="8">
        <v>17.920000000000002</v>
      </c>
      <c r="K697" s="8">
        <v>20.190000000000001</v>
      </c>
      <c r="L697" s="8">
        <v>23.22</v>
      </c>
      <c r="M697" s="36" t="str">
        <f>INDEX(YahooDetails[], MATCH(ZACKS_Screener[Ticker], YahooDetails[Ticker],0), 4)</f>
        <v>Healthcare</v>
      </c>
      <c r="N697" s="6" t="str">
        <f>INDEX(YahooDetails[], MATCH(ZACKS_Screener[Ticker], YahooDetails[Ticker],0), 2)</f>
        <v>Healthcare Plans</v>
      </c>
      <c r="O6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0.1266741071428571</v>
      </c>
      <c r="P6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0.15007429420505189</v>
      </c>
      <c r="Q697" s="17">
        <f>IFERROR(ZACKS_Screener[[#This Row],[Price]]/ZACKS_Screener[[#This Row],[EPS1]], "")</f>
        <v>13.809311540366517</v>
      </c>
      <c r="R697" s="17">
        <f>IFERROR(ZACKS_Screener[[#This Row],[Price]]/ZACKS_Screener[[#This Row],[EPS2]], "")</f>
        <v>12.007321274763136</v>
      </c>
      <c r="S697" s="17">
        <f>IFERROR(ZACKS_Screener[[#This Row],[PE1]]/(ZACKS_Screener[[#This Row],[EG1]]*100), "")</f>
        <v>1.0901447700588902</v>
      </c>
      <c r="T697" s="17">
        <f>IFERROR(ZACKS_Screener[[#This Row],[PE2]]/(ZACKS_Screener[[#This Row],[EG2]]*100), "")</f>
        <v>0.80009180375401956</v>
      </c>
      <c r="U697"/>
    </row>
    <row r="698" spans="1:21" hidden="1" x14ac:dyDescent="0.25">
      <c r="A698" s="20" t="s">
        <v>2027</v>
      </c>
      <c r="B698" s="35">
        <v>37949.78</v>
      </c>
      <c r="C698" s="6" t="s">
        <v>2027</v>
      </c>
      <c r="D698" s="6" t="s">
        <v>13</v>
      </c>
      <c r="E698" s="6" t="s">
        <v>14</v>
      </c>
      <c r="F698" s="6" t="s">
        <v>877</v>
      </c>
      <c r="G698">
        <v>12</v>
      </c>
      <c r="H698">
        <v>202212</v>
      </c>
      <c r="I698" s="8">
        <v>473.78</v>
      </c>
      <c r="J698" s="8">
        <v>11.45</v>
      </c>
      <c r="K698" s="8">
        <v>12.9</v>
      </c>
      <c r="L698" s="8">
        <v>14.73</v>
      </c>
      <c r="M698" s="36" t="str">
        <f>INDEX(YahooDetails[], MATCH(ZACKS_Screener[Ticker], YahooDetails[Ticker],0), 4)</f>
        <v>Financial Services</v>
      </c>
      <c r="N698" s="6" t="str">
        <f>INDEX(YahooDetails[], MATCH(ZACKS_Screener[Ticker], YahooDetails[Ticker],0), 2)</f>
        <v>Financial Data &amp; Stock Exchanges</v>
      </c>
      <c r="O6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0.12663755458515294</v>
      </c>
      <c r="P6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0.14186046511627906</v>
      </c>
      <c r="Q698" s="17">
        <f>IFERROR(ZACKS_Screener[[#This Row],[Price]]/ZACKS_Screener[[#This Row],[EPS1]], "")</f>
        <v>36.727131782945733</v>
      </c>
      <c r="R698" s="17">
        <f>IFERROR(ZACKS_Screener[[#This Row],[Price]]/ZACKS_Screener[[#This Row],[EPS2]], "")</f>
        <v>32.164290563475895</v>
      </c>
      <c r="S698" s="17">
        <f>IFERROR(ZACKS_Screener[[#This Row],[PE1]]/(ZACKS_Screener[[#This Row],[EG1]]*100), "")</f>
        <v>2.9001769580326093</v>
      </c>
      <c r="T698" s="17">
        <f>IFERROR(ZACKS_Screener[[#This Row],[PE2]]/(ZACKS_Screener[[#This Row],[EG2]]*100), "")</f>
        <v>2.2673188429991207</v>
      </c>
      <c r="U698"/>
    </row>
    <row r="699" spans="1:21" hidden="1" x14ac:dyDescent="0.25">
      <c r="A699" s="20" t="s">
        <v>843</v>
      </c>
      <c r="B699" s="35">
        <v>38684.61</v>
      </c>
      <c r="C699" s="6" t="s">
        <v>843</v>
      </c>
      <c r="D699" s="6" t="s">
        <v>13</v>
      </c>
      <c r="E699" s="6" t="s">
        <v>26</v>
      </c>
      <c r="F699" s="6" t="s">
        <v>64</v>
      </c>
      <c r="G699">
        <v>12</v>
      </c>
      <c r="H699">
        <v>202212</v>
      </c>
      <c r="I699" s="8">
        <v>52.85</v>
      </c>
      <c r="J699" s="8">
        <v>3.48</v>
      </c>
      <c r="K699" s="8">
        <v>3.92</v>
      </c>
      <c r="L699" s="8">
        <v>4.3499999999999996</v>
      </c>
      <c r="M699" s="36" t="str">
        <f>INDEX(YahooDetails[], MATCH(ZACKS_Screener[Ticker], YahooDetails[Ticker],0), 4)</f>
        <v>Basic Materials</v>
      </c>
      <c r="N699" s="6" t="str">
        <f>INDEX(YahooDetails[], MATCH(ZACKS_Screener[Ticker], YahooDetails[Ticker],0), 2)</f>
        <v>Building Materials</v>
      </c>
      <c r="O6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0.12643678160919539</v>
      </c>
      <c r="P6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0.10969387755102034</v>
      </c>
      <c r="Q699" s="17">
        <f>IFERROR(ZACKS_Screener[[#This Row],[Price]]/ZACKS_Screener[[#This Row],[EPS1]], "")</f>
        <v>13.482142857142858</v>
      </c>
      <c r="R699" s="17">
        <f>IFERROR(ZACKS_Screener[[#This Row],[Price]]/ZACKS_Screener[[#This Row],[EPS2]], "")</f>
        <v>12.149425287356323</v>
      </c>
      <c r="S699" s="17">
        <f>IFERROR(ZACKS_Screener[[#This Row],[PE1]]/(ZACKS_Screener[[#This Row],[EG1]]*100), "")</f>
        <v>1.0663149350649352</v>
      </c>
      <c r="T699" s="17">
        <f>IFERROR(ZACKS_Screener[[#This Row],[PE2]]/(ZACKS_Screener[[#This Row],[EG2]]*100), "")</f>
        <v>1.1075755145682979</v>
      </c>
      <c r="U699"/>
    </row>
    <row r="700" spans="1:21" x14ac:dyDescent="0.25">
      <c r="A700" s="20" t="s">
        <v>2958</v>
      </c>
      <c r="B700" s="35">
        <v>16509.2</v>
      </c>
      <c r="C700" s="6" t="s">
        <v>2957</v>
      </c>
      <c r="D700" s="6" t="s">
        <v>22</v>
      </c>
      <c r="E700" s="6" t="s">
        <v>37</v>
      </c>
      <c r="F700" s="6" t="s">
        <v>1171</v>
      </c>
      <c r="G700">
        <v>12</v>
      </c>
      <c r="H700">
        <v>202212</v>
      </c>
      <c r="I700" s="8">
        <v>70.33</v>
      </c>
      <c r="J700" s="8">
        <v>1.9</v>
      </c>
      <c r="K700" s="8">
        <v>2.14</v>
      </c>
      <c r="L700" s="8">
        <v>2.42</v>
      </c>
      <c r="M700" s="36" t="str">
        <f>INDEX(YahooDetails[], MATCH(ZACKS_Screener[Ticker], YahooDetails[Ticker],0), 4)</f>
        <v>Financial Services</v>
      </c>
      <c r="N700" s="6" t="str">
        <f>INDEX(YahooDetails[], MATCH(ZACKS_Screener[Ticker], YahooDetails[Ticker],0), 2)</f>
        <v>Capital Markets</v>
      </c>
      <c r="O7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0.12631578947368433</v>
      </c>
      <c r="P7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0.13084112149532701</v>
      </c>
      <c r="Q700" s="17">
        <f>IFERROR(ZACKS_Screener[[#This Row],[Price]]/ZACKS_Screener[[#This Row],[EPS1]], "")</f>
        <v>32.864485981308405</v>
      </c>
      <c r="R700" s="17">
        <f>IFERROR(ZACKS_Screener[[#This Row],[Price]]/ZACKS_Screener[[#This Row],[EPS2]], "")</f>
        <v>29.061983471074381</v>
      </c>
      <c r="S700" s="17">
        <f>IFERROR(ZACKS_Screener[[#This Row],[PE1]]/(ZACKS_Screener[[#This Row],[EG1]]*100), "")</f>
        <v>2.6017718068535798</v>
      </c>
      <c r="T700" s="17">
        <f>IFERROR(ZACKS_Screener[[#This Row],[PE2]]/(ZACKS_Screener[[#This Row],[EG2]]*100), "")</f>
        <v>2.2211658795749725</v>
      </c>
      <c r="U700"/>
    </row>
    <row r="701" spans="1:21" hidden="1" x14ac:dyDescent="0.25">
      <c r="A701" s="20" t="s">
        <v>340</v>
      </c>
      <c r="B701" s="35">
        <v>5188.1899999999996</v>
      </c>
      <c r="C701" s="6" t="s">
        <v>339</v>
      </c>
      <c r="D701" s="6" t="s">
        <v>13</v>
      </c>
      <c r="E701" s="6" t="s">
        <v>130</v>
      </c>
      <c r="F701" s="6" t="s">
        <v>341</v>
      </c>
      <c r="G701">
        <v>12</v>
      </c>
      <c r="H701">
        <v>202212</v>
      </c>
      <c r="I701" s="8">
        <v>40.36</v>
      </c>
      <c r="J701" s="8">
        <v>1.99</v>
      </c>
      <c r="K701" s="8">
        <v>2.2400000000000002</v>
      </c>
      <c r="L701" s="8">
        <v>2.79</v>
      </c>
      <c r="M701" s="36" t="str">
        <f>INDEX(YahooDetails[], MATCH(ZACKS_Screener[Ticker], YahooDetails[Ticker],0), 4)</f>
        <v>Industrials</v>
      </c>
      <c r="N701" s="6" t="str">
        <f>INDEX(YahooDetails[], MATCH(ZACKS_Screener[Ticker], YahooDetails[Ticker],0), 2)</f>
        <v>Metal Fabrication</v>
      </c>
      <c r="O7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0.12562814070351769</v>
      </c>
      <c r="P7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0.24553571428571419</v>
      </c>
      <c r="Q701" s="17">
        <f>IFERROR(ZACKS_Screener[[#This Row],[Price]]/ZACKS_Screener[[#This Row],[EPS1]], "")</f>
        <v>18.017857142857142</v>
      </c>
      <c r="R701" s="17">
        <f>IFERROR(ZACKS_Screener[[#This Row],[Price]]/ZACKS_Screener[[#This Row],[EPS2]], "")</f>
        <v>14.465949820788531</v>
      </c>
      <c r="S701" s="17">
        <f>IFERROR(ZACKS_Screener[[#This Row],[PE1]]/(ZACKS_Screener[[#This Row],[EG1]]*100), "")</f>
        <v>1.4342214285714274</v>
      </c>
      <c r="T701" s="17">
        <f>IFERROR(ZACKS_Screener[[#This Row],[PE2]]/(ZACKS_Screener[[#This Row],[EG2]]*100), "")</f>
        <v>0.58915868361029677</v>
      </c>
      <c r="U701"/>
    </row>
    <row r="702" spans="1:21" hidden="1" x14ac:dyDescent="0.25">
      <c r="A702" s="20" t="s">
        <v>175</v>
      </c>
      <c r="B702" s="35">
        <v>45343.02</v>
      </c>
      <c r="C702" s="6" t="s">
        <v>174</v>
      </c>
      <c r="D702" s="6" t="s">
        <v>13</v>
      </c>
      <c r="E702" s="6" t="s">
        <v>37</v>
      </c>
      <c r="F702" s="6" t="s">
        <v>176</v>
      </c>
      <c r="G702">
        <v>12</v>
      </c>
      <c r="H702">
        <v>202212</v>
      </c>
      <c r="I702" s="8">
        <v>211.64</v>
      </c>
      <c r="J702" s="8">
        <v>7.74</v>
      </c>
      <c r="K702" s="8">
        <v>8.7100000000000009</v>
      </c>
      <c r="L702" s="8">
        <v>9.8000000000000007</v>
      </c>
      <c r="M702" s="36" t="str">
        <f>INDEX(YahooDetails[], MATCH(ZACKS_Screener[Ticker], YahooDetails[Ticker],0), 4)</f>
        <v>Financial Services</v>
      </c>
      <c r="N702" s="6" t="str">
        <f>INDEX(YahooDetails[], MATCH(ZACKS_Screener[Ticker], YahooDetails[Ticker],0), 2)</f>
        <v>Insurance Brokers</v>
      </c>
      <c r="O7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0.12532299741602074</v>
      </c>
      <c r="P7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0.12514351320321468</v>
      </c>
      <c r="Q702" s="17">
        <f>IFERROR(ZACKS_Screener[[#This Row],[Price]]/ZACKS_Screener[[#This Row],[EPS1]], "")</f>
        <v>24.298507462686562</v>
      </c>
      <c r="R702" s="17">
        <f>IFERROR(ZACKS_Screener[[#This Row],[Price]]/ZACKS_Screener[[#This Row],[EPS2]], "")</f>
        <v>21.595918367346936</v>
      </c>
      <c r="S702" s="17">
        <f>IFERROR(ZACKS_Screener[[#This Row],[PE1]]/(ZACKS_Screener[[#This Row],[EG1]]*100), "")</f>
        <v>1.9388705954762255</v>
      </c>
      <c r="T702" s="17">
        <f>IFERROR(ZACKS_Screener[[#This Row],[PE2]]/(ZACKS_Screener[[#This Row],[EG2]]*100), "")</f>
        <v>1.7256921924733195</v>
      </c>
      <c r="U702"/>
    </row>
    <row r="703" spans="1:21" hidden="1" x14ac:dyDescent="0.25">
      <c r="A703" s="20" t="s">
        <v>2878</v>
      </c>
      <c r="B703" s="35">
        <v>7523.85</v>
      </c>
      <c r="C703" s="6" t="s">
        <v>2877</v>
      </c>
      <c r="D703" s="6" t="s">
        <v>13</v>
      </c>
      <c r="E703" s="6" t="s">
        <v>14</v>
      </c>
      <c r="F703" s="6" t="s">
        <v>253</v>
      </c>
      <c r="G703">
        <v>12</v>
      </c>
      <c r="H703">
        <v>202212</v>
      </c>
      <c r="I703" s="8">
        <v>15.54</v>
      </c>
      <c r="J703" s="8">
        <v>0.72</v>
      </c>
      <c r="K703" s="8">
        <v>0.81</v>
      </c>
      <c r="L703" s="8">
        <v>1.04</v>
      </c>
      <c r="M703" s="36" t="str">
        <f>INDEX(YahooDetails[], MATCH(ZACKS_Screener[Ticker], YahooDetails[Ticker],0), 4)</f>
        <v>Communication Services</v>
      </c>
      <c r="N703" s="6" t="str">
        <f>INDEX(YahooDetails[], MATCH(ZACKS_Screener[Ticker], YahooDetails[Ticker],0), 2)</f>
        <v>Telecom Services</v>
      </c>
      <c r="O7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0.12500000000000011</v>
      </c>
      <c r="P7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0.2839506172839506</v>
      </c>
      <c r="Q703" s="17">
        <f>IFERROR(ZACKS_Screener[[#This Row],[Price]]/ZACKS_Screener[[#This Row],[EPS1]], "")</f>
        <v>19.185185185185183</v>
      </c>
      <c r="R703" s="17">
        <f>IFERROR(ZACKS_Screener[[#This Row],[Price]]/ZACKS_Screener[[#This Row],[EPS2]], "")</f>
        <v>14.942307692307692</v>
      </c>
      <c r="S703" s="17">
        <f>IFERROR(ZACKS_Screener[[#This Row],[PE1]]/(ZACKS_Screener[[#This Row],[EG1]]*100), "")</f>
        <v>1.5348148148148133</v>
      </c>
      <c r="T703" s="17">
        <f>IFERROR(ZACKS_Screener[[#This Row],[PE2]]/(ZACKS_Screener[[#This Row],[EG2]]*100), "")</f>
        <v>0.52622909698996656</v>
      </c>
      <c r="U703"/>
    </row>
    <row r="704" spans="1:21" hidden="1" x14ac:dyDescent="0.25">
      <c r="A704" s="20" t="s">
        <v>4290</v>
      </c>
      <c r="B704" s="35">
        <v>2061.2800000000002</v>
      </c>
      <c r="C704" s="6" t="s">
        <v>4289</v>
      </c>
      <c r="D704" s="6" t="s">
        <v>13</v>
      </c>
      <c r="E704" s="6" t="s">
        <v>130</v>
      </c>
      <c r="F704" s="6" t="s">
        <v>131</v>
      </c>
      <c r="G704">
        <v>12</v>
      </c>
      <c r="H704">
        <v>202212</v>
      </c>
      <c r="I704" s="8">
        <v>13.24</v>
      </c>
      <c r="J704" s="8">
        <v>0.4</v>
      </c>
      <c r="K704" s="8">
        <v>0.45</v>
      </c>
      <c r="L704" s="8">
        <v>0.56999999999999995</v>
      </c>
      <c r="M704" s="36" t="str">
        <f>INDEX(YahooDetails[], MATCH(ZACKS_Screener[Ticker], YahooDetails[Ticker],0), 4)</f>
        <v>Basic Materials</v>
      </c>
      <c r="N704" s="6" t="str">
        <f>INDEX(YahooDetails[], MATCH(ZACKS_Screener[Ticker], YahooDetails[Ticker],0), 2)</f>
        <v>Other Precious Metals &amp; Mining</v>
      </c>
      <c r="O7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0.12499999999999997</v>
      </c>
      <c r="P7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0.26666666666666655</v>
      </c>
      <c r="Q704" s="17">
        <f>IFERROR(ZACKS_Screener[[#This Row],[Price]]/ZACKS_Screener[[#This Row],[EPS1]], "")</f>
        <v>29.422222222222221</v>
      </c>
      <c r="R704" s="17">
        <f>IFERROR(ZACKS_Screener[[#This Row],[Price]]/ZACKS_Screener[[#This Row],[EPS2]], "")</f>
        <v>23.228070175438599</v>
      </c>
      <c r="S704" s="17">
        <f>IFERROR(ZACKS_Screener[[#This Row],[PE1]]/(ZACKS_Screener[[#This Row],[EG1]]*100), "")</f>
        <v>2.3537777777777782</v>
      </c>
      <c r="T704" s="17">
        <f>IFERROR(ZACKS_Screener[[#This Row],[PE2]]/(ZACKS_Screener[[#This Row],[EG2]]*100), "")</f>
        <v>0.87105263157894786</v>
      </c>
      <c r="U704"/>
    </row>
    <row r="705" spans="1:21" hidden="1" x14ac:dyDescent="0.25">
      <c r="A705" s="20" t="s">
        <v>2425</v>
      </c>
      <c r="B705" s="35">
        <v>7476.65</v>
      </c>
      <c r="C705" s="6" t="s">
        <v>2424</v>
      </c>
      <c r="D705" s="6" t="s">
        <v>13</v>
      </c>
      <c r="E705" s="6" t="s">
        <v>330</v>
      </c>
      <c r="F705" s="6" t="s">
        <v>971</v>
      </c>
      <c r="G705">
        <v>12</v>
      </c>
      <c r="H705">
        <v>202212</v>
      </c>
      <c r="I705" s="8">
        <v>10.44</v>
      </c>
      <c r="J705" s="8">
        <v>0.64</v>
      </c>
      <c r="K705" s="8">
        <v>0.72</v>
      </c>
      <c r="L705" s="8">
        <v>0.81</v>
      </c>
      <c r="M705" s="36" t="str">
        <f>INDEX(YahooDetails[], MATCH(ZACKS_Screener[Ticker], YahooDetails[Ticker],0), 4)</f>
        <v>Communication Services</v>
      </c>
      <c r="N705" s="6" t="str">
        <f>INDEX(YahooDetails[], MATCH(ZACKS_Screener[Ticker], YahooDetails[Ticker],0), 2)</f>
        <v>Publishing</v>
      </c>
      <c r="O7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0.12499999999999993</v>
      </c>
      <c r="P7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0.12500000000000011</v>
      </c>
      <c r="Q705" s="17">
        <f>IFERROR(ZACKS_Screener[[#This Row],[Price]]/ZACKS_Screener[[#This Row],[EPS1]], "")</f>
        <v>14.5</v>
      </c>
      <c r="R705" s="17">
        <f>IFERROR(ZACKS_Screener[[#This Row],[Price]]/ZACKS_Screener[[#This Row],[EPS2]], "")</f>
        <v>12.888888888888888</v>
      </c>
      <c r="S705" s="17">
        <f>IFERROR(ZACKS_Screener[[#This Row],[PE1]]/(ZACKS_Screener[[#This Row],[EG1]]*100), "")</f>
        <v>1.1600000000000006</v>
      </c>
      <c r="T705" s="17">
        <f>IFERROR(ZACKS_Screener[[#This Row],[PE2]]/(ZACKS_Screener[[#This Row],[EG2]]*100), "")</f>
        <v>1.0311111111111102</v>
      </c>
      <c r="U705"/>
    </row>
    <row r="706" spans="1:21" hidden="1" x14ac:dyDescent="0.25">
      <c r="A706" s="20" t="s">
        <v>2465</v>
      </c>
      <c r="B706" s="35">
        <v>10395.700000000001</v>
      </c>
      <c r="C706" s="6" t="s">
        <v>4141</v>
      </c>
      <c r="D706" s="6" t="s">
        <v>13</v>
      </c>
      <c r="E706" s="6" t="s">
        <v>85</v>
      </c>
      <c r="F706" s="6" t="s">
        <v>983</v>
      </c>
      <c r="G706">
        <v>12</v>
      </c>
      <c r="H706">
        <v>202212</v>
      </c>
      <c r="I706" s="8">
        <v>57.15</v>
      </c>
      <c r="J706" s="8">
        <v>2.41</v>
      </c>
      <c r="K706" s="8">
        <v>2.71</v>
      </c>
      <c r="L706" s="8">
        <v>3.19</v>
      </c>
      <c r="M706" s="36" t="str">
        <f>INDEX(YahooDetails[], MATCH(ZACKS_Screener[Ticker], YahooDetails[Ticker],0), 4)</f>
        <v>Industrials</v>
      </c>
      <c r="N706" s="6" t="str">
        <f>INDEX(YahooDetails[], MATCH(ZACKS_Screener[Ticker], YahooDetails[Ticker],0), 2)</f>
        <v>Specialty Business Services</v>
      </c>
      <c r="O7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0.12448132780082979</v>
      </c>
      <c r="P7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0.17712177121771217</v>
      </c>
      <c r="Q706" s="17">
        <f>IFERROR(ZACKS_Screener[[#This Row],[Price]]/ZACKS_Screener[[#This Row],[EPS1]], "")</f>
        <v>21.088560885608857</v>
      </c>
      <c r="R706" s="17">
        <f>IFERROR(ZACKS_Screener[[#This Row],[Price]]/ZACKS_Screener[[#This Row],[EPS2]], "")</f>
        <v>17.915360501567399</v>
      </c>
      <c r="S706" s="17">
        <f>IFERROR(ZACKS_Screener[[#This Row],[PE1]]/(ZACKS_Screener[[#This Row],[EG1]]*100), "")</f>
        <v>1.6941143911439127</v>
      </c>
      <c r="T706" s="17">
        <f>IFERROR(ZACKS_Screener[[#This Row],[PE2]]/(ZACKS_Screener[[#This Row],[EG2]]*100), "")</f>
        <v>1.0114713949843261</v>
      </c>
      <c r="U706"/>
    </row>
    <row r="707" spans="1:21" hidden="1" x14ac:dyDescent="0.25">
      <c r="A707" s="20" t="s">
        <v>1378</v>
      </c>
      <c r="B707" s="35">
        <v>7951.77</v>
      </c>
      <c r="C707" s="6" t="s">
        <v>1377</v>
      </c>
      <c r="D707" s="6" t="s">
        <v>13</v>
      </c>
      <c r="E707" s="6" t="s">
        <v>14</v>
      </c>
      <c r="F707" s="6" t="s">
        <v>1379</v>
      </c>
      <c r="G707">
        <v>12</v>
      </c>
      <c r="H707">
        <v>202212</v>
      </c>
      <c r="I707" s="8">
        <v>188.12</v>
      </c>
      <c r="J707" s="8">
        <v>5.08</v>
      </c>
      <c r="K707" s="8">
        <v>5.71</v>
      </c>
      <c r="L707" s="8">
        <v>6.9</v>
      </c>
      <c r="M707" s="36" t="str">
        <f>INDEX(YahooDetails[], MATCH(ZACKS_Screener[Ticker], YahooDetails[Ticker],0), 4)</f>
        <v>Technology</v>
      </c>
      <c r="N707" s="6" t="str">
        <f>INDEX(YahooDetails[], MATCH(ZACKS_Screener[Ticker], YahooDetails[Ticker],0), 2)</f>
        <v>Information Technology Services</v>
      </c>
      <c r="O7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0.12401574803149604</v>
      </c>
      <c r="P7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0.20840630472854649</v>
      </c>
      <c r="Q707" s="17">
        <f>IFERROR(ZACKS_Screener[[#This Row],[Price]]/ZACKS_Screener[[#This Row],[EPS1]], "")</f>
        <v>32.94570928196147</v>
      </c>
      <c r="R707" s="17">
        <f>IFERROR(ZACKS_Screener[[#This Row],[Price]]/ZACKS_Screener[[#This Row],[EPS2]], "")</f>
        <v>27.263768115942028</v>
      </c>
      <c r="S707" s="17">
        <f>IFERROR(ZACKS_Screener[[#This Row],[PE1]]/(ZACKS_Screener[[#This Row],[EG1]]*100), "")</f>
        <v>2.6565746532121319</v>
      </c>
      <c r="T707" s="17">
        <f>IFERROR(ZACKS_Screener[[#This Row],[PE2]]/(ZACKS_Screener[[#This Row],[EG2]]*100), "")</f>
        <v>1.308202654975033</v>
      </c>
      <c r="U707"/>
    </row>
    <row r="708" spans="1:21" hidden="1" x14ac:dyDescent="0.25">
      <c r="A708" s="20" t="s">
        <v>218</v>
      </c>
      <c r="B708" s="35">
        <v>5967.08</v>
      </c>
      <c r="C708" s="6" t="s">
        <v>217</v>
      </c>
      <c r="D708" s="6" t="s">
        <v>22</v>
      </c>
      <c r="E708" s="6" t="s">
        <v>26</v>
      </c>
      <c r="F708" s="6" t="s">
        <v>82</v>
      </c>
      <c r="G708">
        <v>12</v>
      </c>
      <c r="H708">
        <v>202212</v>
      </c>
      <c r="I708" s="8">
        <v>73.98</v>
      </c>
      <c r="J708" s="8">
        <v>0.89</v>
      </c>
      <c r="K708" s="8">
        <v>1</v>
      </c>
      <c r="L708" s="8">
        <v>1.1399999999999999</v>
      </c>
      <c r="M708" s="36" t="str">
        <f>INDEX(YahooDetails[], MATCH(ZACKS_Screener[Ticker], YahooDetails[Ticker],0), 4)</f>
        <v>Technology</v>
      </c>
      <c r="N708" s="6" t="str">
        <f>INDEX(YahooDetails[], MATCH(ZACKS_Screener[Ticker], YahooDetails[Ticker],0), 2)</f>
        <v>Software—Infrastructure</v>
      </c>
      <c r="O7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0.12359550561797751</v>
      </c>
      <c r="P7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0.1399999999999999</v>
      </c>
      <c r="Q708" s="17">
        <f>IFERROR(ZACKS_Screener[[#This Row],[Price]]/ZACKS_Screener[[#This Row],[EPS1]], "")</f>
        <v>73.98</v>
      </c>
      <c r="R708" s="17">
        <f>IFERROR(ZACKS_Screener[[#This Row],[Price]]/ZACKS_Screener[[#This Row],[EPS2]], "")</f>
        <v>64.894736842105274</v>
      </c>
      <c r="S708" s="17">
        <f>IFERROR(ZACKS_Screener[[#This Row],[PE1]]/(ZACKS_Screener[[#This Row],[EG1]]*100), "")</f>
        <v>5.9856545454545458</v>
      </c>
      <c r="T708" s="17">
        <f>IFERROR(ZACKS_Screener[[#This Row],[PE2]]/(ZACKS_Screener[[#This Row],[EG2]]*100), "")</f>
        <v>4.6353383458646658</v>
      </c>
      <c r="U708"/>
    </row>
    <row r="709" spans="1:21" hidden="1" x14ac:dyDescent="0.25">
      <c r="A709" s="20" t="s">
        <v>945</v>
      </c>
      <c r="B709" s="35">
        <v>13298.44</v>
      </c>
      <c r="C709" s="6" t="s">
        <v>944</v>
      </c>
      <c r="D709" s="6" t="s">
        <v>13</v>
      </c>
      <c r="E709" s="6" t="s">
        <v>330</v>
      </c>
      <c r="F709" s="6" t="s">
        <v>946</v>
      </c>
      <c r="G709">
        <v>3</v>
      </c>
      <c r="H709">
        <v>202303</v>
      </c>
      <c r="I709" s="8">
        <v>508.35</v>
      </c>
      <c r="J709" s="8">
        <v>19.37</v>
      </c>
      <c r="K709" s="8">
        <v>21.76</v>
      </c>
      <c r="L709" s="8">
        <v>25.31</v>
      </c>
      <c r="M709" s="36" t="str">
        <f>INDEX(YahooDetails[], MATCH(ZACKS_Screener[Ticker], YahooDetails[Ticker],0), 4)</f>
        <v>Consumer Cyclical</v>
      </c>
      <c r="N709" s="6" t="str">
        <f>INDEX(YahooDetails[], MATCH(ZACKS_Screener[Ticker], YahooDetails[Ticker],0), 2)</f>
        <v>Footwear &amp; Accessories</v>
      </c>
      <c r="O7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0.12338668043366033</v>
      </c>
      <c r="P7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0.16314338235294104</v>
      </c>
      <c r="Q709" s="17">
        <f>IFERROR(ZACKS_Screener[[#This Row],[Price]]/ZACKS_Screener[[#This Row],[EPS1]], "")</f>
        <v>23.361672794117645</v>
      </c>
      <c r="R709" s="17">
        <f>IFERROR(ZACKS_Screener[[#This Row],[Price]]/ZACKS_Screener[[#This Row],[EPS2]], "")</f>
        <v>20.084946661398657</v>
      </c>
      <c r="S709" s="17">
        <f>IFERROR(ZACKS_Screener[[#This Row],[PE1]]/(ZACKS_Screener[[#This Row],[EG1]]*100), "")</f>
        <v>1.8933707197575678</v>
      </c>
      <c r="T709" s="17">
        <f>IFERROR(ZACKS_Screener[[#This Row],[PE2]]/(ZACKS_Screener[[#This Row],[EG2]]*100), "")</f>
        <v>1.2311223643719298</v>
      </c>
      <c r="U709"/>
    </row>
    <row r="710" spans="1:21" hidden="1" x14ac:dyDescent="0.25">
      <c r="A710" s="20" t="s">
        <v>395</v>
      </c>
      <c r="B710" s="35">
        <v>10791.04</v>
      </c>
      <c r="C710" s="6" t="s">
        <v>394</v>
      </c>
      <c r="D710" s="6" t="s">
        <v>22</v>
      </c>
      <c r="E710" s="6" t="s">
        <v>14</v>
      </c>
      <c r="F710" s="6" t="s">
        <v>201</v>
      </c>
      <c r="G710">
        <v>6</v>
      </c>
      <c r="H710">
        <v>202206</v>
      </c>
      <c r="I710" s="8">
        <v>166.35</v>
      </c>
      <c r="J710" s="8">
        <v>5.2</v>
      </c>
      <c r="K710" s="8">
        <v>5.84</v>
      </c>
      <c r="L710" s="8">
        <v>6.22</v>
      </c>
      <c r="M710" s="36" t="str">
        <f>INDEX(YahooDetails[], MATCH(ZACKS_Screener[Ticker], YahooDetails[Ticker],0), 4)</f>
        <v>Technology</v>
      </c>
      <c r="N710" s="6" t="str">
        <f>INDEX(YahooDetails[], MATCH(ZACKS_Screener[Ticker], YahooDetails[Ticker],0), 2)</f>
        <v>Software—Application</v>
      </c>
      <c r="O7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0.12307692307692301</v>
      </c>
      <c r="P7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6.5068493150684914E-2</v>
      </c>
      <c r="Q710" s="17">
        <f>IFERROR(ZACKS_Screener[[#This Row],[Price]]/ZACKS_Screener[[#This Row],[EPS1]], "")</f>
        <v>28.484589041095891</v>
      </c>
      <c r="R710" s="17">
        <f>IFERROR(ZACKS_Screener[[#This Row],[Price]]/ZACKS_Screener[[#This Row],[EPS2]], "")</f>
        <v>26.744372990353696</v>
      </c>
      <c r="S710" s="17">
        <f>IFERROR(ZACKS_Screener[[#This Row],[PE1]]/(ZACKS_Screener[[#This Row],[EG1]]*100), "")</f>
        <v>2.3143728595890423</v>
      </c>
      <c r="T710" s="17">
        <f>IFERROR(ZACKS_Screener[[#This Row],[PE2]]/(ZACKS_Screener[[#This Row],[EG2]]*100), "")</f>
        <v>4.1101878490438324</v>
      </c>
      <c r="U710"/>
    </row>
    <row r="711" spans="1:21" hidden="1" x14ac:dyDescent="0.25">
      <c r="A711" s="20" t="s">
        <v>200</v>
      </c>
      <c r="B711" s="35">
        <v>5042.33</v>
      </c>
      <c r="C711" s="6" t="s">
        <v>199</v>
      </c>
      <c r="D711" s="6" t="s">
        <v>13</v>
      </c>
      <c r="E711" s="6" t="s">
        <v>14</v>
      </c>
      <c r="F711" s="6" t="s">
        <v>201</v>
      </c>
      <c r="G711">
        <v>12</v>
      </c>
      <c r="H711">
        <v>202212</v>
      </c>
      <c r="I711" s="8">
        <v>9.06</v>
      </c>
      <c r="J711" s="8">
        <v>0.56999999999999995</v>
      </c>
      <c r="K711" s="8">
        <v>0.64</v>
      </c>
      <c r="L711" s="8">
        <v>0.76</v>
      </c>
      <c r="M711" s="36" t="str">
        <f>INDEX(YahooDetails[], MATCH(ZACKS_Screener[Ticker], YahooDetails[Ticker],0), 4)</f>
        <v>Technology</v>
      </c>
      <c r="N711" s="6" t="str">
        <f>INDEX(YahooDetails[], MATCH(ZACKS_Screener[Ticker], YahooDetails[Ticker],0), 2)</f>
        <v>Software—Application</v>
      </c>
      <c r="O7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0.12280701754385977</v>
      </c>
      <c r="P7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711" s="17">
        <f>IFERROR(ZACKS_Screener[[#This Row],[Price]]/ZACKS_Screener[[#This Row],[EPS1]], "")</f>
        <v>14.15625</v>
      </c>
      <c r="R711" s="17">
        <f>IFERROR(ZACKS_Screener[[#This Row],[Price]]/ZACKS_Screener[[#This Row],[EPS2]], "")</f>
        <v>11.921052631578949</v>
      </c>
      <c r="S711" s="17">
        <f>IFERROR(ZACKS_Screener[[#This Row],[PE1]]/(ZACKS_Screener[[#This Row],[EG1]]*100), "")</f>
        <v>1.1527232142857131</v>
      </c>
      <c r="T711" s="17">
        <f>IFERROR(ZACKS_Screener[[#This Row],[PE2]]/(ZACKS_Screener[[#This Row],[EG2]]*100), "")</f>
        <v>0.63578947368421057</v>
      </c>
      <c r="U711"/>
    </row>
    <row r="712" spans="1:21" hidden="1" x14ac:dyDescent="0.25">
      <c r="A712" s="20" t="s">
        <v>3236</v>
      </c>
      <c r="B712" s="35">
        <v>38041.410000000003</v>
      </c>
      <c r="C712" s="6" t="s">
        <v>3235</v>
      </c>
      <c r="D712" s="6" t="s">
        <v>13</v>
      </c>
      <c r="E712" s="6" t="s">
        <v>30</v>
      </c>
      <c r="F712" s="6" t="s">
        <v>763</v>
      </c>
      <c r="G712">
        <v>12</v>
      </c>
      <c r="H712">
        <v>202212</v>
      </c>
      <c r="I712" s="8">
        <v>135.82</v>
      </c>
      <c r="J712" s="8">
        <v>4.51</v>
      </c>
      <c r="K712" s="8">
        <v>5.0599999999999996</v>
      </c>
      <c r="L712" s="8">
        <v>5.84</v>
      </c>
      <c r="M712" s="36" t="str">
        <f>INDEX(YahooDetails[], MATCH(ZACKS_Screener[Ticker], YahooDetails[Ticker],0), 4)</f>
        <v>Consumer Cyclical</v>
      </c>
      <c r="N712" s="6" t="str">
        <f>INDEX(YahooDetails[], MATCH(ZACKS_Screener[Ticker], YahooDetails[Ticker],0), 2)</f>
        <v>Restaurants</v>
      </c>
      <c r="O7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0.12195121951219509</v>
      </c>
      <c r="P7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0.15415019762845855</v>
      </c>
      <c r="Q712" s="17">
        <f>IFERROR(ZACKS_Screener[[#This Row],[Price]]/ZACKS_Screener[[#This Row],[EPS1]], "")</f>
        <v>26.841897233201582</v>
      </c>
      <c r="R712" s="17">
        <f>IFERROR(ZACKS_Screener[[#This Row],[Price]]/ZACKS_Screener[[#This Row],[EPS2]], "")</f>
        <v>23.256849315068493</v>
      </c>
      <c r="S712" s="17">
        <f>IFERROR(ZACKS_Screener[[#This Row],[PE1]]/(ZACKS_Screener[[#This Row],[EG1]]*100), "")</f>
        <v>2.2010355731225304</v>
      </c>
      <c r="T712" s="17">
        <f>IFERROR(ZACKS_Screener[[#This Row],[PE2]]/(ZACKS_Screener[[#This Row],[EG2]]*100), "")</f>
        <v>1.5087135581313658</v>
      </c>
      <c r="U712"/>
    </row>
    <row r="713" spans="1:21" hidden="1" x14ac:dyDescent="0.25">
      <c r="A713" s="20" t="s">
        <v>3645</v>
      </c>
      <c r="B713" s="35">
        <v>2546.96</v>
      </c>
      <c r="C713" s="6" t="s">
        <v>3644</v>
      </c>
      <c r="D713" s="6" t="s">
        <v>13</v>
      </c>
      <c r="E713" s="6" t="s">
        <v>18</v>
      </c>
      <c r="F713" s="6" t="s">
        <v>268</v>
      </c>
      <c r="G713">
        <v>9</v>
      </c>
      <c r="H713">
        <v>202209</v>
      </c>
      <c r="I713" s="8">
        <v>98.88</v>
      </c>
      <c r="J713" s="8">
        <v>3.21</v>
      </c>
      <c r="K713" s="8">
        <v>3.6</v>
      </c>
      <c r="L713" s="8">
        <v>3.99</v>
      </c>
      <c r="M713" s="36" t="str">
        <f>INDEX(YahooDetails[], MATCH(ZACKS_Screener[Ticker], YahooDetails[Ticker],0), 4)</f>
        <v>Technology</v>
      </c>
      <c r="N713" s="6" t="str">
        <f>INDEX(YahooDetails[], MATCH(ZACKS_Screener[Ticker], YahooDetails[Ticker],0), 2)</f>
        <v>Scientific &amp; Technical Instruments</v>
      </c>
      <c r="O7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0.12149532710280378</v>
      </c>
      <c r="P7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0.10833333333333336</v>
      </c>
      <c r="Q713" s="17">
        <f>IFERROR(ZACKS_Screener[[#This Row],[Price]]/ZACKS_Screener[[#This Row],[EPS1]], "")</f>
        <v>27.466666666666665</v>
      </c>
      <c r="R713" s="17">
        <f>IFERROR(ZACKS_Screener[[#This Row],[Price]]/ZACKS_Screener[[#This Row],[EPS2]], "")</f>
        <v>24.781954887218042</v>
      </c>
      <c r="S713" s="17">
        <f>IFERROR(ZACKS_Screener[[#This Row],[PE1]]/(ZACKS_Screener[[#This Row],[EG1]]*100), "")</f>
        <v>2.2607179487179478</v>
      </c>
      <c r="T713" s="17">
        <f>IFERROR(ZACKS_Screener[[#This Row],[PE2]]/(ZACKS_Screener[[#This Row],[EG2]]*100), "")</f>
        <v>2.2875650665124341</v>
      </c>
      <c r="U713"/>
    </row>
    <row r="714" spans="1:21" hidden="1" x14ac:dyDescent="0.25">
      <c r="A714" s="20" t="s">
        <v>2628</v>
      </c>
      <c r="B714" s="35">
        <v>3412.61</v>
      </c>
      <c r="C714" s="6" t="s">
        <v>2627</v>
      </c>
      <c r="D714" s="6" t="s">
        <v>22</v>
      </c>
      <c r="E714" s="6" t="s">
        <v>30</v>
      </c>
      <c r="F714" s="6" t="s">
        <v>2342</v>
      </c>
      <c r="G714">
        <v>12</v>
      </c>
      <c r="H714">
        <v>202212</v>
      </c>
      <c r="I714" s="8">
        <v>33.1</v>
      </c>
      <c r="J714" s="8">
        <v>2.39</v>
      </c>
      <c r="K714" s="8">
        <v>2.68</v>
      </c>
      <c r="L714" s="8">
        <v>2.75</v>
      </c>
      <c r="M714" s="36" t="str">
        <f>INDEX(YahooDetails[], MATCH(ZACKS_Screener[Ticker], YahooDetails[Ticker],0), 4)</f>
        <v>Consumer Defensive</v>
      </c>
      <c r="N714" s="6" t="str">
        <f>INDEX(YahooDetails[], MATCH(ZACKS_Screener[Ticker], YahooDetails[Ticker],0), 2)</f>
        <v>Grocery Stores</v>
      </c>
      <c r="O7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0.12133891213389122</v>
      </c>
      <c r="P7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2.6119402985074567E-2</v>
      </c>
      <c r="Q714" s="17">
        <f>IFERROR(ZACKS_Screener[[#This Row],[Price]]/ZACKS_Screener[[#This Row],[EPS1]], "")</f>
        <v>12.350746268656716</v>
      </c>
      <c r="R714" s="17">
        <f>IFERROR(ZACKS_Screener[[#This Row],[Price]]/ZACKS_Screener[[#This Row],[EPS2]], "")</f>
        <v>12.036363636363637</v>
      </c>
      <c r="S714" s="17">
        <f>IFERROR(ZACKS_Screener[[#This Row],[PE1]]/(ZACKS_Screener[[#This Row],[EG1]]*100), "")</f>
        <v>1.0178718476582602</v>
      </c>
      <c r="T714" s="17">
        <f>IFERROR(ZACKS_Screener[[#This Row],[PE2]]/(ZACKS_Screener[[#This Row],[EG2]]*100), "")</f>
        <v>4.6082077922078026</v>
      </c>
      <c r="U714"/>
    </row>
    <row r="715" spans="1:21" hidden="1" x14ac:dyDescent="0.25">
      <c r="A715" s="20" t="s">
        <v>2546</v>
      </c>
      <c r="B715" s="35">
        <v>36695.32</v>
      </c>
      <c r="C715" s="6" t="s">
        <v>2545</v>
      </c>
      <c r="D715" s="6" t="s">
        <v>22</v>
      </c>
      <c r="E715" s="6" t="s">
        <v>30</v>
      </c>
      <c r="F715" s="6" t="s">
        <v>590</v>
      </c>
      <c r="G715">
        <v>1</v>
      </c>
      <c r="H715">
        <v>202301</v>
      </c>
      <c r="I715" s="8">
        <v>107.28</v>
      </c>
      <c r="J715" s="8">
        <v>4.38</v>
      </c>
      <c r="K715" s="8">
        <v>4.91</v>
      </c>
      <c r="L715" s="8">
        <v>5.4</v>
      </c>
      <c r="M715" s="36" t="str">
        <f>INDEX(YahooDetails[], MATCH(ZACKS_Screener[Ticker], YahooDetails[Ticker],0), 4)</f>
        <v>Consumer Cyclical</v>
      </c>
      <c r="N715" s="6" t="str">
        <f>INDEX(YahooDetails[], MATCH(ZACKS_Screener[Ticker], YahooDetails[Ticker],0), 2)</f>
        <v>Apparel Retail</v>
      </c>
      <c r="O7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0.12100456621004572</v>
      </c>
      <c r="P7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9.9796334012220003E-2</v>
      </c>
      <c r="Q715" s="17">
        <f>IFERROR(ZACKS_Screener[[#This Row],[Price]]/ZACKS_Screener[[#This Row],[EPS1]], "")</f>
        <v>21.849287169042768</v>
      </c>
      <c r="R715" s="17">
        <f>IFERROR(ZACKS_Screener[[#This Row],[Price]]/ZACKS_Screener[[#This Row],[EPS2]], "")</f>
        <v>19.866666666666667</v>
      </c>
      <c r="S715" s="17">
        <f>IFERROR(ZACKS_Screener[[#This Row],[PE1]]/(ZACKS_Screener[[#This Row],[EG1]]*100), "")</f>
        <v>1.8056580717057977</v>
      </c>
      <c r="T715" s="17">
        <f>IFERROR(ZACKS_Screener[[#This Row],[PE2]]/(ZACKS_Screener[[#This Row],[EG2]]*100), "")</f>
        <v>1.9907210884353732</v>
      </c>
      <c r="U715"/>
    </row>
    <row r="716" spans="1:21" hidden="1" x14ac:dyDescent="0.25">
      <c r="A716" s="20" t="s">
        <v>2244</v>
      </c>
      <c r="B716" s="35">
        <v>5506.18</v>
      </c>
      <c r="C716" s="6" t="s">
        <v>2243</v>
      </c>
      <c r="D716" s="6" t="s">
        <v>22</v>
      </c>
      <c r="E716" s="6" t="s">
        <v>41</v>
      </c>
      <c r="F716" s="6" t="s">
        <v>704</v>
      </c>
      <c r="G716">
        <v>12</v>
      </c>
      <c r="H716">
        <v>202212</v>
      </c>
      <c r="I716" s="8">
        <v>30.63</v>
      </c>
      <c r="J716" s="8">
        <v>0.83</v>
      </c>
      <c r="K716" s="8">
        <v>0.93</v>
      </c>
      <c r="L716" s="8">
        <v>1.1399999999999999</v>
      </c>
      <c r="M716" s="36" t="str">
        <f>INDEX(YahooDetails[], MATCH(ZACKS_Screener[Ticker], YahooDetails[Ticker],0), 4)</f>
        <v>Healthcare</v>
      </c>
      <c r="N716" s="6" t="str">
        <f>INDEX(YahooDetails[], MATCH(ZACKS_Screener[Ticker], YahooDetails[Ticker],0), 2)</f>
        <v>Medical Care Facilities</v>
      </c>
      <c r="O7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0.12048192771084348</v>
      </c>
      <c r="P7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0.22580645161290305</v>
      </c>
      <c r="Q716" s="17">
        <f>IFERROR(ZACKS_Screener[[#This Row],[Price]]/ZACKS_Screener[[#This Row],[EPS1]], "")</f>
        <v>32.935483870967737</v>
      </c>
      <c r="R716" s="17">
        <f>IFERROR(ZACKS_Screener[[#This Row],[Price]]/ZACKS_Screener[[#This Row],[EPS2]], "")</f>
        <v>26.868421052631579</v>
      </c>
      <c r="S716" s="17">
        <f>IFERROR(ZACKS_Screener[[#This Row],[PE1]]/(ZACKS_Screener[[#This Row],[EG1]]*100), "")</f>
        <v>2.7336451612903194</v>
      </c>
      <c r="T716" s="17">
        <f>IFERROR(ZACKS_Screener[[#This Row],[PE2]]/(ZACKS_Screener[[#This Row],[EG2]]*100), "")</f>
        <v>1.1898872180451137</v>
      </c>
      <c r="U716"/>
    </row>
    <row r="717" spans="1:21" hidden="1" x14ac:dyDescent="0.25">
      <c r="A717" s="20" t="s">
        <v>3006</v>
      </c>
      <c r="B717" s="35">
        <v>437017.13</v>
      </c>
      <c r="C717" s="6" t="s">
        <v>3005</v>
      </c>
      <c r="D717" s="6" t="s">
        <v>13</v>
      </c>
      <c r="E717" s="6" t="s">
        <v>41</v>
      </c>
      <c r="F717" s="6" t="s">
        <v>773</v>
      </c>
      <c r="G717">
        <v>12</v>
      </c>
      <c r="H717">
        <v>202212</v>
      </c>
      <c r="I717" s="8">
        <v>469.39</v>
      </c>
      <c r="J717" s="8">
        <v>22.19</v>
      </c>
      <c r="K717" s="8">
        <v>24.86</v>
      </c>
      <c r="L717" s="8">
        <v>27.97</v>
      </c>
      <c r="M717" s="36" t="str">
        <f>INDEX(YahooDetails[], MATCH(ZACKS_Screener[Ticker], YahooDetails[Ticker],0), 4)</f>
        <v>Healthcare</v>
      </c>
      <c r="N717" s="6" t="str">
        <f>INDEX(YahooDetails[], MATCH(ZACKS_Screener[Ticker], YahooDetails[Ticker],0), 2)</f>
        <v>Healthcare Plans</v>
      </c>
      <c r="O7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0.1203244704821991</v>
      </c>
      <c r="P7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0.12510056315366047</v>
      </c>
      <c r="Q717" s="17">
        <f>IFERROR(ZACKS_Screener[[#This Row],[Price]]/ZACKS_Screener[[#This Row],[EPS1]], "")</f>
        <v>18.881335478680612</v>
      </c>
      <c r="R717" s="17">
        <f>IFERROR(ZACKS_Screener[[#This Row],[Price]]/ZACKS_Screener[[#This Row],[EPS2]], "")</f>
        <v>16.781909188416162</v>
      </c>
      <c r="S717" s="17">
        <f>IFERROR(ZACKS_Screener[[#This Row],[PE1]]/(ZACKS_Screener[[#This Row],[EG1]]*100), "")</f>
        <v>1.5692016264866031</v>
      </c>
      <c r="T717" s="17">
        <f>IFERROR(ZACKS_Screener[[#This Row],[PE2]]/(ZACKS_Screener[[#This Row],[EG2]]*100), "")</f>
        <v>1.3414735126174466</v>
      </c>
      <c r="U717"/>
    </row>
    <row r="718" spans="1:21" hidden="1" x14ac:dyDescent="0.25">
      <c r="A718" s="20" t="s">
        <v>1335</v>
      </c>
      <c r="B718" s="35">
        <v>4405.79</v>
      </c>
      <c r="C718" s="6" t="s">
        <v>1335</v>
      </c>
      <c r="D718" s="6" t="s">
        <v>13</v>
      </c>
      <c r="E718" s="6" t="s">
        <v>23</v>
      </c>
      <c r="F718" s="6" t="s">
        <v>186</v>
      </c>
      <c r="G718">
        <v>12</v>
      </c>
      <c r="H718">
        <v>202212</v>
      </c>
      <c r="I718" s="8">
        <v>124.81</v>
      </c>
      <c r="J718" s="8">
        <v>6.07</v>
      </c>
      <c r="K718" s="8">
        <v>6.8</v>
      </c>
      <c r="L718" s="8">
        <v>6.92</v>
      </c>
      <c r="M718" s="36" t="str">
        <f>INDEX(YahooDetails[], MATCH(ZACKS_Screener[Ticker], YahooDetails[Ticker],0), 4)</f>
        <v>Industrials</v>
      </c>
      <c r="N718" s="6" t="str">
        <f>INDEX(YahooDetails[], MATCH(ZACKS_Screener[Ticker], YahooDetails[Ticker],0), 2)</f>
        <v>Rental &amp; Leasing Services</v>
      </c>
      <c r="O7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0.12026359143327833</v>
      </c>
      <c r="P7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1.7647058823529429E-2</v>
      </c>
      <c r="Q718" s="17">
        <f>IFERROR(ZACKS_Screener[[#This Row],[Price]]/ZACKS_Screener[[#This Row],[EPS1]], "")</f>
        <v>18.354411764705883</v>
      </c>
      <c r="R718" s="17">
        <f>IFERROR(ZACKS_Screener[[#This Row],[Price]]/ZACKS_Screener[[#This Row],[EPS2]], "")</f>
        <v>18.03612716763006</v>
      </c>
      <c r="S718" s="17">
        <f>IFERROR(ZACKS_Screener[[#This Row],[PE1]]/(ZACKS_Screener[[#This Row],[EG1]]*100), "")</f>
        <v>1.5261819097502027</v>
      </c>
      <c r="T718" s="17">
        <f>IFERROR(ZACKS_Screener[[#This Row],[PE2]]/(ZACKS_Screener[[#This Row],[EG2]]*100), "")</f>
        <v>10.220472061657023</v>
      </c>
      <c r="U718"/>
    </row>
    <row r="719" spans="1:21" hidden="1" x14ac:dyDescent="0.25">
      <c r="A719" s="20" t="s">
        <v>3145</v>
      </c>
      <c r="B719" s="35">
        <v>25363.24</v>
      </c>
      <c r="C719" s="6" t="s">
        <v>3144</v>
      </c>
      <c r="D719" s="6" t="s">
        <v>13</v>
      </c>
      <c r="E719" s="6" t="s">
        <v>14</v>
      </c>
      <c r="F719" s="6" t="s">
        <v>877</v>
      </c>
      <c r="G719">
        <v>3</v>
      </c>
      <c r="H719">
        <v>202303</v>
      </c>
      <c r="I719" s="8">
        <v>4.63</v>
      </c>
      <c r="J719" s="8">
        <v>0.25</v>
      </c>
      <c r="K719" s="8">
        <v>0.28000000000000003</v>
      </c>
      <c r="L719" s="8">
        <v>0.28999999999999998</v>
      </c>
      <c r="M719" s="36" t="str">
        <f>INDEX(YahooDetails[], MATCH(ZACKS_Screener[Ticker], YahooDetails[Ticker],0), 4)</f>
        <v>Technology</v>
      </c>
      <c r="N719" s="6" t="str">
        <f>INDEX(YahooDetails[], MATCH(ZACKS_Screener[Ticker], YahooDetails[Ticker],0), 2)</f>
        <v>Information Technology Services</v>
      </c>
      <c r="O7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0.12000000000000011</v>
      </c>
      <c r="P7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3.5714285714285546E-2</v>
      </c>
      <c r="Q719" s="17">
        <f>IFERROR(ZACKS_Screener[[#This Row],[Price]]/ZACKS_Screener[[#This Row],[EPS1]], "")</f>
        <v>16.535714285714285</v>
      </c>
      <c r="R719" s="17">
        <f>IFERROR(ZACKS_Screener[[#This Row],[Price]]/ZACKS_Screener[[#This Row],[EPS2]], "")</f>
        <v>15.965517241379311</v>
      </c>
      <c r="S719" s="17">
        <f>IFERROR(ZACKS_Screener[[#This Row],[PE1]]/(ZACKS_Screener[[#This Row],[EG1]]*100), "")</f>
        <v>1.3779761904761891</v>
      </c>
      <c r="T719" s="17">
        <f>IFERROR(ZACKS_Screener[[#This Row],[PE2]]/(ZACKS_Screener[[#This Row],[EG2]]*100), "")</f>
        <v>4.4703448275862279</v>
      </c>
      <c r="U719"/>
    </row>
    <row r="720" spans="1:21" hidden="1" x14ac:dyDescent="0.25">
      <c r="A720" s="20" t="s">
        <v>879</v>
      </c>
      <c r="B720" s="35">
        <v>40192.76</v>
      </c>
      <c r="C720" s="6" t="s">
        <v>878</v>
      </c>
      <c r="D720" s="6" t="s">
        <v>13</v>
      </c>
      <c r="E720" s="6" t="s">
        <v>51</v>
      </c>
      <c r="F720" s="6" t="s">
        <v>104</v>
      </c>
      <c r="G720">
        <v>12</v>
      </c>
      <c r="H720">
        <v>202212</v>
      </c>
      <c r="I720" s="8">
        <v>56.54</v>
      </c>
      <c r="J720" s="8">
        <v>2.67</v>
      </c>
      <c r="K720" s="8">
        <v>2.99</v>
      </c>
      <c r="L720" s="8">
        <v>3.53</v>
      </c>
      <c r="M720" s="36" t="str">
        <f>INDEX(YahooDetails[], MATCH(ZACKS_Screener[Ticker], YahooDetails[Ticker],0), 4)</f>
        <v>Basic Materials</v>
      </c>
      <c r="N720" s="6" t="str">
        <f>INDEX(YahooDetails[], MATCH(ZACKS_Screener[Ticker], YahooDetails[Ticker],0), 2)</f>
        <v>Agricultural Inputs</v>
      </c>
      <c r="O7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0.11985018726591772</v>
      </c>
      <c r="P7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0.18060200668896306</v>
      </c>
      <c r="Q720" s="17">
        <f>IFERROR(ZACKS_Screener[[#This Row],[Price]]/ZACKS_Screener[[#This Row],[EPS1]], "")</f>
        <v>18.909698996655518</v>
      </c>
      <c r="R720" s="17">
        <f>IFERROR(ZACKS_Screener[[#This Row],[Price]]/ZACKS_Screener[[#This Row],[EPS2]], "")</f>
        <v>16.016997167138811</v>
      </c>
      <c r="S720" s="17">
        <f>IFERROR(ZACKS_Screener[[#This Row],[PE1]]/(ZACKS_Screener[[#This Row],[EG1]]*100), "")</f>
        <v>1.5777780100334433</v>
      </c>
      <c r="T720" s="17">
        <f>IFERROR(ZACKS_Screener[[#This Row],[PE2]]/(ZACKS_Screener[[#This Row],[EG2]]*100), "")</f>
        <v>0.88686706536564963</v>
      </c>
      <c r="U720"/>
    </row>
    <row r="721" spans="1:21" hidden="1" x14ac:dyDescent="0.25">
      <c r="A721" s="20" t="s">
        <v>3836</v>
      </c>
      <c r="B721" s="35">
        <v>3115.99</v>
      </c>
      <c r="C721" s="6" t="s">
        <v>3835</v>
      </c>
      <c r="D721" s="6" t="s">
        <v>22</v>
      </c>
      <c r="E721" s="6" t="s">
        <v>41</v>
      </c>
      <c r="F721" s="6" t="s">
        <v>61</v>
      </c>
      <c r="G721">
        <v>12</v>
      </c>
      <c r="H721">
        <v>202212</v>
      </c>
      <c r="I721" s="8">
        <v>37.51</v>
      </c>
      <c r="J721" s="8">
        <v>2.42</v>
      </c>
      <c r="K721" s="8">
        <v>2.71</v>
      </c>
      <c r="L721" s="8">
        <v>3.08</v>
      </c>
      <c r="M721" s="36" t="str">
        <f>INDEX(YahooDetails[], MATCH(ZACKS_Screener[Ticker], YahooDetails[Ticker],0), 4)</f>
        <v>Healthcare</v>
      </c>
      <c r="N721" s="6" t="str">
        <f>INDEX(YahooDetails[], MATCH(ZACKS_Screener[Ticker], YahooDetails[Ticker],0), 2)</f>
        <v>Medical Devices</v>
      </c>
      <c r="O7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0.11983471074380167</v>
      </c>
      <c r="P7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0.13653136531365317</v>
      </c>
      <c r="Q721" s="17">
        <f>IFERROR(ZACKS_Screener[[#This Row],[Price]]/ZACKS_Screener[[#This Row],[EPS1]], "")</f>
        <v>13.841328413284133</v>
      </c>
      <c r="R721" s="17">
        <f>IFERROR(ZACKS_Screener[[#This Row],[Price]]/ZACKS_Screener[[#This Row],[EPS2]], "")</f>
        <v>12.178571428571427</v>
      </c>
      <c r="S721" s="17">
        <f>IFERROR(ZACKS_Screener[[#This Row],[PE1]]/(ZACKS_Screener[[#This Row],[EG1]]*100), "")</f>
        <v>1.1550349917292275</v>
      </c>
      <c r="T721" s="17">
        <f>IFERROR(ZACKS_Screener[[#This Row],[PE2]]/(ZACKS_Screener[[#This Row],[EG2]]*100), "")</f>
        <v>0.89199806949806915</v>
      </c>
      <c r="U721"/>
    </row>
    <row r="722" spans="1:21" hidden="1" x14ac:dyDescent="0.25">
      <c r="A722" s="20" t="s">
        <v>1537</v>
      </c>
      <c r="B722" s="35">
        <v>55814.18</v>
      </c>
      <c r="C722" s="6" t="s">
        <v>1536</v>
      </c>
      <c r="D722" s="6" t="s">
        <v>13</v>
      </c>
      <c r="E722" s="6" t="s">
        <v>41</v>
      </c>
      <c r="F722" s="6" t="s">
        <v>773</v>
      </c>
      <c r="G722">
        <v>12</v>
      </c>
      <c r="H722">
        <v>202212</v>
      </c>
      <c r="I722" s="8">
        <v>446.71</v>
      </c>
      <c r="J722" s="8">
        <v>25.24</v>
      </c>
      <c r="K722" s="8">
        <v>28.26</v>
      </c>
      <c r="L722" s="8">
        <v>32.03</v>
      </c>
      <c r="M722" s="36" t="str">
        <f>INDEX(YahooDetails[], MATCH(ZACKS_Screener[Ticker], YahooDetails[Ticker],0), 4)</f>
        <v>Healthcare</v>
      </c>
      <c r="N722" s="6" t="str">
        <f>INDEX(YahooDetails[], MATCH(ZACKS_Screener[Ticker], YahooDetails[Ticker],0), 2)</f>
        <v>Healthcare Plans</v>
      </c>
      <c r="O7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0.11965134706814594</v>
      </c>
      <c r="P7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0.13340410474168435</v>
      </c>
      <c r="Q722" s="17">
        <f>IFERROR(ZACKS_Screener[[#This Row],[Price]]/ZACKS_Screener[[#This Row],[EPS1]], "")</f>
        <v>15.807147912243453</v>
      </c>
      <c r="R722" s="17">
        <f>IFERROR(ZACKS_Screener[[#This Row],[Price]]/ZACKS_Screener[[#This Row],[EPS2]], "")</f>
        <v>13.946612550733686</v>
      </c>
      <c r="S722" s="17">
        <f>IFERROR(ZACKS_Screener[[#This Row],[PE1]]/(ZACKS_Screener[[#This Row],[EG1]]*100), "")</f>
        <v>1.3211007063080276</v>
      </c>
      <c r="T722" s="17">
        <f>IFERROR(ZACKS_Screener[[#This Row],[PE2]]/(ZACKS_Screener[[#This Row],[EG2]]*100), "")</f>
        <v>1.0454410362963766</v>
      </c>
      <c r="U722"/>
    </row>
    <row r="723" spans="1:21" hidden="1" x14ac:dyDescent="0.25">
      <c r="A723" s="20" t="s">
        <v>2509</v>
      </c>
      <c r="B723" s="35">
        <v>5510.12</v>
      </c>
      <c r="C723" s="6" t="s">
        <v>2508</v>
      </c>
      <c r="D723" s="6" t="s">
        <v>13</v>
      </c>
      <c r="E723" s="6" t="s">
        <v>37</v>
      </c>
      <c r="F723" s="6" t="s">
        <v>250</v>
      </c>
      <c r="G723">
        <v>12</v>
      </c>
      <c r="H723">
        <v>202212</v>
      </c>
      <c r="I723" s="8">
        <v>92.31</v>
      </c>
      <c r="J723" s="8">
        <v>6.52</v>
      </c>
      <c r="K723" s="8">
        <v>7.3</v>
      </c>
      <c r="L723" s="8">
        <v>7.83</v>
      </c>
      <c r="M723" s="36" t="str">
        <f>INDEX(YahooDetails[], MATCH(ZACKS_Screener[Ticker], YahooDetails[Ticker],0), 4)</f>
        <v>Real Estate</v>
      </c>
      <c r="N723" s="6" t="str">
        <f>INDEX(YahooDetails[], MATCH(ZACKS_Screener[Ticker], YahooDetails[Ticker],0), 2)</f>
        <v>REIT—Hotel &amp; Motel</v>
      </c>
      <c r="O7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0.11963190184049084</v>
      </c>
      <c r="P7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7.2602739726027432E-2</v>
      </c>
      <c r="Q723" s="17">
        <f>IFERROR(ZACKS_Screener[[#This Row],[Price]]/ZACKS_Screener[[#This Row],[EPS1]], "")</f>
        <v>12.645205479452056</v>
      </c>
      <c r="R723" s="17">
        <f>IFERROR(ZACKS_Screener[[#This Row],[Price]]/ZACKS_Screener[[#This Row],[EPS2]], "")</f>
        <v>11.789272030651341</v>
      </c>
      <c r="S723" s="17">
        <f>IFERROR(ZACKS_Screener[[#This Row],[PE1]]/(ZACKS_Screener[[#This Row],[EG1]]*100), "")</f>
        <v>1.0570094836670176</v>
      </c>
      <c r="T723" s="17">
        <f>IFERROR(ZACKS_Screener[[#This Row],[PE2]]/(ZACKS_Screener[[#This Row],[EG2]]*100), "")</f>
        <v>1.623805392901033</v>
      </c>
      <c r="U723"/>
    </row>
    <row r="724" spans="1:21" hidden="1" x14ac:dyDescent="0.25">
      <c r="A724" s="20" t="s">
        <v>977</v>
      </c>
      <c r="B724" s="35">
        <v>11691.3</v>
      </c>
      <c r="C724" s="6" t="s">
        <v>976</v>
      </c>
      <c r="D724" s="6" t="s">
        <v>13</v>
      </c>
      <c r="E724" s="6" t="s">
        <v>30</v>
      </c>
      <c r="F724" s="6" t="s">
        <v>430</v>
      </c>
      <c r="G724">
        <v>1</v>
      </c>
      <c r="H724">
        <v>202301</v>
      </c>
      <c r="I724" s="8">
        <v>135.58000000000001</v>
      </c>
      <c r="J724" s="8">
        <v>12.04</v>
      </c>
      <c r="K724" s="8">
        <v>13.48</v>
      </c>
      <c r="L724" s="8">
        <v>13.93</v>
      </c>
      <c r="M724" s="36" t="str">
        <f>INDEX(YahooDetails[], MATCH(ZACKS_Screener[Ticker], YahooDetails[Ticker],0), 4)</f>
        <v>Consumer Cyclical</v>
      </c>
      <c r="N724" s="6" t="str">
        <f>INDEX(YahooDetails[], MATCH(ZACKS_Screener[Ticker], YahooDetails[Ticker],0), 2)</f>
        <v>Specialty Retail</v>
      </c>
      <c r="O7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0.1196013289036546</v>
      </c>
      <c r="P7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3.3382789317507364E-2</v>
      </c>
      <c r="Q724" s="17">
        <f>IFERROR(ZACKS_Screener[[#This Row],[Price]]/ZACKS_Screener[[#This Row],[EPS1]], "")</f>
        <v>10.057863501483681</v>
      </c>
      <c r="R724" s="17">
        <f>IFERROR(ZACKS_Screener[[#This Row],[Price]]/ZACKS_Screener[[#This Row],[EPS2]], "")</f>
        <v>9.73295046661881</v>
      </c>
      <c r="S724" s="17">
        <f>IFERROR(ZACKS_Screener[[#This Row],[PE1]]/(ZACKS_Screener[[#This Row],[EG1]]*100), "")</f>
        <v>0.84094914276294019</v>
      </c>
      <c r="T724" s="17">
        <f>IFERROR(ZACKS_Screener[[#This Row],[PE2]]/(ZACKS_Screener[[#This Row],[EG2]]*100), "")</f>
        <v>2.9155593842227061</v>
      </c>
      <c r="U724"/>
    </row>
    <row r="725" spans="1:21" hidden="1" x14ac:dyDescent="0.25">
      <c r="A725" s="20" t="s">
        <v>1693</v>
      </c>
      <c r="B725" s="35">
        <v>3899.9</v>
      </c>
      <c r="C725" s="6" t="s">
        <v>1692</v>
      </c>
      <c r="D725" s="6" t="s">
        <v>13</v>
      </c>
      <c r="E725" s="6" t="s">
        <v>18</v>
      </c>
      <c r="F725" s="6" t="s">
        <v>1694</v>
      </c>
      <c r="G725">
        <v>12</v>
      </c>
      <c r="H725">
        <v>202212</v>
      </c>
      <c r="I725" s="8">
        <v>122.56</v>
      </c>
      <c r="J725" s="8">
        <v>4.7699999999999996</v>
      </c>
      <c r="K725" s="8">
        <v>5.34</v>
      </c>
      <c r="L725" s="8">
        <v>6.16</v>
      </c>
      <c r="M725" s="36" t="str">
        <f>INDEX(YahooDetails[], MATCH(ZACKS_Screener[Ticker], YahooDetails[Ticker],0), 4)</f>
        <v>Industrials</v>
      </c>
      <c r="N725" s="6" t="str">
        <f>INDEX(YahooDetails[], MATCH(ZACKS_Screener[Ticker], YahooDetails[Ticker],0), 2)</f>
        <v>Specialty Industrial Machinery</v>
      </c>
      <c r="O7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0.11949685534591202</v>
      </c>
      <c r="P7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0.153558052434457</v>
      </c>
      <c r="Q725" s="17">
        <f>IFERROR(ZACKS_Screener[[#This Row],[Price]]/ZACKS_Screener[[#This Row],[EPS1]], "")</f>
        <v>22.951310861423224</v>
      </c>
      <c r="R725" s="17">
        <f>IFERROR(ZACKS_Screener[[#This Row],[Price]]/ZACKS_Screener[[#This Row],[EPS2]], "")</f>
        <v>19.896103896103895</v>
      </c>
      <c r="S725" s="17">
        <f>IFERROR(ZACKS_Screener[[#This Row],[PE1]]/(ZACKS_Screener[[#This Row],[EG1]]*100), "")</f>
        <v>1.9206623299822581</v>
      </c>
      <c r="T725" s="17">
        <f>IFERROR(ZACKS_Screener[[#This Row],[PE2]]/(ZACKS_Screener[[#This Row],[EG2]]*100), "")</f>
        <v>1.295673107380424</v>
      </c>
      <c r="U725"/>
    </row>
    <row r="726" spans="1:21" hidden="1" x14ac:dyDescent="0.25">
      <c r="A726" s="20" t="s">
        <v>1071</v>
      </c>
      <c r="B726" s="35">
        <v>6466.21</v>
      </c>
      <c r="C726" s="6" t="s">
        <v>1070</v>
      </c>
      <c r="D726" s="6" t="s">
        <v>13</v>
      </c>
      <c r="E726" s="6" t="s">
        <v>41</v>
      </c>
      <c r="F726" s="6" t="s">
        <v>704</v>
      </c>
      <c r="G726">
        <v>12</v>
      </c>
      <c r="H726">
        <v>202212</v>
      </c>
      <c r="I726" s="8">
        <v>64.510000000000005</v>
      </c>
      <c r="J726" s="8">
        <v>2.85</v>
      </c>
      <c r="K726" s="8">
        <v>3.19</v>
      </c>
      <c r="L726" s="8">
        <v>3.53</v>
      </c>
      <c r="M726" s="36" t="str">
        <f>INDEX(YahooDetails[], MATCH(ZACKS_Screener[Ticker], YahooDetails[Ticker],0), 4)</f>
        <v>Healthcare</v>
      </c>
      <c r="N726" s="6" t="str">
        <f>INDEX(YahooDetails[], MATCH(ZACKS_Screener[Ticker], YahooDetails[Ticker],0), 2)</f>
        <v>Medical Care Facilities</v>
      </c>
      <c r="O7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0.11929824561403503</v>
      </c>
      <c r="P7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0.10658307210031344</v>
      </c>
      <c r="Q726" s="17">
        <f>IFERROR(ZACKS_Screener[[#This Row],[Price]]/ZACKS_Screener[[#This Row],[EPS1]], "")</f>
        <v>20.222570532915363</v>
      </c>
      <c r="R726" s="17">
        <f>IFERROR(ZACKS_Screener[[#This Row],[Price]]/ZACKS_Screener[[#This Row],[EPS2]], "")</f>
        <v>18.274787535410766</v>
      </c>
      <c r="S726" s="17">
        <f>IFERROR(ZACKS_Screener[[#This Row],[PE1]]/(ZACKS_Screener[[#This Row],[EG1]]*100), "")</f>
        <v>1.6951272358473179</v>
      </c>
      <c r="T726" s="17">
        <f>IFERROR(ZACKS_Screener[[#This Row],[PE2]]/(ZACKS_Screener[[#This Row],[EG2]]*100), "")</f>
        <v>1.7146050658223637</v>
      </c>
      <c r="U726"/>
    </row>
    <row r="727" spans="1:21" hidden="1" x14ac:dyDescent="0.25">
      <c r="A727" s="20" t="s">
        <v>3043</v>
      </c>
      <c r="B727" s="35">
        <v>32045.25</v>
      </c>
      <c r="C727" s="6" t="s">
        <v>3042</v>
      </c>
      <c r="D727" s="6" t="s">
        <v>13</v>
      </c>
      <c r="E727" s="6" t="s">
        <v>37</v>
      </c>
      <c r="F727" s="6" t="s">
        <v>250</v>
      </c>
      <c r="G727">
        <v>12</v>
      </c>
      <c r="H727">
        <v>202212</v>
      </c>
      <c r="I727" s="8">
        <v>31.91</v>
      </c>
      <c r="J727" s="8">
        <v>1.93</v>
      </c>
      <c r="K727" s="8">
        <v>2.16</v>
      </c>
      <c r="L727" s="8">
        <v>2.27</v>
      </c>
      <c r="M727" s="36" t="str">
        <f>INDEX(YahooDetails[], MATCH(ZACKS_Screener[Ticker], YahooDetails[Ticker],0), 4)</f>
        <v>Real Estate</v>
      </c>
      <c r="N727" s="6" t="str">
        <f>INDEX(YahooDetails[], MATCH(ZACKS_Screener[Ticker], YahooDetails[Ticker],0), 2)</f>
        <v>REIT—Diversified</v>
      </c>
      <c r="O7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0.11917098445595865</v>
      </c>
      <c r="P7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5.0925925925925868E-2</v>
      </c>
      <c r="Q727" s="17">
        <f>IFERROR(ZACKS_Screener[[#This Row],[Price]]/ZACKS_Screener[[#This Row],[EPS1]], "")</f>
        <v>14.773148148148147</v>
      </c>
      <c r="R727" s="17">
        <f>IFERROR(ZACKS_Screener[[#This Row],[Price]]/ZACKS_Screener[[#This Row],[EPS2]], "")</f>
        <v>14.05726872246696</v>
      </c>
      <c r="S727" s="17">
        <f>IFERROR(ZACKS_Screener[[#This Row],[PE1]]/(ZACKS_Screener[[#This Row],[EG1]]*100), "")</f>
        <v>1.2396598228663434</v>
      </c>
      <c r="T727" s="17">
        <f>IFERROR(ZACKS_Screener[[#This Row],[PE2]]/(ZACKS_Screener[[#This Row],[EG2]]*100), "")</f>
        <v>2.7603364036844247</v>
      </c>
      <c r="U727"/>
    </row>
    <row r="728" spans="1:21" hidden="1" x14ac:dyDescent="0.25">
      <c r="A728" s="20" t="s">
        <v>2528</v>
      </c>
      <c r="B728" s="35">
        <v>31856.03</v>
      </c>
      <c r="C728" s="6" t="s">
        <v>2527</v>
      </c>
      <c r="D728" s="6" t="s">
        <v>13</v>
      </c>
      <c r="E728" s="6" t="s">
        <v>41</v>
      </c>
      <c r="F728" s="6" t="s">
        <v>61</v>
      </c>
      <c r="G728">
        <v>6</v>
      </c>
      <c r="H728">
        <v>202206</v>
      </c>
      <c r="I728" s="8">
        <v>216.81</v>
      </c>
      <c r="J728" s="8">
        <v>5.79</v>
      </c>
      <c r="K728" s="8">
        <v>6.48</v>
      </c>
      <c r="L728" s="8">
        <v>7.26</v>
      </c>
      <c r="M728" s="36" t="str">
        <f>INDEX(YahooDetails[], MATCH(ZACKS_Screener[Ticker], YahooDetails[Ticker],0), 4)</f>
        <v>Healthcare</v>
      </c>
      <c r="N728" s="6" t="str">
        <f>INDEX(YahooDetails[], MATCH(ZACKS_Screener[Ticker], YahooDetails[Ticker],0), 2)</f>
        <v>Medical Instruments &amp; Supplies</v>
      </c>
      <c r="O7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0.11917098445595861</v>
      </c>
      <c r="P7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0.12037037037037027</v>
      </c>
      <c r="Q728" s="17">
        <f>IFERROR(ZACKS_Screener[[#This Row],[Price]]/ZACKS_Screener[[#This Row],[EPS1]], "")</f>
        <v>33.458333333333329</v>
      </c>
      <c r="R728" s="17">
        <f>IFERROR(ZACKS_Screener[[#This Row],[Price]]/ZACKS_Screener[[#This Row],[EPS2]], "")</f>
        <v>29.863636363636363</v>
      </c>
      <c r="S728" s="17">
        <f>IFERROR(ZACKS_Screener[[#This Row],[PE1]]/(ZACKS_Screener[[#This Row],[EG1]]*100), "")</f>
        <v>2.8075905797101428</v>
      </c>
      <c r="T728" s="17">
        <f>IFERROR(ZACKS_Screener[[#This Row],[PE2]]/(ZACKS_Screener[[#This Row],[EG2]]*100), "")</f>
        <v>2.480979020979023</v>
      </c>
      <c r="U728"/>
    </row>
    <row r="729" spans="1:21" hidden="1" x14ac:dyDescent="0.25">
      <c r="A729" s="20" t="s">
        <v>2720</v>
      </c>
      <c r="B729" s="35">
        <v>126172.48</v>
      </c>
      <c r="C729" s="6" t="s">
        <v>2719</v>
      </c>
      <c r="D729" s="6" t="s">
        <v>13</v>
      </c>
      <c r="E729" s="6" t="s">
        <v>85</v>
      </c>
      <c r="F729" s="6" t="s">
        <v>507</v>
      </c>
      <c r="G729">
        <v>12</v>
      </c>
      <c r="H729">
        <v>202212</v>
      </c>
      <c r="I729" s="8">
        <v>391.84</v>
      </c>
      <c r="J729" s="8">
        <v>11.19</v>
      </c>
      <c r="K729" s="8">
        <v>12.52</v>
      </c>
      <c r="L729" s="8">
        <v>14.41</v>
      </c>
      <c r="M729" s="36" t="str">
        <f>INDEX(YahooDetails[], MATCH(ZACKS_Screener[Ticker], YahooDetails[Ticker],0), 4)</f>
        <v>Financial Services</v>
      </c>
      <c r="N729" s="6" t="str">
        <f>INDEX(YahooDetails[], MATCH(ZACKS_Screener[Ticker], YahooDetails[Ticker],0), 2)</f>
        <v>Financial Data &amp; Stock Exchanges</v>
      </c>
      <c r="O7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0.11885612153708669</v>
      </c>
      <c r="P7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0.15095846645367417</v>
      </c>
      <c r="Q729" s="17">
        <f>IFERROR(ZACKS_Screener[[#This Row],[Price]]/ZACKS_Screener[[#This Row],[EPS1]], "")</f>
        <v>31.297124600638977</v>
      </c>
      <c r="R729" s="17">
        <f>IFERROR(ZACKS_Screener[[#This Row],[Price]]/ZACKS_Screener[[#This Row],[EPS2]], "")</f>
        <v>27.192227619708532</v>
      </c>
      <c r="S729" s="17">
        <f>IFERROR(ZACKS_Screener[[#This Row],[PE1]]/(ZACKS_Screener[[#This Row],[EG1]]*100), "")</f>
        <v>2.6331941675274448</v>
      </c>
      <c r="T729" s="17">
        <f>IFERROR(ZACKS_Screener[[#This Row],[PE2]]/(ZACKS_Screener[[#This Row],[EG2]]*100), "")</f>
        <v>1.8013052370304272</v>
      </c>
      <c r="U729"/>
    </row>
    <row r="730" spans="1:21" hidden="1" x14ac:dyDescent="0.25">
      <c r="A730" s="20" t="s">
        <v>1020</v>
      </c>
      <c r="B730" s="35">
        <v>6648.99</v>
      </c>
      <c r="C730" s="6" t="s">
        <v>1019</v>
      </c>
      <c r="D730" s="6" t="s">
        <v>22</v>
      </c>
      <c r="E730" s="6" t="s">
        <v>14</v>
      </c>
      <c r="F730" s="6" t="s">
        <v>95</v>
      </c>
      <c r="G730">
        <v>1</v>
      </c>
      <c r="H730">
        <v>202301</v>
      </c>
      <c r="I730" s="8">
        <v>78.22</v>
      </c>
      <c r="J730" s="8">
        <v>1.18</v>
      </c>
      <c r="K730" s="8">
        <v>1.32</v>
      </c>
      <c r="L730" s="8">
        <v>1.57</v>
      </c>
      <c r="M730" s="36" t="str">
        <f>INDEX(YahooDetails[], MATCH(ZACKS_Screener[Ticker], YahooDetails[Ticker],0), 4)</f>
        <v>Technology</v>
      </c>
      <c r="N730" s="6" t="str">
        <f>INDEX(YahooDetails[], MATCH(ZACKS_Screener[Ticker], YahooDetails[Ticker],0), 2)</f>
        <v>Software—Application</v>
      </c>
      <c r="O7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0.11864406779661028</v>
      </c>
      <c r="P7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0.18939393939393939</v>
      </c>
      <c r="Q730" s="17">
        <f>IFERROR(ZACKS_Screener[[#This Row],[Price]]/ZACKS_Screener[[#This Row],[EPS1]], "")</f>
        <v>59.257575757575751</v>
      </c>
      <c r="R730" s="17">
        <f>IFERROR(ZACKS_Screener[[#This Row],[Price]]/ZACKS_Screener[[#This Row],[EPS2]], "")</f>
        <v>49.821656050955411</v>
      </c>
      <c r="S730" s="17">
        <f>IFERROR(ZACKS_Screener[[#This Row],[PE1]]/(ZACKS_Screener[[#This Row],[EG1]]*100), "")</f>
        <v>4.9945670995670941</v>
      </c>
      <c r="T730" s="17">
        <f>IFERROR(ZACKS_Screener[[#This Row],[PE2]]/(ZACKS_Screener[[#This Row],[EG2]]*100), "")</f>
        <v>2.6305834394904459</v>
      </c>
      <c r="U730"/>
    </row>
    <row r="731" spans="1:21" hidden="1" x14ac:dyDescent="0.25">
      <c r="A731" s="20" t="s">
        <v>1652</v>
      </c>
      <c r="B731" s="35">
        <v>3047.69</v>
      </c>
      <c r="C731" s="6" t="s">
        <v>1651</v>
      </c>
      <c r="D731" s="6" t="s">
        <v>22</v>
      </c>
      <c r="E731" s="6" t="s">
        <v>41</v>
      </c>
      <c r="F731" s="6" t="s">
        <v>1351</v>
      </c>
      <c r="G731">
        <v>12</v>
      </c>
      <c r="H731">
        <v>202212</v>
      </c>
      <c r="I731" s="8">
        <v>100.02</v>
      </c>
      <c r="J731" s="8">
        <v>-3.88</v>
      </c>
      <c r="K731" s="8">
        <v>-3.42</v>
      </c>
      <c r="L731" s="8">
        <v>-2.67</v>
      </c>
      <c r="M731" s="36" t="str">
        <f>INDEX(YahooDetails[], MATCH(ZACKS_Screener[Ticker], YahooDetails[Ticker],0), 4)</f>
        <v>Healthcare</v>
      </c>
      <c r="N731" s="6" t="str">
        <f>INDEX(YahooDetails[], MATCH(ZACKS_Screener[Ticker], YahooDetails[Ticker],0), 2)</f>
        <v>Medical Devices</v>
      </c>
      <c r="O7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0.11855670103092783</v>
      </c>
      <c r="P7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0.2192982456140351</v>
      </c>
      <c r="Q731" s="17">
        <f>IFERROR(ZACKS_Screener[[#This Row],[Price]]/ZACKS_Screener[[#This Row],[EPS1]], "")</f>
        <v>-29.245614035087719</v>
      </c>
      <c r="R731" s="17">
        <f>IFERROR(ZACKS_Screener[[#This Row],[Price]]/ZACKS_Screener[[#This Row],[EPS2]], "")</f>
        <v>-37.460674157303373</v>
      </c>
      <c r="S731" s="17">
        <f>IFERROR(ZACKS_Screener[[#This Row],[PE1]]/(ZACKS_Screener[[#This Row],[EG1]]*100), "")</f>
        <v>-2.4668039664378338</v>
      </c>
      <c r="T731" s="17">
        <f>IFERROR(ZACKS_Screener[[#This Row],[PE2]]/(ZACKS_Screener[[#This Row],[EG2]]*100), "")</f>
        <v>-1.7082067415730338</v>
      </c>
      <c r="U731"/>
    </row>
    <row r="732" spans="1:21" hidden="1" x14ac:dyDescent="0.25">
      <c r="A732" s="20" t="s">
        <v>2435</v>
      </c>
      <c r="B732" s="35">
        <v>5164.1099999999997</v>
      </c>
      <c r="C732" s="6" t="s">
        <v>2435</v>
      </c>
      <c r="D732" s="6" t="s">
        <v>13</v>
      </c>
      <c r="E732" s="6" t="s">
        <v>330</v>
      </c>
      <c r="F732" s="6" t="s">
        <v>806</v>
      </c>
      <c r="G732">
        <v>1</v>
      </c>
      <c r="H732">
        <v>202301</v>
      </c>
      <c r="I732" s="8">
        <v>82.34</v>
      </c>
      <c r="J732" s="8">
        <v>8.9700000000000006</v>
      </c>
      <c r="K732" s="8">
        <v>10.029999999999999</v>
      </c>
      <c r="L732" s="8">
        <v>11.12</v>
      </c>
      <c r="M732" s="36" t="str">
        <f>INDEX(YahooDetails[], MATCH(ZACKS_Screener[Ticker], YahooDetails[Ticker],0), 4)</f>
        <v>Consumer Cyclical</v>
      </c>
      <c r="N732" s="6" t="str">
        <f>INDEX(YahooDetails[], MATCH(ZACKS_Screener[Ticker], YahooDetails[Ticker],0), 2)</f>
        <v>Apparel Manufacturing</v>
      </c>
      <c r="O7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0.11817168338907454</v>
      </c>
      <c r="P7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0.10867397806580259</v>
      </c>
      <c r="Q732" s="17">
        <f>IFERROR(ZACKS_Screener[[#This Row],[Price]]/ZACKS_Screener[[#This Row],[EPS1]], "")</f>
        <v>8.2093718843469592</v>
      </c>
      <c r="R732" s="17">
        <f>IFERROR(ZACKS_Screener[[#This Row],[Price]]/ZACKS_Screener[[#This Row],[EPS2]], "")</f>
        <v>7.404676258992807</v>
      </c>
      <c r="S732" s="17">
        <f>IFERROR(ZACKS_Screener[[#This Row],[PE1]]/(ZACKS_Screener[[#This Row],[EG1]]*100), "")</f>
        <v>0.69469873398672</v>
      </c>
      <c r="T732" s="17">
        <f>IFERROR(ZACKS_Screener[[#This Row],[PE2]]/(ZACKS_Screener[[#This Row],[EG2]]*100), "")</f>
        <v>0.68136608144676936</v>
      </c>
      <c r="U732"/>
    </row>
    <row r="733" spans="1:21" hidden="1" x14ac:dyDescent="0.25">
      <c r="A733" s="20" t="s">
        <v>2906</v>
      </c>
      <c r="B733" s="35">
        <v>10076.25</v>
      </c>
      <c r="C733" s="6" t="s">
        <v>2905</v>
      </c>
      <c r="D733" s="6" t="s">
        <v>13</v>
      </c>
      <c r="E733" s="6" t="s">
        <v>30</v>
      </c>
      <c r="F733" s="6" t="s">
        <v>830</v>
      </c>
      <c r="G733">
        <v>6</v>
      </c>
      <c r="H733">
        <v>202206</v>
      </c>
      <c r="I733" s="8">
        <v>43.47</v>
      </c>
      <c r="J733" s="8">
        <v>3.47</v>
      </c>
      <c r="K733" s="8">
        <v>3.88</v>
      </c>
      <c r="L733" s="8">
        <v>4.16</v>
      </c>
      <c r="M733" s="36" t="str">
        <f>INDEX(YahooDetails[], MATCH(ZACKS_Screener[Ticker], YahooDetails[Ticker],0), 4)</f>
        <v>Consumer Cyclical</v>
      </c>
      <c r="N733" s="6" t="str">
        <f>INDEX(YahooDetails[], MATCH(ZACKS_Screener[Ticker], YahooDetails[Ticker],0), 2)</f>
        <v>Luxury Goods</v>
      </c>
      <c r="O7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0.11815561959654169</v>
      </c>
      <c r="P7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7.216494845360831E-2</v>
      </c>
      <c r="Q733" s="17">
        <f>IFERROR(ZACKS_Screener[[#This Row],[Price]]/ZACKS_Screener[[#This Row],[EPS1]], "")</f>
        <v>11.203608247422681</v>
      </c>
      <c r="R733" s="17">
        <f>IFERROR(ZACKS_Screener[[#This Row],[Price]]/ZACKS_Screener[[#This Row],[EPS2]], "")</f>
        <v>10.44951923076923</v>
      </c>
      <c r="S733" s="17">
        <f>IFERROR(ZACKS_Screener[[#This Row],[PE1]]/(ZACKS_Screener[[#This Row],[EG1]]*100), "")</f>
        <v>0.9482078199647983</v>
      </c>
      <c r="T733" s="17">
        <f>IFERROR(ZACKS_Screener[[#This Row],[PE2]]/(ZACKS_Screener[[#This Row],[EG2]]*100), "")</f>
        <v>1.4480048076923062</v>
      </c>
      <c r="U733"/>
    </row>
    <row r="734" spans="1:21" hidden="1" x14ac:dyDescent="0.25">
      <c r="A734" s="20" t="s">
        <v>1313</v>
      </c>
      <c r="B734" s="35">
        <v>6375.48</v>
      </c>
      <c r="C734" s="6" t="s">
        <v>1312</v>
      </c>
      <c r="D734" s="6" t="s">
        <v>22</v>
      </c>
      <c r="E734" s="6" t="s">
        <v>37</v>
      </c>
      <c r="F734" s="6" t="s">
        <v>458</v>
      </c>
      <c r="G734">
        <v>12</v>
      </c>
      <c r="H734">
        <v>202212</v>
      </c>
      <c r="I734" s="8">
        <v>143.08000000000001</v>
      </c>
      <c r="J734" s="8">
        <v>4.24</v>
      </c>
      <c r="K734" s="8">
        <v>4.74</v>
      </c>
      <c r="L734" s="8">
        <v>5.34</v>
      </c>
      <c r="M734" s="36" t="str">
        <f>INDEX(YahooDetails[], MATCH(ZACKS_Screener[Ticker], YahooDetails[Ticker],0), 4)</f>
        <v>Real Estate</v>
      </c>
      <c r="N734" s="6" t="str">
        <f>INDEX(YahooDetails[], MATCH(ZACKS_Screener[Ticker], YahooDetails[Ticker],0), 2)</f>
        <v>Real Estate Services</v>
      </c>
      <c r="O7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0.11792452830188678</v>
      </c>
      <c r="P7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0.12658227848101258</v>
      </c>
      <c r="Q734" s="17">
        <f>IFERROR(ZACKS_Screener[[#This Row],[Price]]/ZACKS_Screener[[#This Row],[EPS1]], "")</f>
        <v>30.185654008438821</v>
      </c>
      <c r="R734" s="17">
        <f>IFERROR(ZACKS_Screener[[#This Row],[Price]]/ZACKS_Screener[[#This Row],[EPS2]], "")</f>
        <v>26.794007490636709</v>
      </c>
      <c r="S734" s="17">
        <f>IFERROR(ZACKS_Screener[[#This Row],[PE1]]/(ZACKS_Screener[[#This Row],[EG1]]*100), "")</f>
        <v>2.5597434599156124</v>
      </c>
      <c r="T734" s="17">
        <f>IFERROR(ZACKS_Screener[[#This Row],[PE2]]/(ZACKS_Screener[[#This Row],[EG2]]*100), "")</f>
        <v>2.1167265917603011</v>
      </c>
      <c r="U734"/>
    </row>
    <row r="735" spans="1:21" hidden="1" x14ac:dyDescent="0.25">
      <c r="A735" s="20" t="s">
        <v>1854</v>
      </c>
      <c r="B735" s="35">
        <v>4758.95</v>
      </c>
      <c r="C735" s="6" t="s">
        <v>1853</v>
      </c>
      <c r="D735" s="6" t="s">
        <v>13</v>
      </c>
      <c r="E735" s="6" t="s">
        <v>14</v>
      </c>
      <c r="F735" s="6" t="s">
        <v>1848</v>
      </c>
      <c r="G735">
        <v>12</v>
      </c>
      <c r="H735">
        <v>202212</v>
      </c>
      <c r="I735" s="8">
        <v>6.65</v>
      </c>
      <c r="J735" s="8">
        <v>-3.32</v>
      </c>
      <c r="K735" s="8">
        <v>-2.93</v>
      </c>
      <c r="L735" s="8">
        <v>-0.51</v>
      </c>
      <c r="M735" s="36" t="str">
        <f>INDEX(YahooDetails[], MATCH(ZACKS_Screener[Ticker], YahooDetails[Ticker],0), 4)</f>
        <v>Technology</v>
      </c>
      <c r="N735" s="6" t="str">
        <f>INDEX(YahooDetails[], MATCH(ZACKS_Screener[Ticker], YahooDetails[Ticker],0), 2)</f>
        <v>Consumer Electronics</v>
      </c>
      <c r="O7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0.1174698795180722</v>
      </c>
      <c r="P7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0.82593856655290099</v>
      </c>
      <c r="Q735" s="17">
        <f>IFERROR(ZACKS_Screener[[#This Row],[Price]]/ZACKS_Screener[[#This Row],[EPS1]], "")</f>
        <v>-2.2696245733788394</v>
      </c>
      <c r="R735" s="17">
        <f>IFERROR(ZACKS_Screener[[#This Row],[Price]]/ZACKS_Screener[[#This Row],[EPS2]], "")</f>
        <v>-13.03921568627451</v>
      </c>
      <c r="S735" s="17">
        <f>IFERROR(ZACKS_Screener[[#This Row],[PE1]]/(ZACKS_Screener[[#This Row],[EG1]]*100), "")</f>
        <v>-0.19320906624660902</v>
      </c>
      <c r="T735" s="17">
        <f>IFERROR(ZACKS_Screener[[#This Row],[PE2]]/(ZACKS_Screener[[#This Row],[EG2]]*100), "")</f>
        <v>-0.15787149570572032</v>
      </c>
      <c r="U735"/>
    </row>
    <row r="736" spans="1:21" hidden="1" x14ac:dyDescent="0.25">
      <c r="A736" s="20" t="s">
        <v>2493</v>
      </c>
      <c r="B736" s="35">
        <v>10670.68</v>
      </c>
      <c r="C736" s="6" t="s">
        <v>2492</v>
      </c>
      <c r="D736" s="6" t="s">
        <v>13</v>
      </c>
      <c r="E736" s="6" t="s">
        <v>37</v>
      </c>
      <c r="F736" s="6" t="s">
        <v>250</v>
      </c>
      <c r="G736">
        <v>12</v>
      </c>
      <c r="H736">
        <v>202212</v>
      </c>
      <c r="I736" s="8">
        <v>53.11</v>
      </c>
      <c r="J736" s="8">
        <v>1.96</v>
      </c>
      <c r="K736" s="8">
        <v>2.19</v>
      </c>
      <c r="L736" s="8">
        <v>2.5299999999999998</v>
      </c>
      <c r="M736" s="36" t="str">
        <f>INDEX(YahooDetails[], MATCH(ZACKS_Screener[Ticker], YahooDetails[Ticker],0), 4)</f>
        <v>Real Estate</v>
      </c>
      <c r="N736" s="6" t="str">
        <f>INDEX(YahooDetails[], MATCH(ZACKS_Screener[Ticker], YahooDetails[Ticker],0), 2)</f>
        <v>REIT—Industrial</v>
      </c>
      <c r="O7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0.1173469387755102</v>
      </c>
      <c r="P7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0.15525114155251135</v>
      </c>
      <c r="Q736" s="17">
        <f>IFERROR(ZACKS_Screener[[#This Row],[Price]]/ZACKS_Screener[[#This Row],[EPS1]], "")</f>
        <v>24.251141552511417</v>
      </c>
      <c r="R736" s="17">
        <f>IFERROR(ZACKS_Screener[[#This Row],[Price]]/ZACKS_Screener[[#This Row],[EPS2]], "")</f>
        <v>20.992094861660082</v>
      </c>
      <c r="S736" s="17">
        <f>IFERROR(ZACKS_Screener[[#This Row],[PE1]]/(ZACKS_Screener[[#This Row],[EG1]]*100), "")</f>
        <v>2.0666190192574945</v>
      </c>
      <c r="T736" s="17">
        <f>IFERROR(ZACKS_Screener[[#This Row],[PE2]]/(ZACKS_Screener[[#This Row],[EG2]]*100), "")</f>
        <v>1.3521378749128117</v>
      </c>
      <c r="U736"/>
    </row>
    <row r="737" spans="1:21" hidden="1" x14ac:dyDescent="0.25">
      <c r="A737" s="20" t="s">
        <v>2769</v>
      </c>
      <c r="B737" s="35">
        <v>7011.75</v>
      </c>
      <c r="C737" s="6" t="s">
        <v>2768</v>
      </c>
      <c r="D737" s="6" t="s">
        <v>13</v>
      </c>
      <c r="E737" s="6" t="s">
        <v>85</v>
      </c>
      <c r="F737" s="6" t="s">
        <v>86</v>
      </c>
      <c r="G737">
        <v>12</v>
      </c>
      <c r="H737">
        <v>202212</v>
      </c>
      <c r="I737" s="8">
        <v>63.14</v>
      </c>
      <c r="J737" s="8">
        <v>2.31</v>
      </c>
      <c r="K737" s="8">
        <v>2.58</v>
      </c>
      <c r="L737" s="8">
        <v>2.92</v>
      </c>
      <c r="M737" s="36" t="str">
        <f>INDEX(YahooDetails[], MATCH(ZACKS_Screener[Ticker], YahooDetails[Ticker],0), 4)</f>
        <v>Industrials</v>
      </c>
      <c r="N737" s="6" t="str">
        <f>INDEX(YahooDetails[], MATCH(ZACKS_Screener[Ticker], YahooDetails[Ticker],0), 2)</f>
        <v>Engineering &amp; Construction</v>
      </c>
      <c r="O7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0.11688311688311689</v>
      </c>
      <c r="P7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0.13178294573643404</v>
      </c>
      <c r="Q737" s="17">
        <f>IFERROR(ZACKS_Screener[[#This Row],[Price]]/ZACKS_Screener[[#This Row],[EPS1]], "")</f>
        <v>24.472868217054263</v>
      </c>
      <c r="R737" s="17">
        <f>IFERROR(ZACKS_Screener[[#This Row],[Price]]/ZACKS_Screener[[#This Row],[EPS2]], "")</f>
        <v>21.623287671232877</v>
      </c>
      <c r="S737" s="17">
        <f>IFERROR(ZACKS_Screener[[#This Row],[PE1]]/(ZACKS_Screener[[#This Row],[EG1]]*100), "")</f>
        <v>2.0937898363479754</v>
      </c>
      <c r="T737" s="17">
        <f>IFERROR(ZACKS_Screener[[#This Row],[PE2]]/(ZACKS_Screener[[#This Row],[EG2]]*100), "")</f>
        <v>1.6408259468170838</v>
      </c>
      <c r="U737"/>
    </row>
    <row r="738" spans="1:21" hidden="1" x14ac:dyDescent="0.25">
      <c r="A738" s="20" t="s">
        <v>1155</v>
      </c>
      <c r="B738" s="35">
        <v>77420.08</v>
      </c>
      <c r="C738" s="6" t="s">
        <v>1154</v>
      </c>
      <c r="D738" s="6" t="s">
        <v>13</v>
      </c>
      <c r="E738" s="6" t="s">
        <v>18</v>
      </c>
      <c r="F738" s="6" t="s">
        <v>268</v>
      </c>
      <c r="G738">
        <v>12</v>
      </c>
      <c r="H738">
        <v>202212</v>
      </c>
      <c r="I738" s="8">
        <v>194.23</v>
      </c>
      <c r="J738" s="8">
        <v>7.57</v>
      </c>
      <c r="K738" s="8">
        <v>8.4499999999999993</v>
      </c>
      <c r="L738" s="8">
        <v>9.23</v>
      </c>
      <c r="M738" s="36" t="str">
        <f>INDEX(YahooDetails[], MATCH(ZACKS_Screener[Ticker], YahooDetails[Ticker],0), 4)</f>
        <v>Industrials</v>
      </c>
      <c r="N738" s="6" t="str">
        <f>INDEX(YahooDetails[], MATCH(ZACKS_Screener[Ticker], YahooDetails[Ticker],0), 2)</f>
        <v>Specialty Industrial Machinery</v>
      </c>
      <c r="O7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0.1162483487450461</v>
      </c>
      <c r="P7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9.2307692307692452E-2</v>
      </c>
      <c r="Q738" s="17">
        <f>IFERROR(ZACKS_Screener[[#This Row],[Price]]/ZACKS_Screener[[#This Row],[EPS1]], "")</f>
        <v>22.98579881656805</v>
      </c>
      <c r="R738" s="17">
        <f>IFERROR(ZACKS_Screener[[#This Row],[Price]]/ZACKS_Screener[[#This Row],[EPS2]], "")</f>
        <v>21.043336944745395</v>
      </c>
      <c r="S738" s="17">
        <f>IFERROR(ZACKS_Screener[[#This Row],[PE1]]/(ZACKS_Screener[[#This Row],[EG1]]*100), "")</f>
        <v>1.9773011027434131</v>
      </c>
      <c r="T738" s="17">
        <f>IFERROR(ZACKS_Screener[[#This Row],[PE2]]/(ZACKS_Screener[[#This Row],[EG2]]*100), "")</f>
        <v>2.2796948356807474</v>
      </c>
      <c r="U738"/>
    </row>
    <row r="739" spans="1:21" hidden="1" x14ac:dyDescent="0.25">
      <c r="A739" s="20" t="s">
        <v>2353</v>
      </c>
      <c r="B739" s="35">
        <v>47749.26</v>
      </c>
      <c r="C739" s="6" t="s">
        <v>2352</v>
      </c>
      <c r="D739" s="6" t="s">
        <v>13</v>
      </c>
      <c r="E739" s="6" t="s">
        <v>18</v>
      </c>
      <c r="F739" s="6" t="s">
        <v>171</v>
      </c>
      <c r="G739">
        <v>6</v>
      </c>
      <c r="H739">
        <v>202206</v>
      </c>
      <c r="I739" s="8">
        <v>371.85</v>
      </c>
      <c r="J739" s="8">
        <v>18.72</v>
      </c>
      <c r="K739" s="8">
        <v>20.89</v>
      </c>
      <c r="L739" s="8">
        <v>22.21</v>
      </c>
      <c r="M739" s="36" t="str">
        <f>INDEX(YahooDetails[], MATCH(ZACKS_Screener[Ticker], YahooDetails[Ticker],0), 4)</f>
        <v>Industrials</v>
      </c>
      <c r="N739" s="6" t="str">
        <f>INDEX(YahooDetails[], MATCH(ZACKS_Screener[Ticker], YahooDetails[Ticker],0), 2)</f>
        <v>Specialty Industrial Machinery</v>
      </c>
      <c r="O7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0.11591880341880352</v>
      </c>
      <c r="P7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6.3188128291048362E-2</v>
      </c>
      <c r="Q739" s="17">
        <f>IFERROR(ZACKS_Screener[[#This Row],[Price]]/ZACKS_Screener[[#This Row],[EPS1]], "")</f>
        <v>17.800382958353278</v>
      </c>
      <c r="R739" s="17">
        <f>IFERROR(ZACKS_Screener[[#This Row],[Price]]/ZACKS_Screener[[#This Row],[EPS2]], "")</f>
        <v>16.742458352093653</v>
      </c>
      <c r="S739" s="17">
        <f>IFERROR(ZACKS_Screener[[#This Row],[PE1]]/(ZACKS_Screener[[#This Row],[EG1]]*100), "")</f>
        <v>1.5355906404625488</v>
      </c>
      <c r="T739" s="17">
        <f>IFERROR(ZACKS_Screener[[#This Row],[PE2]]/(ZACKS_Screener[[#This Row],[EG2]]*100), "")</f>
        <v>2.6496208710245179</v>
      </c>
      <c r="U739"/>
    </row>
    <row r="740" spans="1:21" hidden="1" x14ac:dyDescent="0.25">
      <c r="A740" s="20" t="s">
        <v>360</v>
      </c>
      <c r="B740" s="35">
        <v>358223.31</v>
      </c>
      <c r="C740" s="6" t="s">
        <v>359</v>
      </c>
      <c r="D740" s="6" t="s">
        <v>22</v>
      </c>
      <c r="E740" s="6" t="s">
        <v>14</v>
      </c>
      <c r="F740" s="6" t="s">
        <v>196</v>
      </c>
      <c r="G740">
        <v>10</v>
      </c>
      <c r="H740">
        <v>202210</v>
      </c>
      <c r="I740" s="8">
        <v>868.03</v>
      </c>
      <c r="J740" s="8">
        <v>37.64</v>
      </c>
      <c r="K740" s="8">
        <v>42</v>
      </c>
      <c r="L740" s="8">
        <v>45.1</v>
      </c>
      <c r="M740" s="36" t="str">
        <f>INDEX(YahooDetails[], MATCH(ZACKS_Screener[Ticker], YahooDetails[Ticker],0), 4)</f>
        <v>Technology</v>
      </c>
      <c r="N740" s="6" t="str">
        <f>INDEX(YahooDetails[], MATCH(ZACKS_Screener[Ticker], YahooDetails[Ticker],0), 2)</f>
        <v>Semiconductors</v>
      </c>
      <c r="O7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0.11583421891604674</v>
      </c>
      <c r="P7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7.3809523809523839E-2</v>
      </c>
      <c r="Q740" s="17">
        <f>IFERROR(ZACKS_Screener[[#This Row],[Price]]/ZACKS_Screener[[#This Row],[EPS1]], "")</f>
        <v>20.667380952380952</v>
      </c>
      <c r="R740" s="17">
        <f>IFERROR(ZACKS_Screener[[#This Row],[Price]]/ZACKS_Screener[[#This Row],[EPS2]], "")</f>
        <v>19.246784922394678</v>
      </c>
      <c r="S740" s="17">
        <f>IFERROR(ZACKS_Screener[[#This Row],[PE1]]/(ZACKS_Screener[[#This Row],[EG1]]*100), "")</f>
        <v>1.7842206858890348</v>
      </c>
      <c r="T740" s="17">
        <f>IFERROR(ZACKS_Screener[[#This Row],[PE2]]/(ZACKS_Screener[[#This Row],[EG2]]*100), "")</f>
        <v>2.6076289249696005</v>
      </c>
      <c r="U740"/>
    </row>
    <row r="741" spans="1:21" hidden="1" x14ac:dyDescent="0.25">
      <c r="A741" s="20" t="s">
        <v>1526</v>
      </c>
      <c r="B741" s="35">
        <v>52828.91</v>
      </c>
      <c r="C741" s="6" t="s">
        <v>1525</v>
      </c>
      <c r="D741" s="6" t="s">
        <v>13</v>
      </c>
      <c r="E741" s="6" t="s">
        <v>51</v>
      </c>
      <c r="F741" s="6" t="s">
        <v>1527</v>
      </c>
      <c r="G741">
        <v>12</v>
      </c>
      <c r="H741">
        <v>202212</v>
      </c>
      <c r="I741" s="8">
        <v>258.45999999999998</v>
      </c>
      <c r="J741" s="8">
        <v>8.52</v>
      </c>
      <c r="K741" s="8">
        <v>9.49</v>
      </c>
      <c r="L741" s="8">
        <v>10.31</v>
      </c>
      <c r="M741" s="36" t="str">
        <f>INDEX(YahooDetails[], MATCH(ZACKS_Screener[Ticker], YahooDetails[Ticker],0), 4)</f>
        <v>Consumer Defensive</v>
      </c>
      <c r="N741" s="6" t="str">
        <f>INDEX(YahooDetails[], MATCH(ZACKS_Screener[Ticker], YahooDetails[Ticker],0), 2)</f>
        <v>Confectioners</v>
      </c>
      <c r="O7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0.11384976525821604</v>
      </c>
      <c r="P7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8.6406743940990544E-2</v>
      </c>
      <c r="Q741" s="17">
        <f>IFERROR(ZACKS_Screener[[#This Row],[Price]]/ZACKS_Screener[[#This Row],[EPS1]], "")</f>
        <v>27.234984193888302</v>
      </c>
      <c r="R741" s="17">
        <f>IFERROR(ZACKS_Screener[[#This Row],[Price]]/ZACKS_Screener[[#This Row],[EPS2]], "")</f>
        <v>25.068865179437434</v>
      </c>
      <c r="S741" s="17">
        <f>IFERROR(ZACKS_Screener[[#This Row],[PE1]]/(ZACKS_Screener[[#This Row],[EG1]]*100), "")</f>
        <v>2.392186240535342</v>
      </c>
      <c r="T741" s="17">
        <f>IFERROR(ZACKS_Screener[[#This Row],[PE2]]/(ZACKS_Screener[[#This Row],[EG2]]*100), "")</f>
        <v>2.901262567717819</v>
      </c>
      <c r="U741"/>
    </row>
    <row r="742" spans="1:21" hidden="1" x14ac:dyDescent="0.25">
      <c r="A742" s="20" t="s">
        <v>4106</v>
      </c>
      <c r="B742" s="35">
        <v>2663.68</v>
      </c>
      <c r="C742" s="6" t="s">
        <v>4105</v>
      </c>
      <c r="D742" s="6" t="s">
        <v>22</v>
      </c>
      <c r="E742" s="6" t="s">
        <v>14</v>
      </c>
      <c r="F742" s="6" t="s">
        <v>1691</v>
      </c>
      <c r="G742">
        <v>9</v>
      </c>
      <c r="H742">
        <v>202209</v>
      </c>
      <c r="I742" s="8">
        <v>96.51</v>
      </c>
      <c r="J742" s="8">
        <v>4.92</v>
      </c>
      <c r="K742" s="8">
        <v>5.48</v>
      </c>
      <c r="L742" s="8">
        <v>6.28</v>
      </c>
      <c r="M742" s="36" t="str">
        <f>INDEX(YahooDetails[], MATCH(ZACKS_Screener[Ticker], YahooDetails[Ticker],0), 4)</f>
        <v>Technology</v>
      </c>
      <c r="N742" s="6" t="str">
        <f>INDEX(YahooDetails[], MATCH(ZACKS_Screener[Ticker], YahooDetails[Ticker],0), 2)</f>
        <v>Electronic Components</v>
      </c>
      <c r="O7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0.11382113821138222</v>
      </c>
      <c r="P7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0.14598540145985398</v>
      </c>
      <c r="Q742" s="17">
        <f>IFERROR(ZACKS_Screener[[#This Row],[Price]]/ZACKS_Screener[[#This Row],[EPS1]], "")</f>
        <v>17.611313868613138</v>
      </c>
      <c r="R742" s="17">
        <f>IFERROR(ZACKS_Screener[[#This Row],[Price]]/ZACKS_Screener[[#This Row],[EPS2]], "")</f>
        <v>15.36783439490446</v>
      </c>
      <c r="S742" s="17">
        <f>IFERROR(ZACKS_Screener[[#This Row],[PE1]]/(ZACKS_Screener[[#This Row],[EG1]]*100), "")</f>
        <v>1.5472797184567242</v>
      </c>
      <c r="T742" s="17">
        <f>IFERROR(ZACKS_Screener[[#This Row],[PE2]]/(ZACKS_Screener[[#This Row],[EG2]]*100), "")</f>
        <v>1.0526966560509556</v>
      </c>
      <c r="U742"/>
    </row>
    <row r="743" spans="1:21" hidden="1" x14ac:dyDescent="0.25">
      <c r="A743" s="20" t="s">
        <v>1177</v>
      </c>
      <c r="B743" s="35">
        <v>7504.46</v>
      </c>
      <c r="C743" s="6" t="s">
        <v>1176</v>
      </c>
      <c r="D743" s="6" t="s">
        <v>22</v>
      </c>
      <c r="E743" s="6" t="s">
        <v>37</v>
      </c>
      <c r="F743" s="6" t="s">
        <v>801</v>
      </c>
      <c r="G743">
        <v>12</v>
      </c>
      <c r="H743">
        <v>202212</v>
      </c>
      <c r="I743" s="8">
        <v>53.05</v>
      </c>
      <c r="J743" s="8">
        <v>7.92</v>
      </c>
      <c r="K743" s="8">
        <v>8.82</v>
      </c>
      <c r="L743" s="8">
        <v>8.43</v>
      </c>
      <c r="M743" s="36" t="str">
        <f>INDEX(YahooDetails[], MATCH(ZACKS_Screener[Ticker], YahooDetails[Ticker],0), 4)</f>
        <v>Financial Services</v>
      </c>
      <c r="N743" s="6" t="str">
        <f>INDEX(YahooDetails[], MATCH(ZACKS_Screener[Ticker], YahooDetails[Ticker],0), 2)</f>
        <v>Banks—Diversified</v>
      </c>
      <c r="O7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0.11363636363636369</v>
      </c>
      <c r="P7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-4.4217687074829995E-2</v>
      </c>
      <c r="Q743" s="17">
        <f>IFERROR(ZACKS_Screener[[#This Row],[Price]]/ZACKS_Screener[[#This Row],[EPS1]], "")</f>
        <v>6.0147392290249426</v>
      </c>
      <c r="R743" s="17">
        <f>IFERROR(ZACKS_Screener[[#This Row],[Price]]/ZACKS_Screener[[#This Row],[EPS2]], "")</f>
        <v>6.2930011862396205</v>
      </c>
      <c r="S743" s="17">
        <f>IFERROR(ZACKS_Screener[[#This Row],[PE1]]/(ZACKS_Screener[[#This Row],[EG1]]*100), "")</f>
        <v>0.52929705215419476</v>
      </c>
      <c r="T743" s="17">
        <f>IFERROR(ZACKS_Screener[[#This Row],[PE2]]/(ZACKS_Screener[[#This Row],[EG2]]*100), "")</f>
        <v>-1.4231864221188044</v>
      </c>
      <c r="U743"/>
    </row>
    <row r="744" spans="1:21" hidden="1" x14ac:dyDescent="0.25">
      <c r="A744" s="20" t="s">
        <v>692</v>
      </c>
      <c r="B744" s="35">
        <v>7141.16</v>
      </c>
      <c r="C744" s="6" t="s">
        <v>691</v>
      </c>
      <c r="D744" s="6" t="s">
        <v>13</v>
      </c>
      <c r="E744" s="6" t="s">
        <v>37</v>
      </c>
      <c r="F744" s="6" t="s">
        <v>542</v>
      </c>
      <c r="G744">
        <v>12</v>
      </c>
      <c r="H744">
        <v>202212</v>
      </c>
      <c r="I744" s="8">
        <v>110.89</v>
      </c>
      <c r="J744" s="8">
        <v>8.81</v>
      </c>
      <c r="K744" s="8">
        <v>9.81</v>
      </c>
      <c r="L744" s="8">
        <v>9.15</v>
      </c>
      <c r="M744" s="36" t="str">
        <f>INDEX(YahooDetails[], MATCH(ZACKS_Screener[Ticker], YahooDetails[Ticker],0), 4)</f>
        <v>Financial Services</v>
      </c>
      <c r="N744" s="6" t="str">
        <f>INDEX(YahooDetails[], MATCH(ZACKS_Screener[Ticker], YahooDetails[Ticker],0), 2)</f>
        <v>Banks—Regional</v>
      </c>
      <c r="O7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0.11350737797956867</v>
      </c>
      <c r="P7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-6.7278287461773709E-2</v>
      </c>
      <c r="Q744" s="17">
        <f>IFERROR(ZACKS_Screener[[#This Row],[Price]]/ZACKS_Screener[[#This Row],[EPS1]], "")</f>
        <v>11.303771661569826</v>
      </c>
      <c r="R744" s="17">
        <f>IFERROR(ZACKS_Screener[[#This Row],[Price]]/ZACKS_Screener[[#This Row],[EPS2]], "")</f>
        <v>12.119125683060108</v>
      </c>
      <c r="S744" s="17">
        <f>IFERROR(ZACKS_Screener[[#This Row],[PE1]]/(ZACKS_Screener[[#This Row],[EG1]]*100), "")</f>
        <v>0.99586228338430161</v>
      </c>
      <c r="T744" s="17">
        <f>IFERROR(ZACKS_Screener[[#This Row],[PE2]]/(ZACKS_Screener[[#This Row],[EG2]]*100), "")</f>
        <v>-1.8013427719821158</v>
      </c>
      <c r="U744"/>
    </row>
    <row r="745" spans="1:21" hidden="1" x14ac:dyDescent="0.25">
      <c r="A745" s="20" t="s">
        <v>4135</v>
      </c>
      <c r="B745" s="35">
        <v>2525.85</v>
      </c>
      <c r="C745" s="6" t="s">
        <v>4134</v>
      </c>
      <c r="D745" s="6" t="s">
        <v>22</v>
      </c>
      <c r="E745" s="6" t="s">
        <v>85</v>
      </c>
      <c r="F745" s="6" t="s">
        <v>286</v>
      </c>
      <c r="G745">
        <v>12</v>
      </c>
      <c r="H745">
        <v>202212</v>
      </c>
      <c r="I745" s="8">
        <v>15.65</v>
      </c>
      <c r="J745" s="8">
        <v>3.62</v>
      </c>
      <c r="K745" s="8">
        <v>4.03</v>
      </c>
      <c r="L745" s="8">
        <v>4.62</v>
      </c>
      <c r="M745" s="36" t="str">
        <f>INDEX(YahooDetails[], MATCH(ZACKS_Screener[Ticker], YahooDetails[Ticker],0), 4)</f>
        <v>Financial Services</v>
      </c>
      <c r="N745" s="6" t="str">
        <f>INDEX(YahooDetails[], MATCH(ZACKS_Screener[Ticker], YahooDetails[Ticker],0), 2)</f>
        <v>Credit Services</v>
      </c>
      <c r="O7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0.11325966850828732</v>
      </c>
      <c r="P7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0.1464019851116625</v>
      </c>
      <c r="Q745" s="17">
        <f>IFERROR(ZACKS_Screener[[#This Row],[Price]]/ZACKS_Screener[[#This Row],[EPS1]], "")</f>
        <v>3.8833746898263026</v>
      </c>
      <c r="R745" s="17">
        <f>IFERROR(ZACKS_Screener[[#This Row],[Price]]/ZACKS_Screener[[#This Row],[EPS2]], "")</f>
        <v>3.3874458874458875</v>
      </c>
      <c r="S745" s="17">
        <f>IFERROR(ZACKS_Screener[[#This Row],[PE1]]/(ZACKS_Screener[[#This Row],[EG1]]*100), "")</f>
        <v>0.3428735701749076</v>
      </c>
      <c r="T745" s="17">
        <f>IFERROR(ZACKS_Screener[[#This Row],[PE2]]/(ZACKS_Screener[[#This Row],[EG2]]*100), "")</f>
        <v>0.23137977841367677</v>
      </c>
      <c r="U745"/>
    </row>
    <row r="746" spans="1:21" hidden="1" x14ac:dyDescent="0.25">
      <c r="A746" s="20" t="s">
        <v>3097</v>
      </c>
      <c r="B746" s="35">
        <v>18323.310000000001</v>
      </c>
      <c r="C746" s="6" t="s">
        <v>3096</v>
      </c>
      <c r="D746" s="6" t="s">
        <v>13</v>
      </c>
      <c r="E746" s="6" t="s">
        <v>23</v>
      </c>
      <c r="F746" s="6" t="s">
        <v>186</v>
      </c>
      <c r="G746">
        <v>12</v>
      </c>
      <c r="H746">
        <v>202212</v>
      </c>
      <c r="I746" s="8">
        <v>101.87</v>
      </c>
      <c r="J746" s="8">
        <v>4.8600000000000003</v>
      </c>
      <c r="K746" s="8">
        <v>5.41</v>
      </c>
      <c r="L746" s="8">
        <v>5.98</v>
      </c>
      <c r="M746" s="36" t="str">
        <f>INDEX(YahooDetails[], MATCH(ZACKS_Screener[Ticker], YahooDetails[Ticker],0), 4)</f>
        <v>Industrials</v>
      </c>
      <c r="N746" s="6" t="str">
        <f>INDEX(YahooDetails[], MATCH(ZACKS_Screener[Ticker], YahooDetails[Ticker],0), 2)</f>
        <v>Railroads</v>
      </c>
      <c r="O7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0.11316872427983535</v>
      </c>
      <c r="P7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0.10536044362292056</v>
      </c>
      <c r="Q746" s="17">
        <f>IFERROR(ZACKS_Screener[[#This Row],[Price]]/ZACKS_Screener[[#This Row],[EPS1]], "")</f>
        <v>18.829944547134936</v>
      </c>
      <c r="R746" s="17">
        <f>IFERROR(ZACKS_Screener[[#This Row],[Price]]/ZACKS_Screener[[#This Row],[EPS2]], "")</f>
        <v>17.035117056856187</v>
      </c>
      <c r="S746" s="17">
        <f>IFERROR(ZACKS_Screener[[#This Row],[PE1]]/(ZACKS_Screener[[#This Row],[EG1]]*100), "")</f>
        <v>1.6638823727104695</v>
      </c>
      <c r="T746" s="17">
        <f>IFERROR(ZACKS_Screener[[#This Row],[PE2]]/(ZACKS_Screener[[#This Row],[EG2]]*100), "")</f>
        <v>1.6168418118875778</v>
      </c>
      <c r="U746"/>
    </row>
    <row r="747" spans="1:21" hidden="1" x14ac:dyDescent="0.25">
      <c r="A747" s="20" t="s">
        <v>1936</v>
      </c>
      <c r="B747" s="35">
        <v>6871.14</v>
      </c>
      <c r="C747" s="6" t="s">
        <v>1935</v>
      </c>
      <c r="D747" s="6" t="s">
        <v>22</v>
      </c>
      <c r="E747" s="6" t="s">
        <v>41</v>
      </c>
      <c r="F747" s="6" t="s">
        <v>153</v>
      </c>
      <c r="G747">
        <v>12</v>
      </c>
      <c r="H747">
        <v>202212</v>
      </c>
      <c r="I747" s="8">
        <v>225.29</v>
      </c>
      <c r="J747" s="8">
        <v>7.28</v>
      </c>
      <c r="K747" s="8">
        <v>8.1</v>
      </c>
      <c r="L747" s="8">
        <v>9.19</v>
      </c>
      <c r="M747" s="36" t="str">
        <f>INDEX(YahooDetails[], MATCH(ZACKS_Screener[Ticker], YahooDetails[Ticker],0), 4)</f>
        <v>Healthcare</v>
      </c>
      <c r="N747" s="6" t="str">
        <f>INDEX(YahooDetails[], MATCH(ZACKS_Screener[Ticker], YahooDetails[Ticker],0), 2)</f>
        <v>Diagnostics &amp; Research</v>
      </c>
      <c r="O7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0.11263736263736256</v>
      </c>
      <c r="P7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0.13456790123456788</v>
      </c>
      <c r="Q747" s="17">
        <f>IFERROR(ZACKS_Screener[[#This Row],[Price]]/ZACKS_Screener[[#This Row],[EPS1]], "")</f>
        <v>27.813580246913581</v>
      </c>
      <c r="R747" s="17">
        <f>IFERROR(ZACKS_Screener[[#This Row],[Price]]/ZACKS_Screener[[#This Row],[EPS2]], "")</f>
        <v>24.51468988030468</v>
      </c>
      <c r="S747" s="17">
        <f>IFERROR(ZACKS_Screener[[#This Row],[PE1]]/(ZACKS_Screener[[#This Row],[EG1]]*100), "")</f>
        <v>2.46930322192111</v>
      </c>
      <c r="T747" s="17">
        <f>IFERROR(ZACKS_Screener[[#This Row],[PE2]]/(ZACKS_Screener[[#This Row],[EG2]]*100), "")</f>
        <v>1.8217338351419077</v>
      </c>
      <c r="U747"/>
    </row>
    <row r="748" spans="1:21" hidden="1" x14ac:dyDescent="0.25">
      <c r="A748" s="20" t="s">
        <v>772</v>
      </c>
      <c r="B748" s="35">
        <v>36174.870000000003</v>
      </c>
      <c r="C748" s="6" t="s">
        <v>771</v>
      </c>
      <c r="D748" s="6" t="s">
        <v>13</v>
      </c>
      <c r="E748" s="6" t="s">
        <v>41</v>
      </c>
      <c r="F748" s="6" t="s">
        <v>773</v>
      </c>
      <c r="G748">
        <v>12</v>
      </c>
      <c r="H748">
        <v>202212</v>
      </c>
      <c r="I748" s="8">
        <v>65.92</v>
      </c>
      <c r="J748" s="8">
        <v>5.78</v>
      </c>
      <c r="K748" s="8">
        <v>6.43</v>
      </c>
      <c r="L748" s="8">
        <v>6.62</v>
      </c>
      <c r="M748" s="36" t="str">
        <f>INDEX(YahooDetails[], MATCH(ZACKS_Screener[Ticker], YahooDetails[Ticker],0), 4)</f>
        <v>Healthcare</v>
      </c>
      <c r="N748" s="6" t="str">
        <f>INDEX(YahooDetails[], MATCH(ZACKS_Screener[Ticker], YahooDetails[Ticker],0), 2)</f>
        <v>Healthcare Plans</v>
      </c>
      <c r="O7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0.1124567474048442</v>
      </c>
      <c r="P7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2.9548989113530388E-2</v>
      </c>
      <c r="Q748" s="17">
        <f>IFERROR(ZACKS_Screener[[#This Row],[Price]]/ZACKS_Screener[[#This Row],[EPS1]], "")</f>
        <v>10.25194401244168</v>
      </c>
      <c r="R748" s="17">
        <f>IFERROR(ZACKS_Screener[[#This Row],[Price]]/ZACKS_Screener[[#This Row],[EPS2]], "")</f>
        <v>9.9577039274924477</v>
      </c>
      <c r="S748" s="17">
        <f>IFERROR(ZACKS_Screener[[#This Row],[PE1]]/(ZACKS_Screener[[#This Row],[EG1]]*100), "")</f>
        <v>0.91163440602943013</v>
      </c>
      <c r="T748" s="17">
        <f>IFERROR(ZACKS_Screener[[#This Row],[PE2]]/(ZACKS_Screener[[#This Row],[EG2]]*100), "")</f>
        <v>3.3698966449355949</v>
      </c>
      <c r="U748"/>
    </row>
    <row r="749" spans="1:21" hidden="1" x14ac:dyDescent="0.25">
      <c r="A749" s="20" t="s">
        <v>2256</v>
      </c>
      <c r="B749" s="35">
        <v>55855.82</v>
      </c>
      <c r="C749" s="6" t="s">
        <v>2255</v>
      </c>
      <c r="D749" s="6" t="s">
        <v>22</v>
      </c>
      <c r="E749" s="6" t="s">
        <v>30</v>
      </c>
      <c r="F749" s="6" t="s">
        <v>31</v>
      </c>
      <c r="G749">
        <v>12</v>
      </c>
      <c r="H749">
        <v>202212</v>
      </c>
      <c r="I749" s="8">
        <v>917.49</v>
      </c>
      <c r="J749" s="8">
        <v>33.44</v>
      </c>
      <c r="K749" s="8">
        <v>37.19</v>
      </c>
      <c r="L749" s="8">
        <v>41.26</v>
      </c>
      <c r="M749" s="36" t="str">
        <f>INDEX(YahooDetails[], MATCH(ZACKS_Screener[Ticker], YahooDetails[Ticker],0), 4)</f>
        <v>Consumer Cyclical</v>
      </c>
      <c r="N749" s="6" t="str">
        <f>INDEX(YahooDetails[], MATCH(ZACKS_Screener[Ticker], YahooDetails[Ticker],0), 2)</f>
        <v>Specialty Retail</v>
      </c>
      <c r="O7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0.11214114832535886</v>
      </c>
      <c r="P7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0.10943802097337996</v>
      </c>
      <c r="Q749" s="17">
        <f>IFERROR(ZACKS_Screener[[#This Row],[Price]]/ZACKS_Screener[[#This Row],[EPS1]], "")</f>
        <v>24.670341489647758</v>
      </c>
      <c r="R749" s="17">
        <f>IFERROR(ZACKS_Screener[[#This Row],[Price]]/ZACKS_Screener[[#This Row],[EPS2]], "")</f>
        <v>22.236791080950074</v>
      </c>
      <c r="S749" s="17">
        <f>IFERROR(ZACKS_Screener[[#This Row],[PE1]]/(ZACKS_Screener[[#This Row],[EG1]]*100), "")</f>
        <v>2.1999365851035226</v>
      </c>
      <c r="T749" s="17">
        <f>IFERROR(ZACKS_Screener[[#This Row],[PE2]]/(ZACKS_Screener[[#This Row],[EG2]]*100), "")</f>
        <v>2.0319072734656833</v>
      </c>
      <c r="U749"/>
    </row>
    <row r="750" spans="1:21" hidden="1" x14ac:dyDescent="0.25">
      <c r="A750" s="20" t="s">
        <v>393</v>
      </c>
      <c r="B750" s="35">
        <v>44537.87</v>
      </c>
      <c r="C750" s="6" t="s">
        <v>392</v>
      </c>
      <c r="D750" s="6" t="s">
        <v>13</v>
      </c>
      <c r="E750" s="6" t="s">
        <v>30</v>
      </c>
      <c r="F750" s="6" t="s">
        <v>31</v>
      </c>
      <c r="G750">
        <v>8</v>
      </c>
      <c r="H750">
        <v>202208</v>
      </c>
      <c r="I750" s="8">
        <v>2453.0700999999999</v>
      </c>
      <c r="J750" s="8">
        <v>117.19</v>
      </c>
      <c r="K750" s="8">
        <v>130.27000000000001</v>
      </c>
      <c r="L750" s="8">
        <v>142.97999999999999</v>
      </c>
      <c r="M750" s="36" t="str">
        <f>INDEX(YahooDetails[], MATCH(ZACKS_Screener[Ticker], YahooDetails[Ticker],0), 4)</f>
        <v>Consumer Cyclical</v>
      </c>
      <c r="N750" s="6" t="str">
        <f>INDEX(YahooDetails[], MATCH(ZACKS_Screener[Ticker], YahooDetails[Ticker],0), 2)</f>
        <v>Specialty Retail</v>
      </c>
      <c r="O7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0.11161361890946338</v>
      </c>
      <c r="P7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9.7566592461809917E-2</v>
      </c>
      <c r="Q750" s="17">
        <f>IFERROR(ZACKS_Screener[[#This Row],[Price]]/ZACKS_Screener[[#This Row],[EPS1]], "")</f>
        <v>18.830660167344742</v>
      </c>
      <c r="R750" s="17">
        <f>IFERROR(ZACKS_Screener[[#This Row],[Price]]/ZACKS_Screener[[#This Row],[EPS2]], "")</f>
        <v>17.156735907119877</v>
      </c>
      <c r="S750" s="17">
        <f>IFERROR(ZACKS_Screener[[#This Row],[PE1]]/(ZACKS_Screener[[#This Row],[EG1]]*100), "")</f>
        <v>1.6871292545956635</v>
      </c>
      <c r="T750" s="17">
        <f>IFERROR(ZACKS_Screener[[#This Row],[PE2]]/(ZACKS_Screener[[#This Row],[EG2]]*100), "")</f>
        <v>1.7584641908894654</v>
      </c>
      <c r="U750"/>
    </row>
    <row r="751" spans="1:21" hidden="1" x14ac:dyDescent="0.25">
      <c r="A751" s="20" t="s">
        <v>1412</v>
      </c>
      <c r="B751" s="35">
        <v>26467.74</v>
      </c>
      <c r="C751" s="6" t="s">
        <v>1411</v>
      </c>
      <c r="D751" s="6" t="s">
        <v>13</v>
      </c>
      <c r="E751" s="6" t="s">
        <v>85</v>
      </c>
      <c r="F751" s="6" t="s">
        <v>983</v>
      </c>
      <c r="G751">
        <v>12</v>
      </c>
      <c r="H751">
        <v>202212</v>
      </c>
      <c r="I751" s="8">
        <v>101.04</v>
      </c>
      <c r="J751" s="8">
        <v>9.32</v>
      </c>
      <c r="K751" s="8">
        <v>10.36</v>
      </c>
      <c r="L751" s="8">
        <v>11.89</v>
      </c>
      <c r="M751" s="36" t="str">
        <f>INDEX(YahooDetails[], MATCH(ZACKS_Screener[Ticker], YahooDetails[Ticker],0), 4)</f>
        <v>Industrials</v>
      </c>
      <c r="N751" s="6" t="str">
        <f>INDEX(YahooDetails[], MATCH(ZACKS_Screener[Ticker], YahooDetails[Ticker],0), 2)</f>
        <v>Specialty Business Services</v>
      </c>
      <c r="O7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0.11158798283261794</v>
      </c>
      <c r="P7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0.1476833976833978</v>
      </c>
      <c r="Q751" s="17">
        <f>IFERROR(ZACKS_Screener[[#This Row],[Price]]/ZACKS_Screener[[#This Row],[EPS1]], "")</f>
        <v>9.7528957528957534</v>
      </c>
      <c r="R751" s="17">
        <f>IFERROR(ZACKS_Screener[[#This Row],[Price]]/ZACKS_Screener[[#This Row],[EPS2]], "")</f>
        <v>8.4978973927670314</v>
      </c>
      <c r="S751" s="17">
        <f>IFERROR(ZACKS_Screener[[#This Row],[PE1]]/(ZACKS_Screener[[#This Row],[EG1]]*100), "")</f>
        <v>0.87400950400950472</v>
      </c>
      <c r="T751" s="17">
        <f>IFERROR(ZACKS_Screener[[#This Row],[PE2]]/(ZACKS_Screener[[#This Row],[EG2]]*100), "")</f>
        <v>0.57541318293507437</v>
      </c>
      <c r="U751"/>
    </row>
    <row r="752" spans="1:21" hidden="1" x14ac:dyDescent="0.25">
      <c r="A752" s="20" t="s">
        <v>2106</v>
      </c>
      <c r="B752" s="35">
        <v>53319.42</v>
      </c>
      <c r="C752" s="6" t="s">
        <v>2105</v>
      </c>
      <c r="D752" s="6" t="s">
        <v>13</v>
      </c>
      <c r="E752" s="6" t="s">
        <v>118</v>
      </c>
      <c r="F752" s="6" t="s">
        <v>119</v>
      </c>
      <c r="G752">
        <v>3</v>
      </c>
      <c r="H752">
        <v>202303</v>
      </c>
      <c r="I752" s="8">
        <v>67.83</v>
      </c>
      <c r="J752" s="8">
        <v>3.86</v>
      </c>
      <c r="K752" s="8">
        <v>4.29</v>
      </c>
      <c r="L752" s="8">
        <v>4.2</v>
      </c>
      <c r="M752" s="36" t="str">
        <f>INDEX(YahooDetails[], MATCH(ZACKS_Screener[Ticker], YahooDetails[Ticker],0), 4)</f>
        <v>Utilities</v>
      </c>
      <c r="N752" s="6" t="str">
        <f>INDEX(YahooDetails[], MATCH(ZACKS_Screener[Ticker], YahooDetails[Ticker],0), 2)</f>
        <v>Utilities—Regulated Electric</v>
      </c>
      <c r="O7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0.11139896373057</v>
      </c>
      <c r="P7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-2.0979020979020945E-2</v>
      </c>
      <c r="Q752" s="17">
        <f>IFERROR(ZACKS_Screener[[#This Row],[Price]]/ZACKS_Screener[[#This Row],[EPS1]], "")</f>
        <v>15.81118881118881</v>
      </c>
      <c r="R752" s="17">
        <f>IFERROR(ZACKS_Screener[[#This Row],[Price]]/ZACKS_Screener[[#This Row],[EPS2]], "")</f>
        <v>16.149999999999999</v>
      </c>
      <c r="S752" s="17">
        <f>IFERROR(ZACKS_Screener[[#This Row],[PE1]]/(ZACKS_Screener[[#This Row],[EG1]]*100), "")</f>
        <v>1.4193299723532276</v>
      </c>
      <c r="T752" s="17">
        <f>IFERROR(ZACKS_Screener[[#This Row],[PE2]]/(ZACKS_Screener[[#This Row],[EG2]]*100), "")</f>
        <v>-7.6981666666666788</v>
      </c>
      <c r="U752"/>
    </row>
    <row r="753" spans="1:21" hidden="1" x14ac:dyDescent="0.25">
      <c r="A753" s="20" t="s">
        <v>1010</v>
      </c>
      <c r="B753" s="35">
        <v>11690.21</v>
      </c>
      <c r="C753" s="6" t="s">
        <v>1009</v>
      </c>
      <c r="D753" s="6" t="s">
        <v>22</v>
      </c>
      <c r="E753" s="6" t="s">
        <v>14</v>
      </c>
      <c r="F753" s="6" t="s">
        <v>163</v>
      </c>
      <c r="G753">
        <v>9</v>
      </c>
      <c r="H753">
        <v>202209</v>
      </c>
      <c r="I753" s="8">
        <v>96.76</v>
      </c>
      <c r="J753" s="8">
        <v>5.3</v>
      </c>
      <c r="K753" s="8">
        <v>5.89</v>
      </c>
      <c r="L753" s="8">
        <v>6.56</v>
      </c>
      <c r="M753" s="36" t="str">
        <f>INDEX(YahooDetails[], MATCH(ZACKS_Screener[Ticker], YahooDetails[Ticker],0), 4)</f>
        <v>Technology</v>
      </c>
      <c r="N753" s="6" t="str">
        <f>INDEX(YahooDetails[], MATCH(ZACKS_Screener[Ticker], YahooDetails[Ticker],0), 2)</f>
        <v>Software—Infrastructure</v>
      </c>
      <c r="O7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0.11132075471698111</v>
      </c>
      <c r="P7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0.11375212224108658</v>
      </c>
      <c r="Q753" s="17">
        <f>IFERROR(ZACKS_Screener[[#This Row],[Price]]/ZACKS_Screener[[#This Row],[EPS1]], "")</f>
        <v>16.427843803056028</v>
      </c>
      <c r="R753" s="17">
        <f>IFERROR(ZACKS_Screener[[#This Row],[Price]]/ZACKS_Screener[[#This Row],[EPS2]], "")</f>
        <v>14.750000000000002</v>
      </c>
      <c r="S753" s="17">
        <f>IFERROR(ZACKS_Screener[[#This Row],[PE1]]/(ZACKS_Screener[[#This Row],[EG1]]*100), "")</f>
        <v>1.4757215619694402</v>
      </c>
      <c r="T753" s="17">
        <f>IFERROR(ZACKS_Screener[[#This Row],[PE2]]/(ZACKS_Screener[[#This Row],[EG2]]*100), "")</f>
        <v>1.2966791044776123</v>
      </c>
      <c r="U753"/>
    </row>
    <row r="754" spans="1:21" hidden="1" x14ac:dyDescent="0.25">
      <c r="A754" s="20" t="s">
        <v>3401</v>
      </c>
      <c r="B754" s="35">
        <v>2063.89</v>
      </c>
      <c r="C754" s="6" t="s">
        <v>3400</v>
      </c>
      <c r="D754" s="6" t="s">
        <v>13</v>
      </c>
      <c r="E754" s="6" t="s">
        <v>18</v>
      </c>
      <c r="F754" s="6" t="s">
        <v>171</v>
      </c>
      <c r="G754">
        <v>12</v>
      </c>
      <c r="H754">
        <v>202212</v>
      </c>
      <c r="I754" s="8">
        <v>40.78</v>
      </c>
      <c r="J754" s="8">
        <v>1.98</v>
      </c>
      <c r="K754" s="8">
        <v>2.2000000000000002</v>
      </c>
      <c r="L754" s="8">
        <v>2.5299999999999998</v>
      </c>
      <c r="M754" s="36" t="str">
        <f>INDEX(YahooDetails[], MATCH(ZACKS_Screener[Ticker], YahooDetails[Ticker],0), 4)</f>
        <v>Industrials</v>
      </c>
      <c r="N754" s="6" t="str">
        <f>INDEX(YahooDetails[], MATCH(ZACKS_Screener[Ticker], YahooDetails[Ticker],0), 2)</f>
        <v>Specialty Industrial Machinery</v>
      </c>
      <c r="O7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0.11111111111111122</v>
      </c>
      <c r="P7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0.14999999999999983</v>
      </c>
      <c r="Q754" s="17">
        <f>IFERROR(ZACKS_Screener[[#This Row],[Price]]/ZACKS_Screener[[#This Row],[EPS1]], "")</f>
        <v>18.536363636363635</v>
      </c>
      <c r="R754" s="17">
        <f>IFERROR(ZACKS_Screener[[#This Row],[Price]]/ZACKS_Screener[[#This Row],[EPS2]], "")</f>
        <v>16.118577075098816</v>
      </c>
      <c r="S754" s="17">
        <f>IFERROR(ZACKS_Screener[[#This Row],[PE1]]/(ZACKS_Screener[[#This Row],[EG1]]*100), "")</f>
        <v>1.6682727272727256</v>
      </c>
      <c r="T754" s="17">
        <f>IFERROR(ZACKS_Screener[[#This Row],[PE2]]/(ZACKS_Screener[[#This Row],[EG2]]*100), "")</f>
        <v>1.0745718050065891</v>
      </c>
      <c r="U754"/>
    </row>
    <row r="755" spans="1:21" hidden="1" x14ac:dyDescent="0.25">
      <c r="A755" s="20" t="s">
        <v>3449</v>
      </c>
      <c r="B755" s="35">
        <v>2439.88</v>
      </c>
      <c r="C755" s="6" t="s">
        <v>3448</v>
      </c>
      <c r="D755" s="6" t="s">
        <v>13</v>
      </c>
      <c r="E755" s="6" t="s">
        <v>18</v>
      </c>
      <c r="F755" s="6" t="s">
        <v>115</v>
      </c>
      <c r="G755">
        <v>7</v>
      </c>
      <c r="H755">
        <v>202207</v>
      </c>
      <c r="I755" s="8">
        <v>49.34</v>
      </c>
      <c r="J755" s="8">
        <v>3.15</v>
      </c>
      <c r="K755" s="8">
        <v>3.5</v>
      </c>
      <c r="L755" s="8">
        <v>3.55</v>
      </c>
      <c r="M755" s="36" t="str">
        <f>INDEX(YahooDetails[], MATCH(ZACKS_Screener[Ticker], YahooDetails[Ticker],0), 4)</f>
        <v>Industrials</v>
      </c>
      <c r="N755" s="6" t="str">
        <f>INDEX(YahooDetails[], MATCH(ZACKS_Screener[Ticker], YahooDetails[Ticker],0), 2)</f>
        <v>Security &amp; Protection Services</v>
      </c>
      <c r="O7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0.11111111111111115</v>
      </c>
      <c r="P7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1.4285714285714235E-2</v>
      </c>
      <c r="Q755" s="17">
        <f>IFERROR(ZACKS_Screener[[#This Row],[Price]]/ZACKS_Screener[[#This Row],[EPS1]], "")</f>
        <v>14.097142857142858</v>
      </c>
      <c r="R755" s="17">
        <f>IFERROR(ZACKS_Screener[[#This Row],[Price]]/ZACKS_Screener[[#This Row],[EPS2]], "")</f>
        <v>13.898591549295777</v>
      </c>
      <c r="S755" s="17">
        <f>IFERROR(ZACKS_Screener[[#This Row],[PE1]]/(ZACKS_Screener[[#This Row],[EG1]]*100), "")</f>
        <v>1.268742857142857</v>
      </c>
      <c r="T755" s="17">
        <f>IFERROR(ZACKS_Screener[[#This Row],[PE2]]/(ZACKS_Screener[[#This Row],[EG2]]*100), "")</f>
        <v>9.7290140845070781</v>
      </c>
      <c r="U755"/>
    </row>
    <row r="756" spans="1:21" hidden="1" x14ac:dyDescent="0.25">
      <c r="A756" s="20" t="s">
        <v>158</v>
      </c>
      <c r="B756" s="35">
        <v>3196.11</v>
      </c>
      <c r="C756" s="6" t="s">
        <v>157</v>
      </c>
      <c r="D756" s="6" t="s">
        <v>13</v>
      </c>
      <c r="E756" s="6" t="s">
        <v>37</v>
      </c>
      <c r="F756" s="6" t="s">
        <v>89</v>
      </c>
      <c r="G756">
        <v>12</v>
      </c>
      <c r="H756">
        <v>202212</v>
      </c>
      <c r="I756" s="8">
        <v>53.86</v>
      </c>
      <c r="J756" s="8">
        <v>4.1399999999999997</v>
      </c>
      <c r="K756" s="8">
        <v>4.5999999999999996</v>
      </c>
      <c r="L756" s="8">
        <v>5.65</v>
      </c>
      <c r="M756" s="36" t="str">
        <f>INDEX(YahooDetails[], MATCH(ZACKS_Screener[Ticker], YahooDetails[Ticker],0), 4)</f>
        <v>Financial Services</v>
      </c>
      <c r="N756" s="6" t="str">
        <f>INDEX(YahooDetails[], MATCH(ZACKS_Screener[Ticker], YahooDetails[Ticker],0), 2)</f>
        <v>Insurance—Specialty</v>
      </c>
      <c r="O7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0.1111111111111111</v>
      </c>
      <c r="P7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0.22826086956521757</v>
      </c>
      <c r="Q756" s="17">
        <f>IFERROR(ZACKS_Screener[[#This Row],[Price]]/ZACKS_Screener[[#This Row],[EPS1]], "")</f>
        <v>11.708695652173914</v>
      </c>
      <c r="R756" s="17">
        <f>IFERROR(ZACKS_Screener[[#This Row],[Price]]/ZACKS_Screener[[#This Row],[EPS2]], "")</f>
        <v>9.532743362831857</v>
      </c>
      <c r="S756" s="17">
        <f>IFERROR(ZACKS_Screener[[#This Row],[PE1]]/(ZACKS_Screener[[#This Row],[EG1]]*100), "")</f>
        <v>1.0537826086956523</v>
      </c>
      <c r="T756" s="17">
        <f>IFERROR(ZACKS_Screener[[#This Row],[PE2]]/(ZACKS_Screener[[#This Row],[EG2]]*100), "")</f>
        <v>0.41762494732406197</v>
      </c>
      <c r="U756"/>
    </row>
    <row r="757" spans="1:21" hidden="1" x14ac:dyDescent="0.25">
      <c r="A757" s="20" t="s">
        <v>2110</v>
      </c>
      <c r="B757" s="35">
        <v>13732.43</v>
      </c>
      <c r="C757" s="6" t="s">
        <v>2109</v>
      </c>
      <c r="D757" s="6" t="s">
        <v>22</v>
      </c>
      <c r="E757" s="6" t="s">
        <v>14</v>
      </c>
      <c r="F757" s="6" t="s">
        <v>201</v>
      </c>
      <c r="G757">
        <v>12</v>
      </c>
      <c r="H757">
        <v>202212</v>
      </c>
      <c r="I757" s="8">
        <v>215.8</v>
      </c>
      <c r="J757" s="8">
        <v>7.62</v>
      </c>
      <c r="K757" s="8">
        <v>8.4600000000000009</v>
      </c>
      <c r="L757" s="8">
        <v>9.6</v>
      </c>
      <c r="M757" s="36" t="str">
        <f>INDEX(YahooDetails[], MATCH(ZACKS_Screener[Ticker], YahooDetails[Ticker],0), 4)</f>
        <v>Technology</v>
      </c>
      <c r="N757" s="6" t="str">
        <f>INDEX(YahooDetails[], MATCH(ZACKS_Screener[Ticker], YahooDetails[Ticker],0), 2)</f>
        <v>Software—Application</v>
      </c>
      <c r="O7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0.11023622047244104</v>
      </c>
      <c r="P7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0.13475177304964522</v>
      </c>
      <c r="Q757" s="17">
        <f>IFERROR(ZACKS_Screener[[#This Row],[Price]]/ZACKS_Screener[[#This Row],[EPS1]], "")</f>
        <v>25.508274231678485</v>
      </c>
      <c r="R757" s="17">
        <f>IFERROR(ZACKS_Screener[[#This Row],[Price]]/ZACKS_Screener[[#This Row],[EPS2]], "")</f>
        <v>22.479166666666668</v>
      </c>
      <c r="S757" s="17">
        <f>IFERROR(ZACKS_Screener[[#This Row],[PE1]]/(ZACKS_Screener[[#This Row],[EG1]]*100), "")</f>
        <v>2.3139648767308323</v>
      </c>
      <c r="T757" s="17">
        <f>IFERROR(ZACKS_Screener[[#This Row],[PE2]]/(ZACKS_Screener[[#This Row],[EG2]]*100), "")</f>
        <v>1.6681907894736865</v>
      </c>
      <c r="U757"/>
    </row>
    <row r="758" spans="1:21" hidden="1" x14ac:dyDescent="0.25">
      <c r="A758" s="20" t="s">
        <v>2805</v>
      </c>
      <c r="B758" s="35">
        <v>4570.5</v>
      </c>
      <c r="C758" s="6" t="s">
        <v>2804</v>
      </c>
      <c r="D758" s="6" t="s">
        <v>13</v>
      </c>
      <c r="E758" s="6" t="s">
        <v>118</v>
      </c>
      <c r="F758" s="6" t="s">
        <v>347</v>
      </c>
      <c r="G758">
        <v>12</v>
      </c>
      <c r="H758">
        <v>202212</v>
      </c>
      <c r="I758" s="8">
        <v>64.069999999999993</v>
      </c>
      <c r="J758" s="8">
        <v>3</v>
      </c>
      <c r="K758" s="8">
        <v>3.33</v>
      </c>
      <c r="L758" s="8">
        <v>3.3</v>
      </c>
      <c r="M758" s="36" t="str">
        <f>INDEX(YahooDetails[], MATCH(ZACKS_Screener[Ticker], YahooDetails[Ticker],0), 4)</f>
        <v>Utilities</v>
      </c>
      <c r="N758" s="6" t="str">
        <f>INDEX(YahooDetails[], MATCH(ZACKS_Screener[Ticker], YahooDetails[Ticker],0), 2)</f>
        <v>Utilities—Regulated Gas</v>
      </c>
      <c r="O7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0.11000000000000003</v>
      </c>
      <c r="P7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-9.0090090090090835E-3</v>
      </c>
      <c r="Q758" s="17">
        <f>IFERROR(ZACKS_Screener[[#This Row],[Price]]/ZACKS_Screener[[#This Row],[EPS1]], "")</f>
        <v>19.240240240240237</v>
      </c>
      <c r="R758" s="17">
        <f>IFERROR(ZACKS_Screener[[#This Row],[Price]]/ZACKS_Screener[[#This Row],[EPS2]], "")</f>
        <v>19.415151515151514</v>
      </c>
      <c r="S758" s="17">
        <f>IFERROR(ZACKS_Screener[[#This Row],[PE1]]/(ZACKS_Screener[[#This Row],[EG1]]*100), "")</f>
        <v>1.7491127491127483</v>
      </c>
      <c r="T758" s="17">
        <f>IFERROR(ZACKS_Screener[[#This Row],[PE2]]/(ZACKS_Screener[[#This Row],[EG2]]*100), "")</f>
        <v>-21.550818181818002</v>
      </c>
      <c r="U758"/>
    </row>
    <row r="759" spans="1:21" hidden="1" x14ac:dyDescent="0.25">
      <c r="A759" s="20" t="s">
        <v>1979</v>
      </c>
      <c r="B759" s="35">
        <v>11953.96</v>
      </c>
      <c r="C759" s="6" t="s">
        <v>1978</v>
      </c>
      <c r="D759" s="6" t="s">
        <v>13</v>
      </c>
      <c r="E759" s="6" t="s">
        <v>223</v>
      </c>
      <c r="F759" s="6" t="s">
        <v>1115</v>
      </c>
      <c r="G759">
        <v>12</v>
      </c>
      <c r="H759">
        <v>202212</v>
      </c>
      <c r="I759" s="8">
        <v>59.15</v>
      </c>
      <c r="J759" s="8">
        <v>4.55</v>
      </c>
      <c r="K759" s="8">
        <v>5.05</v>
      </c>
      <c r="L759" s="8">
        <v>5.2</v>
      </c>
      <c r="M759" s="36" t="str">
        <f>INDEX(YahooDetails[], MATCH(ZACKS_Screener[Ticker], YahooDetails[Ticker],0), 4)</f>
        <v>Energy</v>
      </c>
      <c r="N759" s="6" t="str">
        <f>INDEX(YahooDetails[], MATCH(ZACKS_Screener[Ticker], YahooDetails[Ticker],0), 2)</f>
        <v>Oil &amp; Gas Midstream</v>
      </c>
      <c r="O7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0.10989010989010989</v>
      </c>
      <c r="P7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2.9702970297029774E-2</v>
      </c>
      <c r="Q759" s="17">
        <f>IFERROR(ZACKS_Screener[[#This Row],[Price]]/ZACKS_Screener[[#This Row],[EPS1]], "")</f>
        <v>11.712871287128714</v>
      </c>
      <c r="R759" s="17">
        <f>IFERROR(ZACKS_Screener[[#This Row],[Price]]/ZACKS_Screener[[#This Row],[EPS2]], "")</f>
        <v>11.375</v>
      </c>
      <c r="S759" s="17">
        <f>IFERROR(ZACKS_Screener[[#This Row],[PE1]]/(ZACKS_Screener[[#This Row],[EG1]]*100), "")</f>
        <v>1.0658712871287128</v>
      </c>
      <c r="T759" s="17">
        <f>IFERROR(ZACKS_Screener[[#This Row],[PE2]]/(ZACKS_Screener[[#This Row],[EG2]]*100), "")</f>
        <v>3.829583333333324</v>
      </c>
      <c r="U759"/>
    </row>
    <row r="760" spans="1:21" hidden="1" x14ac:dyDescent="0.25">
      <c r="A760" s="20" t="s">
        <v>1975</v>
      </c>
      <c r="B760" s="35">
        <v>89569.3</v>
      </c>
      <c r="C760" s="6" t="s">
        <v>1974</v>
      </c>
      <c r="D760" s="6" t="s">
        <v>13</v>
      </c>
      <c r="E760" s="6" t="s">
        <v>37</v>
      </c>
      <c r="F760" s="6" t="s">
        <v>176</v>
      </c>
      <c r="G760">
        <v>12</v>
      </c>
      <c r="H760">
        <v>202212</v>
      </c>
      <c r="I760" s="8">
        <v>181.05</v>
      </c>
      <c r="J760" s="8">
        <v>6.85</v>
      </c>
      <c r="K760" s="8">
        <v>7.6</v>
      </c>
      <c r="L760" s="8">
        <v>8.25</v>
      </c>
      <c r="M760" s="36" t="str">
        <f>INDEX(YahooDetails[], MATCH(ZACKS_Screener[Ticker], YahooDetails[Ticker],0), 4)</f>
        <v>Financial Services</v>
      </c>
      <c r="N760" s="6" t="str">
        <f>INDEX(YahooDetails[], MATCH(ZACKS_Screener[Ticker], YahooDetails[Ticker],0), 2)</f>
        <v>Insurance Brokers</v>
      </c>
      <c r="O7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0.10948905109489052</v>
      </c>
      <c r="P7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8.5526315789473728E-2</v>
      </c>
      <c r="Q760" s="17">
        <f>IFERROR(ZACKS_Screener[[#This Row],[Price]]/ZACKS_Screener[[#This Row],[EPS1]], "")</f>
        <v>23.822368421052634</v>
      </c>
      <c r="R760" s="17">
        <f>IFERROR(ZACKS_Screener[[#This Row],[Price]]/ZACKS_Screener[[#This Row],[EPS2]], "")</f>
        <v>21.945454545454545</v>
      </c>
      <c r="S760" s="17">
        <f>IFERROR(ZACKS_Screener[[#This Row],[PE1]]/(ZACKS_Screener[[#This Row],[EG1]]*100), "")</f>
        <v>2.1757763157894736</v>
      </c>
      <c r="T760" s="17">
        <f>IFERROR(ZACKS_Screener[[#This Row],[PE2]]/(ZACKS_Screener[[#This Row],[EG2]]*100), "")</f>
        <v>2.5659300699300682</v>
      </c>
      <c r="U760"/>
    </row>
    <row r="761" spans="1:21" hidden="1" x14ac:dyDescent="0.25">
      <c r="A761" s="20" t="s">
        <v>450</v>
      </c>
      <c r="B761" s="35">
        <v>4036.72</v>
      </c>
      <c r="C761" s="6" t="s">
        <v>449</v>
      </c>
      <c r="D761" s="6" t="s">
        <v>13</v>
      </c>
      <c r="E761" s="6" t="s">
        <v>18</v>
      </c>
      <c r="F761" s="6" t="s">
        <v>344</v>
      </c>
      <c r="G761">
        <v>12</v>
      </c>
      <c r="H761">
        <v>202212</v>
      </c>
      <c r="I761" s="8">
        <v>94.87</v>
      </c>
      <c r="J761" s="8">
        <v>6.41</v>
      </c>
      <c r="K761" s="8">
        <v>7.11</v>
      </c>
      <c r="L761" s="8">
        <v>7.66</v>
      </c>
      <c r="M761" s="36" t="str">
        <f>INDEX(YahooDetails[], MATCH(ZACKS_Screener[Ticker], YahooDetails[Ticker],0), 4)</f>
        <v>Technology</v>
      </c>
      <c r="N761" s="6" t="str">
        <f>INDEX(YahooDetails[], MATCH(ZACKS_Screener[Ticker], YahooDetails[Ticker],0), 2)</f>
        <v>Communication Equipment</v>
      </c>
      <c r="O7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0.10920436817472702</v>
      </c>
      <c r="P7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7.7355836849507711E-2</v>
      </c>
      <c r="Q761" s="17">
        <f>IFERROR(ZACKS_Screener[[#This Row],[Price]]/ZACKS_Screener[[#This Row],[EPS1]], "")</f>
        <v>13.343178621659634</v>
      </c>
      <c r="R761" s="17">
        <f>IFERROR(ZACKS_Screener[[#This Row],[Price]]/ZACKS_Screener[[#This Row],[EPS2]], "")</f>
        <v>12.385117493472585</v>
      </c>
      <c r="S761" s="17">
        <f>IFERROR(ZACKS_Screener[[#This Row],[PE1]]/(ZACKS_Screener[[#This Row],[EG1]]*100), "")</f>
        <v>1.2218539280691176</v>
      </c>
      <c r="T761" s="17">
        <f>IFERROR(ZACKS_Screener[[#This Row],[PE2]]/(ZACKS_Screener[[#This Row],[EG2]]*100), "")</f>
        <v>1.6010579159743656</v>
      </c>
      <c r="U761"/>
    </row>
    <row r="762" spans="1:21" hidden="1" x14ac:dyDescent="0.25">
      <c r="A762" s="20" t="s">
        <v>1055</v>
      </c>
      <c r="B762" s="35">
        <v>51420.61</v>
      </c>
      <c r="C762" s="6" t="s">
        <v>1054</v>
      </c>
      <c r="D762" s="6" t="s">
        <v>13</v>
      </c>
      <c r="E762" s="6" t="s">
        <v>130</v>
      </c>
      <c r="F762" s="6" t="s">
        <v>323</v>
      </c>
      <c r="G762">
        <v>12</v>
      </c>
      <c r="H762">
        <v>202212</v>
      </c>
      <c r="I762" s="8">
        <v>180.6</v>
      </c>
      <c r="J762" s="8">
        <v>4.49</v>
      </c>
      <c r="K762" s="8">
        <v>4.9800000000000004</v>
      </c>
      <c r="L762" s="8">
        <v>5.64</v>
      </c>
      <c r="M762" s="36" t="str">
        <f>INDEX(YahooDetails[], MATCH(ZACKS_Screener[Ticker], YahooDetails[Ticker],0), 4)</f>
        <v>Basic Materials</v>
      </c>
      <c r="N762" s="6" t="str">
        <f>INDEX(YahooDetails[], MATCH(ZACKS_Screener[Ticker], YahooDetails[Ticker],0), 2)</f>
        <v>Specialty Chemicals</v>
      </c>
      <c r="O7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0.10913140311804014</v>
      </c>
      <c r="P7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0.13253012048192755</v>
      </c>
      <c r="Q762" s="17">
        <f>IFERROR(ZACKS_Screener[[#This Row],[Price]]/ZACKS_Screener[[#This Row],[EPS1]], "")</f>
        <v>36.265060240963848</v>
      </c>
      <c r="R762" s="17">
        <f>IFERROR(ZACKS_Screener[[#This Row],[Price]]/ZACKS_Screener[[#This Row],[EPS2]], "")</f>
        <v>32.021276595744681</v>
      </c>
      <c r="S762" s="17">
        <f>IFERROR(ZACKS_Screener[[#This Row],[PE1]]/(ZACKS_Screener[[#This Row],[EG1]]*100), "")</f>
        <v>3.3230636833046447</v>
      </c>
      <c r="T762" s="17">
        <f>IFERROR(ZACKS_Screener[[#This Row],[PE2]]/(ZACKS_Screener[[#This Row],[EG2]]*100), "")</f>
        <v>2.4161508704061925</v>
      </c>
      <c r="U762"/>
    </row>
    <row r="763" spans="1:21" hidden="1" x14ac:dyDescent="0.25">
      <c r="A763" s="20" t="s">
        <v>3072</v>
      </c>
      <c r="B763" s="35">
        <v>23077.13</v>
      </c>
      <c r="C763" s="6" t="s">
        <v>3071</v>
      </c>
      <c r="D763" s="6" t="s">
        <v>22</v>
      </c>
      <c r="E763" s="6" t="s">
        <v>14</v>
      </c>
      <c r="F763" s="6" t="s">
        <v>1379</v>
      </c>
      <c r="G763">
        <v>12</v>
      </c>
      <c r="H763">
        <v>202212</v>
      </c>
      <c r="I763" s="8">
        <v>221.69</v>
      </c>
      <c r="J763" s="8">
        <v>6.24</v>
      </c>
      <c r="K763" s="8">
        <v>6.92</v>
      </c>
      <c r="L763" s="8">
        <v>7.68</v>
      </c>
      <c r="M763" s="36" t="str">
        <f>INDEX(YahooDetails[], MATCH(ZACKS_Screener[Ticker], YahooDetails[Ticker],0), 4)</f>
        <v>Technology</v>
      </c>
      <c r="N763" s="6" t="str">
        <f>INDEX(YahooDetails[], MATCH(ZACKS_Screener[Ticker], YahooDetails[Ticker],0), 2)</f>
        <v>Software—Infrastructure</v>
      </c>
      <c r="O7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0.10897435897435892</v>
      </c>
      <c r="P7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0.1098265895953757</v>
      </c>
      <c r="Q763" s="17">
        <f>IFERROR(ZACKS_Screener[[#This Row],[Price]]/ZACKS_Screener[[#This Row],[EPS1]], "")</f>
        <v>32.036127167630056</v>
      </c>
      <c r="R763" s="17">
        <f>IFERROR(ZACKS_Screener[[#This Row],[Price]]/ZACKS_Screener[[#This Row],[EPS2]], "")</f>
        <v>28.865885416666668</v>
      </c>
      <c r="S763" s="17">
        <f>IFERROR(ZACKS_Screener[[#This Row],[PE1]]/(ZACKS_Screener[[#This Row],[EG1]]*100), "")</f>
        <v>2.9397857871472302</v>
      </c>
      <c r="T763" s="17">
        <f>IFERROR(ZACKS_Screener[[#This Row],[PE2]]/(ZACKS_Screener[[#This Row],[EG2]]*100), "")</f>
        <v>2.6283148300438604</v>
      </c>
      <c r="U763"/>
    </row>
    <row r="764" spans="1:21" hidden="1" x14ac:dyDescent="0.25">
      <c r="A764" s="20" t="s">
        <v>3260</v>
      </c>
      <c r="B764" s="35">
        <v>78055.360000000001</v>
      </c>
      <c r="C764" s="6" t="s">
        <v>3259</v>
      </c>
      <c r="D764" s="6" t="s">
        <v>13</v>
      </c>
      <c r="E764" s="6" t="s">
        <v>41</v>
      </c>
      <c r="F764" s="6" t="s">
        <v>317</v>
      </c>
      <c r="G764">
        <v>12</v>
      </c>
      <c r="H764">
        <v>202212</v>
      </c>
      <c r="I764" s="8">
        <v>168.91</v>
      </c>
      <c r="J764" s="8">
        <v>4.88</v>
      </c>
      <c r="K764" s="8">
        <v>5.41</v>
      </c>
      <c r="L764" s="8">
        <v>6</v>
      </c>
      <c r="M764" s="36" t="str">
        <f>INDEX(YahooDetails[], MATCH(ZACKS_Screener[Ticker], YahooDetails[Ticker],0), 4)</f>
        <v>Healthcare</v>
      </c>
      <c r="N764" s="6" t="str">
        <f>INDEX(YahooDetails[], MATCH(ZACKS_Screener[Ticker], YahooDetails[Ticker],0), 2)</f>
        <v>Drug Manufacturers—Specialty &amp; Generic</v>
      </c>
      <c r="O7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0.10860655737704923</v>
      </c>
      <c r="P7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0.10905730129390015</v>
      </c>
      <c r="Q764" s="17">
        <f>IFERROR(ZACKS_Screener[[#This Row],[Price]]/ZACKS_Screener[[#This Row],[EPS1]], "")</f>
        <v>31.221811460258778</v>
      </c>
      <c r="R764" s="17">
        <f>IFERROR(ZACKS_Screener[[#This Row],[Price]]/ZACKS_Screener[[#This Row],[EPS2]], "")</f>
        <v>28.151666666666667</v>
      </c>
      <c r="S764" s="17">
        <f>IFERROR(ZACKS_Screener[[#This Row],[PE1]]/(ZACKS_Screener[[#This Row],[EG1]]*100), "")</f>
        <v>2.8747630174728824</v>
      </c>
      <c r="T764" s="17">
        <f>IFERROR(ZACKS_Screener[[#This Row],[PE2]]/(ZACKS_Screener[[#This Row],[EG2]]*100), "")</f>
        <v>2.5813646892655377</v>
      </c>
      <c r="U764"/>
    </row>
    <row r="765" spans="1:21" hidden="1" x14ac:dyDescent="0.25">
      <c r="A765" s="20" t="s">
        <v>391</v>
      </c>
      <c r="B765" s="35">
        <v>229225.77</v>
      </c>
      <c r="C765" s="6" t="s">
        <v>390</v>
      </c>
      <c r="D765" s="6" t="s">
        <v>22</v>
      </c>
      <c r="E765" s="6" t="s">
        <v>41</v>
      </c>
      <c r="F765" s="6" t="s">
        <v>42</v>
      </c>
      <c r="G765">
        <v>12</v>
      </c>
      <c r="H765">
        <v>202212</v>
      </c>
      <c r="I765" s="8">
        <v>73.95</v>
      </c>
      <c r="J765" s="8">
        <v>3.33</v>
      </c>
      <c r="K765" s="8">
        <v>3.69</v>
      </c>
      <c r="L765" s="8">
        <v>4.0999999999999996</v>
      </c>
      <c r="M765" s="36" t="str">
        <f>INDEX(YahooDetails[], MATCH(ZACKS_Screener[Ticker], YahooDetails[Ticker],0), 4)</f>
        <v>Healthcare</v>
      </c>
      <c r="N765" s="6" t="str">
        <f>INDEX(YahooDetails[], MATCH(ZACKS_Screener[Ticker], YahooDetails[Ticker],0), 2)</f>
        <v>Drug Manufacturers—General</v>
      </c>
      <c r="O7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0.10810810810810807</v>
      </c>
      <c r="P7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0.11111111111111104</v>
      </c>
      <c r="Q765" s="17">
        <f>IFERROR(ZACKS_Screener[[#This Row],[Price]]/ZACKS_Screener[[#This Row],[EPS1]], "")</f>
        <v>20.040650406504067</v>
      </c>
      <c r="R765" s="17">
        <f>IFERROR(ZACKS_Screener[[#This Row],[Price]]/ZACKS_Screener[[#This Row],[EPS2]], "")</f>
        <v>18.036585365853661</v>
      </c>
      <c r="S765" s="17">
        <f>IFERROR(ZACKS_Screener[[#This Row],[PE1]]/(ZACKS_Screener[[#This Row],[EG1]]*100), "")</f>
        <v>1.8537601626016269</v>
      </c>
      <c r="T765" s="17">
        <f>IFERROR(ZACKS_Screener[[#This Row],[PE2]]/(ZACKS_Screener[[#This Row],[EG2]]*100), "")</f>
        <v>1.6232926829268306</v>
      </c>
      <c r="U765"/>
    </row>
    <row r="766" spans="1:21" hidden="1" x14ac:dyDescent="0.25">
      <c r="A766" s="20" t="s">
        <v>2266</v>
      </c>
      <c r="B766" s="35">
        <v>10004.57</v>
      </c>
      <c r="C766" s="6" t="s">
        <v>2265</v>
      </c>
      <c r="D766" s="6" t="s">
        <v>13</v>
      </c>
      <c r="E766" s="6" t="s">
        <v>223</v>
      </c>
      <c r="F766" s="6" t="s">
        <v>788</v>
      </c>
      <c r="G766">
        <v>12</v>
      </c>
      <c r="H766">
        <v>202212</v>
      </c>
      <c r="I766" s="8">
        <v>36.200000000000003</v>
      </c>
      <c r="J766" s="8">
        <v>6.85</v>
      </c>
      <c r="K766" s="8">
        <v>7.59</v>
      </c>
      <c r="L766" s="8">
        <v>8.52</v>
      </c>
      <c r="M766" s="36" t="str">
        <f>INDEX(YahooDetails[], MATCH(ZACKS_Screener[Ticker], YahooDetails[Ticker],0), 4)</f>
        <v>Energy</v>
      </c>
      <c r="N766" s="6" t="str">
        <f>INDEX(YahooDetails[], MATCH(ZACKS_Screener[Ticker], YahooDetails[Ticker],0), 2)</f>
        <v>Oil &amp; Gas E&amp;P</v>
      </c>
      <c r="O7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0.108029197080292</v>
      </c>
      <c r="P7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0.12252964426877466</v>
      </c>
      <c r="Q766" s="17">
        <f>IFERROR(ZACKS_Screener[[#This Row],[Price]]/ZACKS_Screener[[#This Row],[EPS1]], "")</f>
        <v>4.7694334650856396</v>
      </c>
      <c r="R766" s="17">
        <f>IFERROR(ZACKS_Screener[[#This Row],[Price]]/ZACKS_Screener[[#This Row],[EPS2]], "")</f>
        <v>4.2488262910798129</v>
      </c>
      <c r="S766" s="17">
        <f>IFERROR(ZACKS_Screener[[#This Row],[PE1]]/(ZACKS_Screener[[#This Row],[EG1]]*100), "")</f>
        <v>0.4414948545383327</v>
      </c>
      <c r="T766" s="17">
        <f>IFERROR(ZACKS_Screener[[#This Row],[PE2]]/(ZACKS_Screener[[#This Row],[EG2]]*100), "")</f>
        <v>0.34675904891715909</v>
      </c>
      <c r="U766"/>
    </row>
    <row r="767" spans="1:21" hidden="1" x14ac:dyDescent="0.25">
      <c r="A767" s="20" t="s">
        <v>2170</v>
      </c>
      <c r="B767" s="35">
        <v>3843.28</v>
      </c>
      <c r="C767" s="6" t="s">
        <v>2169</v>
      </c>
      <c r="D767" s="6" t="s">
        <v>22</v>
      </c>
      <c r="E767" s="6" t="s">
        <v>85</v>
      </c>
      <c r="F767" s="6" t="s">
        <v>983</v>
      </c>
      <c r="G767">
        <v>12</v>
      </c>
      <c r="H767">
        <v>202212</v>
      </c>
      <c r="I767" s="8">
        <v>27.71</v>
      </c>
      <c r="J767" s="8">
        <v>1.86</v>
      </c>
      <c r="K767" s="8">
        <v>2.06</v>
      </c>
      <c r="L767" s="8">
        <v>2.7</v>
      </c>
      <c r="M767" s="36" t="str">
        <f>INDEX(YahooDetails[], MATCH(ZACKS_Screener[Ticker], YahooDetails[Ticker],0), 4)</f>
        <v>Technology</v>
      </c>
      <c r="N767" s="6" t="str">
        <f>INDEX(YahooDetails[], MATCH(ZACKS_Screener[Ticker], YahooDetails[Ticker],0), 2)</f>
        <v>Software—Infrastructure</v>
      </c>
      <c r="O7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0.10752688172043008</v>
      </c>
      <c r="P7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0.31067961165048547</v>
      </c>
      <c r="Q767" s="17">
        <f>IFERROR(ZACKS_Screener[[#This Row],[Price]]/ZACKS_Screener[[#This Row],[EPS1]], "")</f>
        <v>13.451456310679612</v>
      </c>
      <c r="R767" s="17">
        <f>IFERROR(ZACKS_Screener[[#This Row],[Price]]/ZACKS_Screener[[#This Row],[EPS2]], "")</f>
        <v>10.262962962962963</v>
      </c>
      <c r="S767" s="17">
        <f>IFERROR(ZACKS_Screener[[#This Row],[PE1]]/(ZACKS_Screener[[#This Row],[EG1]]*100), "")</f>
        <v>1.2509854368932043</v>
      </c>
      <c r="T767" s="17">
        <f>IFERROR(ZACKS_Screener[[#This Row],[PE2]]/(ZACKS_Screener[[#This Row],[EG2]]*100), "")</f>
        <v>0.33033912037037033</v>
      </c>
      <c r="U767"/>
    </row>
    <row r="768" spans="1:21" hidden="1" x14ac:dyDescent="0.25">
      <c r="A768" s="20" t="s">
        <v>2825</v>
      </c>
      <c r="B768" s="35">
        <v>14401.21</v>
      </c>
      <c r="C768" s="6" t="s">
        <v>2824</v>
      </c>
      <c r="D768" s="6" t="s">
        <v>13</v>
      </c>
      <c r="E768" s="6" t="s">
        <v>51</v>
      </c>
      <c r="F768" s="6" t="s">
        <v>52</v>
      </c>
      <c r="G768">
        <v>12</v>
      </c>
      <c r="H768">
        <v>202212</v>
      </c>
      <c r="I768" s="8">
        <v>66.599999999999994</v>
      </c>
      <c r="J768" s="8">
        <v>4.0999999999999996</v>
      </c>
      <c r="K768" s="8">
        <v>4.54</v>
      </c>
      <c r="L768" s="8">
        <v>4.59</v>
      </c>
      <c r="M768" s="36" t="str">
        <f>INDEX(YahooDetails[], MATCH(ZACKS_Screener[Ticker], YahooDetails[Ticker],0), 4)</f>
        <v>Consumer Defensive</v>
      </c>
      <c r="N768" s="6" t="str">
        <f>INDEX(YahooDetails[], MATCH(ZACKS_Screener[Ticker], YahooDetails[Ticker],0), 2)</f>
        <v>Beverages—Brewers</v>
      </c>
      <c r="O7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0.10731707317073182</v>
      </c>
      <c r="P7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1.1013215859030798E-2</v>
      </c>
      <c r="Q768" s="17">
        <f>IFERROR(ZACKS_Screener[[#This Row],[Price]]/ZACKS_Screener[[#This Row],[EPS1]], "")</f>
        <v>14.669603524229073</v>
      </c>
      <c r="R768" s="17">
        <f>IFERROR(ZACKS_Screener[[#This Row],[Price]]/ZACKS_Screener[[#This Row],[EPS2]], "")</f>
        <v>14.509803921568627</v>
      </c>
      <c r="S768" s="17">
        <f>IFERROR(ZACKS_Screener[[#This Row],[PE1]]/(ZACKS_Screener[[#This Row],[EG1]]*100), "")</f>
        <v>1.3669403283940713</v>
      </c>
      <c r="T768" s="17">
        <f>IFERROR(ZACKS_Screener[[#This Row],[PE2]]/(ZACKS_Screener[[#This Row],[EG2]]*100), "")</f>
        <v>13.174901960784361</v>
      </c>
      <c r="U768"/>
    </row>
    <row r="769" spans="1:21" hidden="1" x14ac:dyDescent="0.25">
      <c r="A769" s="20" t="s">
        <v>1833</v>
      </c>
      <c r="B769" s="35">
        <v>429023.91</v>
      </c>
      <c r="C769" s="6" t="s">
        <v>1832</v>
      </c>
      <c r="D769" s="6" t="s">
        <v>13</v>
      </c>
      <c r="E769" s="6" t="s">
        <v>41</v>
      </c>
      <c r="F769" s="6" t="s">
        <v>42</v>
      </c>
      <c r="G769">
        <v>12</v>
      </c>
      <c r="H769">
        <v>202212</v>
      </c>
      <c r="I769" s="8">
        <v>451.95</v>
      </c>
      <c r="J769" s="8">
        <v>7.94</v>
      </c>
      <c r="K769" s="8">
        <v>8.7899999999999991</v>
      </c>
      <c r="L769" s="8">
        <v>12.07</v>
      </c>
      <c r="M769" s="36" t="str">
        <f>INDEX(YahooDetails[], MATCH(ZACKS_Screener[Ticker], YahooDetails[Ticker],0), 4)</f>
        <v>Healthcare</v>
      </c>
      <c r="N769" s="6" t="str">
        <f>INDEX(YahooDetails[], MATCH(ZACKS_Screener[Ticker], YahooDetails[Ticker],0), 2)</f>
        <v>Drug Manufacturers—General</v>
      </c>
      <c r="O7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0.10705289672544065</v>
      </c>
      <c r="P7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0.37315130830489207</v>
      </c>
      <c r="Q769" s="17">
        <f>IFERROR(ZACKS_Screener[[#This Row],[Price]]/ZACKS_Screener[[#This Row],[EPS1]], "")</f>
        <v>51.416382252559728</v>
      </c>
      <c r="R769" s="17">
        <f>IFERROR(ZACKS_Screener[[#This Row],[Price]]/ZACKS_Screener[[#This Row],[EPS2]], "")</f>
        <v>37.444076222038106</v>
      </c>
      <c r="S769" s="17">
        <f>IFERROR(ZACKS_Screener[[#This Row],[PE1]]/(ZACKS_Screener[[#This Row],[EG1]]*100), "")</f>
        <v>4.8028950010038214</v>
      </c>
      <c r="T769" s="17">
        <f>IFERROR(ZACKS_Screener[[#This Row],[PE2]]/(ZACKS_Screener[[#This Row],[EG2]]*100), "")</f>
        <v>1.0034555792430329</v>
      </c>
      <c r="U769"/>
    </row>
    <row r="770" spans="1:21" hidden="1" x14ac:dyDescent="0.25">
      <c r="A770" s="20" t="s">
        <v>2045</v>
      </c>
      <c r="B770" s="35">
        <v>28269.57</v>
      </c>
      <c r="C770" s="6" t="s">
        <v>2044</v>
      </c>
      <c r="D770" s="6" t="s">
        <v>13</v>
      </c>
      <c r="E770" s="6" t="s">
        <v>14</v>
      </c>
      <c r="F770" s="6" t="s">
        <v>560</v>
      </c>
      <c r="G770">
        <v>12</v>
      </c>
      <c r="H770">
        <v>202212</v>
      </c>
      <c r="I770" s="8">
        <v>1283.8</v>
      </c>
      <c r="J770" s="8">
        <v>39.65</v>
      </c>
      <c r="K770" s="8">
        <v>43.88</v>
      </c>
      <c r="L770" s="8">
        <v>49.08</v>
      </c>
      <c r="M770" s="36" t="str">
        <f>INDEX(YahooDetails[], MATCH(ZACKS_Screener[Ticker], YahooDetails[Ticker],0), 4)</f>
        <v>Healthcare</v>
      </c>
      <c r="N770" s="6" t="str">
        <f>INDEX(YahooDetails[], MATCH(ZACKS_Screener[Ticker], YahooDetails[Ticker],0), 2)</f>
        <v>Diagnostics &amp; Research</v>
      </c>
      <c r="O7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0.10668348045397236</v>
      </c>
      <c r="P7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0.11850501367365532</v>
      </c>
      <c r="Q770" s="17">
        <f>IFERROR(ZACKS_Screener[[#This Row],[Price]]/ZACKS_Screener[[#This Row],[EPS1]], "")</f>
        <v>29.257064721969005</v>
      </c>
      <c r="R770" s="17">
        <f>IFERROR(ZACKS_Screener[[#This Row],[Price]]/ZACKS_Screener[[#This Row],[EPS2]], "")</f>
        <v>26.157294213528932</v>
      </c>
      <c r="S770" s="17">
        <f>IFERROR(ZACKS_Screener[[#This Row],[PE1]]/(ZACKS_Screener[[#This Row],[EG1]]*100), "")</f>
        <v>2.7424175324493381</v>
      </c>
      <c r="T770" s="17">
        <f>IFERROR(ZACKS_Screener[[#This Row],[PE2]]/(ZACKS_Screener[[#This Row],[EG2]]*100), "")</f>
        <v>2.2072732117108664</v>
      </c>
      <c r="U770"/>
    </row>
    <row r="771" spans="1:21" hidden="1" x14ac:dyDescent="0.25">
      <c r="A771" s="20" t="s">
        <v>1039</v>
      </c>
      <c r="B771" s="35">
        <v>5763.17</v>
      </c>
      <c r="C771" s="6" t="s">
        <v>1038</v>
      </c>
      <c r="D771" s="6" t="s">
        <v>13</v>
      </c>
      <c r="E771" s="6" t="s">
        <v>14</v>
      </c>
      <c r="F771" s="6" t="s">
        <v>163</v>
      </c>
      <c r="G771">
        <v>3</v>
      </c>
      <c r="H771">
        <v>202303</v>
      </c>
      <c r="I771" s="8">
        <v>27.35</v>
      </c>
      <c r="J771" s="8">
        <v>3.47</v>
      </c>
      <c r="K771" s="8">
        <v>3.84</v>
      </c>
      <c r="L771" s="8">
        <v>4.3600000000000003</v>
      </c>
      <c r="M771" s="36" t="str">
        <f>INDEX(YahooDetails[], MATCH(ZACKS_Screener[Ticker], YahooDetails[Ticker],0), 4)</f>
        <v>Technology</v>
      </c>
      <c r="N771" s="6" t="str">
        <f>INDEX(YahooDetails[], MATCH(ZACKS_Screener[Ticker], YahooDetails[Ticker],0), 2)</f>
        <v>Information Technology Services</v>
      </c>
      <c r="O7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0.10662824207492785</v>
      </c>
      <c r="P7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0.1354166666666668</v>
      </c>
      <c r="Q771" s="17">
        <f>IFERROR(ZACKS_Screener[[#This Row],[Price]]/ZACKS_Screener[[#This Row],[EPS1]], "")</f>
        <v>7.1223958333333339</v>
      </c>
      <c r="R771" s="17">
        <f>IFERROR(ZACKS_Screener[[#This Row],[Price]]/ZACKS_Screener[[#This Row],[EPS2]], "")</f>
        <v>6.272935779816514</v>
      </c>
      <c r="S771" s="17">
        <f>IFERROR(ZACKS_Screener[[#This Row],[PE1]]/(ZACKS_Screener[[#This Row],[EG1]]*100), "")</f>
        <v>0.66796523085585646</v>
      </c>
      <c r="T771" s="17">
        <f>IFERROR(ZACKS_Screener[[#This Row],[PE2]]/(ZACKS_Screener[[#This Row],[EG2]]*100), "")</f>
        <v>0.46323218066337285</v>
      </c>
      <c r="U771"/>
    </row>
    <row r="772" spans="1:21" hidden="1" x14ac:dyDescent="0.25">
      <c r="A772" s="20" t="s">
        <v>1223</v>
      </c>
      <c r="B772" s="35">
        <v>16153.58</v>
      </c>
      <c r="C772" s="6" t="s">
        <v>1222</v>
      </c>
      <c r="D772" s="6" t="s">
        <v>13</v>
      </c>
      <c r="E772" s="6" t="s">
        <v>85</v>
      </c>
      <c r="F772" s="6" t="s">
        <v>507</v>
      </c>
      <c r="G772">
        <v>8</v>
      </c>
      <c r="H772">
        <v>202208</v>
      </c>
      <c r="I772" s="8">
        <v>421.55</v>
      </c>
      <c r="J772" s="8">
        <v>13.43</v>
      </c>
      <c r="K772" s="8">
        <v>14.86</v>
      </c>
      <c r="L772" s="8">
        <v>16.27</v>
      </c>
      <c r="M772" s="36" t="str">
        <f>INDEX(YahooDetails[], MATCH(ZACKS_Screener[Ticker], YahooDetails[Ticker],0), 4)</f>
        <v>Financial Services</v>
      </c>
      <c r="N772" s="6" t="str">
        <f>INDEX(YahooDetails[], MATCH(ZACKS_Screener[Ticker], YahooDetails[Ticker],0), 2)</f>
        <v>Financial Data &amp; Stock Exchanges</v>
      </c>
      <c r="O7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0.10647803425167533</v>
      </c>
      <c r="P7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9.4885598923283992E-2</v>
      </c>
      <c r="Q772" s="17">
        <f>IFERROR(ZACKS_Screener[[#This Row],[Price]]/ZACKS_Screener[[#This Row],[EPS1]], "")</f>
        <v>28.368102288021536</v>
      </c>
      <c r="R772" s="17">
        <f>IFERROR(ZACKS_Screener[[#This Row],[Price]]/ZACKS_Screener[[#This Row],[EPS2]], "")</f>
        <v>25.909649661954518</v>
      </c>
      <c r="S772" s="17">
        <f>IFERROR(ZACKS_Screener[[#This Row],[PE1]]/(ZACKS_Screener[[#This Row],[EG1]]*100), "")</f>
        <v>2.6642210750218833</v>
      </c>
      <c r="T772" s="17">
        <f>IFERROR(ZACKS_Screener[[#This Row],[PE2]]/(ZACKS_Screener[[#This Row],[EG2]]*100), "")</f>
        <v>2.7306198154371919</v>
      </c>
      <c r="U772"/>
    </row>
    <row r="773" spans="1:21" hidden="1" x14ac:dyDescent="0.25">
      <c r="A773" s="20" t="s">
        <v>3163</v>
      </c>
      <c r="B773" s="35">
        <v>3470.27</v>
      </c>
      <c r="C773" s="6" t="s">
        <v>3163</v>
      </c>
      <c r="D773" s="6" t="s">
        <v>13</v>
      </c>
      <c r="E773" s="6" t="s">
        <v>85</v>
      </c>
      <c r="F773" s="6" t="s">
        <v>145</v>
      </c>
      <c r="G773">
        <v>3</v>
      </c>
      <c r="H773">
        <v>202303</v>
      </c>
      <c r="I773" s="8">
        <v>72.09</v>
      </c>
      <c r="J773" s="8">
        <v>3.86</v>
      </c>
      <c r="K773" s="8">
        <v>4.2699999999999996</v>
      </c>
      <c r="L773" s="8">
        <v>4.76</v>
      </c>
      <c r="M773" s="36" t="str">
        <f>INDEX(YahooDetails[], MATCH(ZACKS_Screener[Ticker], YahooDetails[Ticker],0), 4)</f>
        <v>Technology</v>
      </c>
      <c r="N773" s="6" t="str">
        <f>INDEX(YahooDetails[], MATCH(ZACKS_Screener[Ticker], YahooDetails[Ticker],0), 2)</f>
        <v>Information Technology Services</v>
      </c>
      <c r="O7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0.1062176165803108</v>
      </c>
      <c r="P7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0.1147540983606558</v>
      </c>
      <c r="Q773" s="17">
        <f>IFERROR(ZACKS_Screener[[#This Row],[Price]]/ZACKS_Screener[[#This Row],[EPS1]], "")</f>
        <v>16.88290398126464</v>
      </c>
      <c r="R773" s="17">
        <f>IFERROR(ZACKS_Screener[[#This Row],[Price]]/ZACKS_Screener[[#This Row],[EPS2]], "")</f>
        <v>15.144957983193279</v>
      </c>
      <c r="S773" s="17">
        <f>IFERROR(ZACKS_Screener[[#This Row],[PE1]]/(ZACKS_Screener[[#This Row],[EG1]]*100), "")</f>
        <v>1.5894636431141844</v>
      </c>
      <c r="T773" s="17">
        <f>IFERROR(ZACKS_Screener[[#This Row],[PE2]]/(ZACKS_Screener[[#This Row],[EG2]]*100), "")</f>
        <v>1.3197749099639851</v>
      </c>
      <c r="U773"/>
    </row>
    <row r="774" spans="1:21" hidden="1" x14ac:dyDescent="0.25">
      <c r="A774" s="20" t="s">
        <v>4050</v>
      </c>
      <c r="B774" s="35">
        <v>2125.2399999999998</v>
      </c>
      <c r="C774" s="6" t="s">
        <v>4049</v>
      </c>
      <c r="D774" s="6" t="s">
        <v>22</v>
      </c>
      <c r="E774" s="6" t="s">
        <v>41</v>
      </c>
      <c r="F774" s="6" t="s">
        <v>61</v>
      </c>
      <c r="G774">
        <v>12</v>
      </c>
      <c r="H774">
        <v>202212</v>
      </c>
      <c r="I774" s="8">
        <v>40.520000000000003</v>
      </c>
      <c r="J774" s="8">
        <v>1.98</v>
      </c>
      <c r="K774" s="8">
        <v>2.19</v>
      </c>
      <c r="L774" s="8">
        <v>2.57</v>
      </c>
      <c r="M774" s="36" t="str">
        <f>INDEX(YahooDetails[], MATCH(ZACKS_Screener[Ticker], YahooDetails[Ticker],0), 4)</f>
        <v>Healthcare</v>
      </c>
      <c r="N774" s="6" t="str">
        <f>INDEX(YahooDetails[], MATCH(ZACKS_Screener[Ticker], YahooDetails[Ticker],0), 2)</f>
        <v>Medical Devices</v>
      </c>
      <c r="O7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0.10606060606060605</v>
      </c>
      <c r="P7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0.17351598173515978</v>
      </c>
      <c r="Q774" s="17">
        <f>IFERROR(ZACKS_Screener[[#This Row],[Price]]/ZACKS_Screener[[#This Row],[EPS1]], "")</f>
        <v>18.502283105022833</v>
      </c>
      <c r="R774" s="17">
        <f>IFERROR(ZACKS_Screener[[#This Row],[Price]]/ZACKS_Screener[[#This Row],[EPS2]], "")</f>
        <v>15.766536964980547</v>
      </c>
      <c r="S774" s="17">
        <f>IFERROR(ZACKS_Screener[[#This Row],[PE1]]/(ZACKS_Screener[[#This Row],[EG1]]*100), "")</f>
        <v>1.7445009784735814</v>
      </c>
      <c r="T774" s="17">
        <f>IFERROR(ZACKS_Screener[[#This Row],[PE2]]/(ZACKS_Screener[[#This Row],[EG2]]*100), "")</f>
        <v>0.90865041982387917</v>
      </c>
      <c r="U774"/>
    </row>
    <row r="775" spans="1:21" hidden="1" x14ac:dyDescent="0.25">
      <c r="A775" s="20" t="s">
        <v>2630</v>
      </c>
      <c r="B775" s="35">
        <v>37272.04</v>
      </c>
      <c r="C775" s="6" t="s">
        <v>2629</v>
      </c>
      <c r="D775" s="6" t="s">
        <v>22</v>
      </c>
      <c r="E775" s="6" t="s">
        <v>41</v>
      </c>
      <c r="F775" s="6" t="s">
        <v>67</v>
      </c>
      <c r="G775">
        <v>12</v>
      </c>
      <c r="H775">
        <v>202212</v>
      </c>
      <c r="I775" s="8">
        <v>198.78</v>
      </c>
      <c r="J775" s="8">
        <v>-3.3</v>
      </c>
      <c r="K775" s="8">
        <v>-2.95</v>
      </c>
      <c r="L775" s="8">
        <v>-0.84</v>
      </c>
      <c r="M775" s="36" t="str">
        <f>INDEX(YahooDetails[], MATCH(ZACKS_Screener[Ticker], YahooDetails[Ticker],0), 4)</f>
        <v>Healthcare</v>
      </c>
      <c r="N775" s="6" t="str">
        <f>INDEX(YahooDetails[], MATCH(ZACKS_Screener[Ticker], YahooDetails[Ticker],0), 2)</f>
        <v>Biotechnology</v>
      </c>
      <c r="O7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0.10606060606060595</v>
      </c>
      <c r="P7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0.71525423728813564</v>
      </c>
      <c r="Q775" s="17">
        <f>IFERROR(ZACKS_Screener[[#This Row],[Price]]/ZACKS_Screener[[#This Row],[EPS1]], "")</f>
        <v>-67.383050847457625</v>
      </c>
      <c r="R775" s="17">
        <f>IFERROR(ZACKS_Screener[[#This Row],[Price]]/ZACKS_Screener[[#This Row],[EPS2]], "")</f>
        <v>-236.64285714285714</v>
      </c>
      <c r="S775" s="17">
        <f>IFERROR(ZACKS_Screener[[#This Row],[PE1]]/(ZACKS_Screener[[#This Row],[EG1]]*100), "")</f>
        <v>-6.3532590799031539</v>
      </c>
      <c r="T775" s="17">
        <f>IFERROR(ZACKS_Screener[[#This Row],[PE2]]/(ZACKS_Screener[[#This Row],[EG2]]*100), "")</f>
        <v>-3.3085138794854432</v>
      </c>
      <c r="U775"/>
    </row>
    <row r="776" spans="1:21" hidden="1" x14ac:dyDescent="0.25">
      <c r="A776" s="20" t="s">
        <v>2437</v>
      </c>
      <c r="B776" s="35">
        <v>26966.36</v>
      </c>
      <c r="C776" s="6" t="s">
        <v>2436</v>
      </c>
      <c r="D776" s="6" t="s">
        <v>13</v>
      </c>
      <c r="E776" s="6" t="s">
        <v>26</v>
      </c>
      <c r="F776" s="6" t="s">
        <v>82</v>
      </c>
      <c r="G776">
        <v>12</v>
      </c>
      <c r="H776">
        <v>202212</v>
      </c>
      <c r="I776" s="8">
        <v>185.75</v>
      </c>
      <c r="J776" s="8">
        <v>6.34</v>
      </c>
      <c r="K776" s="8">
        <v>7.01</v>
      </c>
      <c r="L776" s="8">
        <v>8.2100000000000009</v>
      </c>
      <c r="M776" s="36" t="str">
        <f>INDEX(YahooDetails[], MATCH(ZACKS_Screener[Ticker], YahooDetails[Ticker],0), 4)</f>
        <v>Industrials</v>
      </c>
      <c r="N776" s="6" t="str">
        <f>INDEX(YahooDetails[], MATCH(ZACKS_Screener[Ticker], YahooDetails[Ticker],0), 2)</f>
        <v>Engineering &amp; Construction</v>
      </c>
      <c r="O7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0.1056782334384858</v>
      </c>
      <c r="P7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0.17118402282453654</v>
      </c>
      <c r="Q776" s="17">
        <f>IFERROR(ZACKS_Screener[[#This Row],[Price]]/ZACKS_Screener[[#This Row],[EPS1]], "")</f>
        <v>26.497860199714694</v>
      </c>
      <c r="R776" s="17">
        <f>IFERROR(ZACKS_Screener[[#This Row],[Price]]/ZACKS_Screener[[#This Row],[EPS2]], "")</f>
        <v>22.624847746650424</v>
      </c>
      <c r="S776" s="17">
        <f>IFERROR(ZACKS_Screener[[#This Row],[PE1]]/(ZACKS_Screener[[#This Row],[EG1]]*100), "")</f>
        <v>2.5074094577043455</v>
      </c>
      <c r="T776" s="17">
        <f>IFERROR(ZACKS_Screener[[#This Row],[PE2]]/(ZACKS_Screener[[#This Row],[EG2]]*100), "")</f>
        <v>1.3216681892001609</v>
      </c>
      <c r="U776"/>
    </row>
    <row r="777" spans="1:21" hidden="1" x14ac:dyDescent="0.25">
      <c r="A777" s="20" t="s">
        <v>3411</v>
      </c>
      <c r="B777" s="35">
        <v>2651.48</v>
      </c>
      <c r="C777" s="6" t="s">
        <v>3410</v>
      </c>
      <c r="D777" s="6" t="s">
        <v>22</v>
      </c>
      <c r="E777" s="6" t="s">
        <v>41</v>
      </c>
      <c r="F777" s="6" t="s">
        <v>2480</v>
      </c>
      <c r="G777">
        <v>12</v>
      </c>
      <c r="H777">
        <v>202212</v>
      </c>
      <c r="I777" s="8">
        <v>16.52</v>
      </c>
      <c r="J777" s="8">
        <v>-3.79</v>
      </c>
      <c r="K777" s="8">
        <v>-3.39</v>
      </c>
      <c r="L777" s="8">
        <v>-2.68</v>
      </c>
      <c r="M777" s="36" t="str">
        <f>INDEX(YahooDetails[], MATCH(ZACKS_Screener[Ticker], YahooDetails[Ticker],0), 4)</f>
        <v>Healthcare</v>
      </c>
      <c r="N777" s="6" t="str">
        <f>INDEX(YahooDetails[], MATCH(ZACKS_Screener[Ticker], YahooDetails[Ticker],0), 2)</f>
        <v>Biotechnology</v>
      </c>
      <c r="O7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0.10554089709762531</v>
      </c>
      <c r="P7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0.2094395280235988</v>
      </c>
      <c r="Q777" s="17">
        <f>IFERROR(ZACKS_Screener[[#This Row],[Price]]/ZACKS_Screener[[#This Row],[EPS1]], "")</f>
        <v>-4.8731563421828907</v>
      </c>
      <c r="R777" s="17">
        <f>IFERROR(ZACKS_Screener[[#This Row],[Price]]/ZACKS_Screener[[#This Row],[EPS2]], "")</f>
        <v>-6.1641791044776113</v>
      </c>
      <c r="S777" s="17">
        <f>IFERROR(ZACKS_Screener[[#This Row],[PE1]]/(ZACKS_Screener[[#This Row],[EG1]]*100), "")</f>
        <v>-0.46173156342182897</v>
      </c>
      <c r="T777" s="17">
        <f>IFERROR(ZACKS_Screener[[#This Row],[PE2]]/(ZACKS_Screener[[#This Row],[EG2]]*100), "")</f>
        <v>-0.29431784738280425</v>
      </c>
      <c r="U777"/>
    </row>
    <row r="778" spans="1:21" hidden="1" x14ac:dyDescent="0.25">
      <c r="A778" s="20" t="s">
        <v>562</v>
      </c>
      <c r="B778" s="35">
        <v>18734.7</v>
      </c>
      <c r="C778" s="6" t="s">
        <v>561</v>
      </c>
      <c r="D778" s="6" t="s">
        <v>13</v>
      </c>
      <c r="E778" s="6" t="s">
        <v>37</v>
      </c>
      <c r="F778" s="6" t="s">
        <v>176</v>
      </c>
      <c r="G778">
        <v>12</v>
      </c>
      <c r="H778">
        <v>202212</v>
      </c>
      <c r="I778" s="8">
        <v>66.05</v>
      </c>
      <c r="J778" s="8">
        <v>2.2799999999999998</v>
      </c>
      <c r="K778" s="8">
        <v>2.52</v>
      </c>
      <c r="L778" s="8">
        <v>2.75</v>
      </c>
      <c r="M778" s="36" t="str">
        <f>INDEX(YahooDetails[], MATCH(ZACKS_Screener[Ticker], YahooDetails[Ticker],0), 4)</f>
        <v>Financial Services</v>
      </c>
      <c r="N778" s="6" t="str">
        <f>INDEX(YahooDetails[], MATCH(ZACKS_Screener[Ticker], YahooDetails[Ticker],0), 2)</f>
        <v>Insurance Brokers</v>
      </c>
      <c r="O7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0.10526315789473695</v>
      </c>
      <c r="P7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9.1269841269841265E-2</v>
      </c>
      <c r="Q778" s="17">
        <f>IFERROR(ZACKS_Screener[[#This Row],[Price]]/ZACKS_Screener[[#This Row],[EPS1]], "")</f>
        <v>26.210317460317459</v>
      </c>
      <c r="R778" s="17">
        <f>IFERROR(ZACKS_Screener[[#This Row],[Price]]/ZACKS_Screener[[#This Row],[EPS2]], "")</f>
        <v>24.018181818181816</v>
      </c>
      <c r="S778" s="17">
        <f>IFERROR(ZACKS_Screener[[#This Row],[PE1]]/(ZACKS_Screener[[#This Row],[EG1]]*100), "")</f>
        <v>2.4899801587301558</v>
      </c>
      <c r="T778" s="17">
        <f>IFERROR(ZACKS_Screener[[#This Row],[PE2]]/(ZACKS_Screener[[#This Row],[EG2]]*100), "")</f>
        <v>2.6315573122529643</v>
      </c>
      <c r="U778"/>
    </row>
    <row r="779" spans="1:21" hidden="1" x14ac:dyDescent="0.25">
      <c r="A779" s="20" t="s">
        <v>267</v>
      </c>
      <c r="B779" s="35">
        <v>10544.45</v>
      </c>
      <c r="C779" s="6" t="s">
        <v>266</v>
      </c>
      <c r="D779" s="6" t="s">
        <v>13</v>
      </c>
      <c r="E779" s="6" t="s">
        <v>18</v>
      </c>
      <c r="F779" s="6" t="s">
        <v>268</v>
      </c>
      <c r="G779">
        <v>12</v>
      </c>
      <c r="H779">
        <v>202212</v>
      </c>
      <c r="I779" s="8">
        <v>70.09</v>
      </c>
      <c r="J779" s="8">
        <v>3.14</v>
      </c>
      <c r="K779" s="8">
        <v>3.47</v>
      </c>
      <c r="L779" s="8">
        <v>3.71</v>
      </c>
      <c r="M779" s="36" t="str">
        <f>INDEX(YahooDetails[], MATCH(ZACKS_Screener[Ticker], YahooDetails[Ticker],0), 4)</f>
        <v>Industrials</v>
      </c>
      <c r="N779" s="6" t="str">
        <f>INDEX(YahooDetails[], MATCH(ZACKS_Screener[Ticker], YahooDetails[Ticker],0), 2)</f>
        <v>Specialty Industrial Machinery</v>
      </c>
      <c r="O7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0.1050955414012739</v>
      </c>
      <c r="P7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6.9164265129682934E-2</v>
      </c>
      <c r="Q779" s="17">
        <f>IFERROR(ZACKS_Screener[[#This Row],[Price]]/ZACKS_Screener[[#This Row],[EPS1]], "")</f>
        <v>20.198847262247838</v>
      </c>
      <c r="R779" s="17">
        <f>IFERROR(ZACKS_Screener[[#This Row],[Price]]/ZACKS_Screener[[#This Row],[EPS2]], "")</f>
        <v>18.892183288409704</v>
      </c>
      <c r="S779" s="17">
        <f>IFERROR(ZACKS_Screener[[#This Row],[PE1]]/(ZACKS_Screener[[#This Row],[EG1]]*100), "")</f>
        <v>1.9219509213169153</v>
      </c>
      <c r="T779" s="17">
        <f>IFERROR(ZACKS_Screener[[#This Row],[PE2]]/(ZACKS_Screener[[#This Row],[EG2]]*100), "")</f>
        <v>2.7314948337825724</v>
      </c>
      <c r="U779"/>
    </row>
    <row r="780" spans="1:21" hidden="1" x14ac:dyDescent="0.25">
      <c r="A780" s="20" t="s">
        <v>979</v>
      </c>
      <c r="B780" s="35">
        <v>8067.4</v>
      </c>
      <c r="C780" s="6" t="s">
        <v>978</v>
      </c>
      <c r="D780" s="6" t="s">
        <v>13</v>
      </c>
      <c r="E780" s="6" t="s">
        <v>330</v>
      </c>
      <c r="F780" s="6" t="s">
        <v>980</v>
      </c>
      <c r="G780">
        <v>9</v>
      </c>
      <c r="H780">
        <v>202209</v>
      </c>
      <c r="I780" s="8">
        <v>84.47</v>
      </c>
      <c r="J780" s="8">
        <v>3.14</v>
      </c>
      <c r="K780" s="8">
        <v>3.47</v>
      </c>
      <c r="L780" s="8">
        <v>3.83</v>
      </c>
      <c r="M780" s="36" t="str">
        <f>INDEX(YahooDetails[], MATCH(ZACKS_Screener[Ticker], YahooDetails[Ticker],0), 4)</f>
        <v>Industrials</v>
      </c>
      <c r="N780" s="6" t="str">
        <f>INDEX(YahooDetails[], MATCH(ZACKS_Screener[Ticker], YahooDetails[Ticker],0), 2)</f>
        <v>Specialty Business Services</v>
      </c>
      <c r="O7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0.1050955414012739</v>
      </c>
      <c r="P7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0.10374639769452446</v>
      </c>
      <c r="Q780" s="17">
        <f>IFERROR(ZACKS_Screener[[#This Row],[Price]]/ZACKS_Screener[[#This Row],[EPS1]], "")</f>
        <v>24.342939481268012</v>
      </c>
      <c r="R780" s="17">
        <f>IFERROR(ZACKS_Screener[[#This Row],[Price]]/ZACKS_Screener[[#This Row],[EPS2]], "")</f>
        <v>22.054830287206265</v>
      </c>
      <c r="S780" s="17">
        <f>IFERROR(ZACKS_Screener[[#This Row],[PE1]]/(ZACKS_Screener[[#This Row],[EG1]]*100), "")</f>
        <v>2.3162675748842894</v>
      </c>
      <c r="T780" s="17">
        <f>IFERROR(ZACKS_Screener[[#This Row],[PE2]]/(ZACKS_Screener[[#This Row],[EG2]]*100), "")</f>
        <v>2.1258405860168272</v>
      </c>
      <c r="U780"/>
    </row>
    <row r="781" spans="1:21" hidden="1" x14ac:dyDescent="0.25">
      <c r="A781" s="20" t="s">
        <v>2176</v>
      </c>
      <c r="B781" s="35">
        <v>213698.08</v>
      </c>
      <c r="C781" s="6" t="s">
        <v>2175</v>
      </c>
      <c r="D781" s="6" t="s">
        <v>13</v>
      </c>
      <c r="E781" s="6" t="s">
        <v>41</v>
      </c>
      <c r="F781" s="6" t="s">
        <v>42</v>
      </c>
      <c r="G781">
        <v>12</v>
      </c>
      <c r="H781">
        <v>202212</v>
      </c>
      <c r="I781" s="8">
        <v>100.82</v>
      </c>
      <c r="J781" s="8">
        <v>6.1</v>
      </c>
      <c r="K781" s="8">
        <v>6.74</v>
      </c>
      <c r="L781" s="8">
        <v>7.28</v>
      </c>
      <c r="M781" s="36" t="str">
        <f>INDEX(YahooDetails[], MATCH(ZACKS_Screener[Ticker], YahooDetails[Ticker],0), 4)</f>
        <v>Healthcare</v>
      </c>
      <c r="N781" s="6" t="str">
        <f>INDEX(YahooDetails[], MATCH(ZACKS_Screener[Ticker], YahooDetails[Ticker],0), 2)</f>
        <v>Drug Manufacturers—General</v>
      </c>
      <c r="O7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0.10491803278688534</v>
      </c>
      <c r="P7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8.0118694362017809E-2</v>
      </c>
      <c r="Q781" s="17">
        <f>IFERROR(ZACKS_Screener[[#This Row],[Price]]/ZACKS_Screener[[#This Row],[EPS1]], "")</f>
        <v>14.958456973293767</v>
      </c>
      <c r="R781" s="17">
        <f>IFERROR(ZACKS_Screener[[#This Row],[Price]]/ZACKS_Screener[[#This Row],[EPS2]], "")</f>
        <v>13.848901098901097</v>
      </c>
      <c r="S781" s="17">
        <f>IFERROR(ZACKS_Screener[[#This Row],[PE1]]/(ZACKS_Screener[[#This Row],[EG1]]*100), "")</f>
        <v>1.4257279302670609</v>
      </c>
      <c r="T781" s="17">
        <f>IFERROR(ZACKS_Screener[[#This Row],[PE2]]/(ZACKS_Screener[[#This Row],[EG2]]*100), "")</f>
        <v>1.7285480260480255</v>
      </c>
      <c r="U781"/>
    </row>
    <row r="782" spans="1:21" hidden="1" x14ac:dyDescent="0.25">
      <c r="A782" s="20" t="s">
        <v>4172</v>
      </c>
      <c r="B782" s="35">
        <v>3309.63</v>
      </c>
      <c r="C782" s="6" t="s">
        <v>4171</v>
      </c>
      <c r="D782" s="6" t="s">
        <v>22</v>
      </c>
      <c r="E782" s="6" t="s">
        <v>41</v>
      </c>
      <c r="F782" s="6" t="s">
        <v>317</v>
      </c>
      <c r="G782">
        <v>12</v>
      </c>
      <c r="H782">
        <v>202212</v>
      </c>
      <c r="I782" s="8">
        <v>55.38</v>
      </c>
      <c r="J782" s="8">
        <v>-8.98</v>
      </c>
      <c r="K782" s="8">
        <v>-8.0399999999999991</v>
      </c>
      <c r="L782" s="8">
        <v>-8.09</v>
      </c>
      <c r="M782" s="36" t="str">
        <f>INDEX(YahooDetails[], MATCH(ZACKS_Screener[Ticker], YahooDetails[Ticker],0), 4)</f>
        <v>Healthcare</v>
      </c>
      <c r="N782" s="6" t="str">
        <f>INDEX(YahooDetails[], MATCH(ZACKS_Screener[Ticker], YahooDetails[Ticker],0), 2)</f>
        <v>Biotechnology</v>
      </c>
      <c r="O7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0.10467706013363043</v>
      </c>
      <c r="P7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-6.2189054726369047E-3</v>
      </c>
      <c r="Q782" s="17">
        <f>IFERROR(ZACKS_Screener[[#This Row],[Price]]/ZACKS_Screener[[#This Row],[EPS1]], "")</f>
        <v>-6.888059701492538</v>
      </c>
      <c r="R782" s="17">
        <f>IFERROR(ZACKS_Screener[[#This Row],[Price]]/ZACKS_Screener[[#This Row],[EPS2]], "")</f>
        <v>-6.8454882571075411</v>
      </c>
      <c r="S782" s="17">
        <f>IFERROR(ZACKS_Screener[[#This Row],[PE1]]/(ZACKS_Screener[[#This Row],[EG1]]*100), "")</f>
        <v>-0.65802953318513735</v>
      </c>
      <c r="T782" s="17">
        <f>IFERROR(ZACKS_Screener[[#This Row],[PE2]]/(ZACKS_Screener[[#This Row],[EG2]]*100), "")</f>
        <v>11.007545117428769</v>
      </c>
      <c r="U782"/>
    </row>
    <row r="783" spans="1:21" hidden="1" x14ac:dyDescent="0.25">
      <c r="A783" s="20" t="s">
        <v>2737</v>
      </c>
      <c r="B783" s="35">
        <v>3313.61</v>
      </c>
      <c r="C783" s="6" t="s">
        <v>2736</v>
      </c>
      <c r="D783" s="6" t="s">
        <v>13</v>
      </c>
      <c r="E783" s="6" t="s">
        <v>118</v>
      </c>
      <c r="F783" s="6" t="s">
        <v>347</v>
      </c>
      <c r="G783">
        <v>9</v>
      </c>
      <c r="H783">
        <v>202209</v>
      </c>
      <c r="I783" s="8">
        <v>63</v>
      </c>
      <c r="J783" s="8">
        <v>3.86</v>
      </c>
      <c r="K783" s="8">
        <v>4.26</v>
      </c>
      <c r="L783" s="8">
        <v>4.3099999999999996</v>
      </c>
      <c r="M783" s="36" t="str">
        <f>INDEX(YahooDetails[], MATCH(ZACKS_Screener[Ticker], YahooDetails[Ticker],0), 4)</f>
        <v>Utilities</v>
      </c>
      <c r="N783" s="6" t="str">
        <f>INDEX(YahooDetails[], MATCH(ZACKS_Screener[Ticker], YahooDetails[Ticker],0), 2)</f>
        <v>Utilities—Regulated Gas</v>
      </c>
      <c r="O7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0.10362694300518133</v>
      </c>
      <c r="P7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1.1737089201877894E-2</v>
      </c>
      <c r="Q783" s="17">
        <f>IFERROR(ZACKS_Screener[[#This Row],[Price]]/ZACKS_Screener[[#This Row],[EPS1]], "")</f>
        <v>14.788732394366198</v>
      </c>
      <c r="R783" s="17">
        <f>IFERROR(ZACKS_Screener[[#This Row],[Price]]/ZACKS_Screener[[#This Row],[EPS2]], "")</f>
        <v>14.617169373549885</v>
      </c>
      <c r="S783" s="17">
        <f>IFERROR(ZACKS_Screener[[#This Row],[PE1]]/(ZACKS_Screener[[#This Row],[EG1]]*100), "")</f>
        <v>1.4271126760563384</v>
      </c>
      <c r="T783" s="17">
        <f>IFERROR(ZACKS_Screener[[#This Row],[PE2]]/(ZACKS_Screener[[#This Row],[EG2]]*100), "")</f>
        <v>12.453828306264546</v>
      </c>
      <c r="U783"/>
    </row>
    <row r="784" spans="1:21" hidden="1" x14ac:dyDescent="0.25">
      <c r="A784" s="20" t="s">
        <v>100</v>
      </c>
      <c r="B784" s="35">
        <v>94256.61</v>
      </c>
      <c r="C784" s="6" t="s">
        <v>99</v>
      </c>
      <c r="D784" s="6" t="s">
        <v>22</v>
      </c>
      <c r="E784" s="6" t="s">
        <v>14</v>
      </c>
      <c r="F784" s="6" t="s">
        <v>101</v>
      </c>
      <c r="G784">
        <v>10</v>
      </c>
      <c r="H784">
        <v>202210</v>
      </c>
      <c r="I784" s="8">
        <v>187.98</v>
      </c>
      <c r="J784" s="8">
        <v>9.57</v>
      </c>
      <c r="K784" s="8">
        <v>10.56</v>
      </c>
      <c r="L784" s="8">
        <v>10.14</v>
      </c>
      <c r="M784" s="36" t="str">
        <f>INDEX(YahooDetails[], MATCH(ZACKS_Screener[Ticker], YahooDetails[Ticker],0), 4)</f>
        <v>Technology</v>
      </c>
      <c r="N784" s="6" t="str">
        <f>INDEX(YahooDetails[], MATCH(ZACKS_Screener[Ticker], YahooDetails[Ticker],0), 2)</f>
        <v>Semiconductors</v>
      </c>
      <c r="O7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0.10344827586206898</v>
      </c>
      <c r="P7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-3.9772727272727265E-2</v>
      </c>
      <c r="Q784" s="17">
        <f>IFERROR(ZACKS_Screener[[#This Row],[Price]]/ZACKS_Screener[[#This Row],[EPS1]], "")</f>
        <v>17.801136363636363</v>
      </c>
      <c r="R784" s="17">
        <f>IFERROR(ZACKS_Screener[[#This Row],[Price]]/ZACKS_Screener[[#This Row],[EPS2]], "")</f>
        <v>18.538461538461537</v>
      </c>
      <c r="S784" s="17">
        <f>IFERROR(ZACKS_Screener[[#This Row],[PE1]]/(ZACKS_Screener[[#This Row],[EG1]]*100), "")</f>
        <v>1.7207765151515149</v>
      </c>
      <c r="T784" s="17">
        <f>IFERROR(ZACKS_Screener[[#This Row],[PE2]]/(ZACKS_Screener[[#This Row],[EG2]]*100), "")</f>
        <v>-4.6610989010989012</v>
      </c>
      <c r="U784"/>
    </row>
    <row r="785" spans="1:21" hidden="1" x14ac:dyDescent="0.25">
      <c r="A785" s="20" t="s">
        <v>559</v>
      </c>
      <c r="B785" s="35">
        <v>11059.71</v>
      </c>
      <c r="C785" s="6" t="s">
        <v>558</v>
      </c>
      <c r="D785" s="6" t="s">
        <v>22</v>
      </c>
      <c r="E785" s="6" t="s">
        <v>14</v>
      </c>
      <c r="F785" s="6" t="s">
        <v>560</v>
      </c>
      <c r="G785">
        <v>12</v>
      </c>
      <c r="H785">
        <v>202212</v>
      </c>
      <c r="I785" s="8">
        <v>75.39</v>
      </c>
      <c r="J785" s="8">
        <v>2.34</v>
      </c>
      <c r="K785" s="8">
        <v>2.58</v>
      </c>
      <c r="L785" s="8">
        <v>2.91</v>
      </c>
      <c r="M785" s="36" t="str">
        <f>INDEX(YahooDetails[], MATCH(ZACKS_Screener[Ticker], YahooDetails[Ticker],0), 4)</f>
        <v>Healthcare</v>
      </c>
      <c r="N785" s="6" t="str">
        <f>INDEX(YahooDetails[], MATCH(ZACKS_Screener[Ticker], YahooDetails[Ticker],0), 2)</f>
        <v>Medical Devices</v>
      </c>
      <c r="O7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0.10256410256410266</v>
      </c>
      <c r="P7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0.12790697674418608</v>
      </c>
      <c r="Q785" s="17">
        <f>IFERROR(ZACKS_Screener[[#This Row],[Price]]/ZACKS_Screener[[#This Row],[EPS1]], "")</f>
        <v>29.220930232558139</v>
      </c>
      <c r="R785" s="17">
        <f>IFERROR(ZACKS_Screener[[#This Row],[Price]]/ZACKS_Screener[[#This Row],[EPS2]], "")</f>
        <v>25.907216494845361</v>
      </c>
      <c r="S785" s="17">
        <f>IFERROR(ZACKS_Screener[[#This Row],[PE1]]/(ZACKS_Screener[[#This Row],[EG1]]*100), "")</f>
        <v>2.849040697674416</v>
      </c>
      <c r="T785" s="17">
        <f>IFERROR(ZACKS_Screener[[#This Row],[PE2]]/(ZACKS_Screener[[#This Row],[EG2]]*100), "")</f>
        <v>2.0254732895970005</v>
      </c>
      <c r="U785"/>
    </row>
    <row r="786" spans="1:21" hidden="1" x14ac:dyDescent="0.25">
      <c r="A786" s="20" t="s">
        <v>2281</v>
      </c>
      <c r="B786" s="35">
        <v>3276.08</v>
      </c>
      <c r="C786" s="6" t="s">
        <v>2280</v>
      </c>
      <c r="D786" s="6" t="s">
        <v>22</v>
      </c>
      <c r="E786" s="6" t="s">
        <v>41</v>
      </c>
      <c r="F786" s="6" t="s">
        <v>48</v>
      </c>
      <c r="G786">
        <v>12</v>
      </c>
      <c r="H786">
        <v>202212</v>
      </c>
      <c r="I786" s="8">
        <v>13.11</v>
      </c>
      <c r="J786" s="8">
        <v>-1.38</v>
      </c>
      <c r="K786" s="8">
        <v>-1.24</v>
      </c>
      <c r="L786" s="8">
        <v>-1.06</v>
      </c>
      <c r="M786" s="36" t="str">
        <f>INDEX(YahooDetails[], MATCH(ZACKS_Screener[Ticker], YahooDetails[Ticker],0), 4)</f>
        <v>Healthcare</v>
      </c>
      <c r="N786" s="6" t="str">
        <f>INDEX(YahooDetails[], MATCH(ZACKS_Screener[Ticker], YahooDetails[Ticker],0), 2)</f>
        <v>Medical Devices</v>
      </c>
      <c r="O7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0.10144927536231878</v>
      </c>
      <c r="P7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0.1451612903225806</v>
      </c>
      <c r="Q786" s="17">
        <f>IFERROR(ZACKS_Screener[[#This Row],[Price]]/ZACKS_Screener[[#This Row],[EPS1]], "")</f>
        <v>-10.57258064516129</v>
      </c>
      <c r="R786" s="17">
        <f>IFERROR(ZACKS_Screener[[#This Row],[Price]]/ZACKS_Screener[[#This Row],[EPS2]], "")</f>
        <v>-12.367924528301886</v>
      </c>
      <c r="S786" s="17">
        <f>IFERROR(ZACKS_Screener[[#This Row],[PE1]]/(ZACKS_Screener[[#This Row],[EG1]]*100), "")</f>
        <v>-1.0421543778801849</v>
      </c>
      <c r="T786" s="17">
        <f>IFERROR(ZACKS_Screener[[#This Row],[PE2]]/(ZACKS_Screener[[#This Row],[EG2]]*100), "")</f>
        <v>-0.85201257861635238</v>
      </c>
      <c r="U786"/>
    </row>
    <row r="787" spans="1:21" hidden="1" x14ac:dyDescent="0.25">
      <c r="A787" s="20" t="s">
        <v>364</v>
      </c>
      <c r="B787" s="35">
        <v>4366.1499999999996</v>
      </c>
      <c r="C787" s="6" t="s">
        <v>363</v>
      </c>
      <c r="D787" s="6" t="s">
        <v>22</v>
      </c>
      <c r="E787" s="6" t="s">
        <v>14</v>
      </c>
      <c r="F787" s="6" t="s">
        <v>314</v>
      </c>
      <c r="G787">
        <v>6</v>
      </c>
      <c r="H787">
        <v>202206</v>
      </c>
      <c r="I787" s="8">
        <v>47.77</v>
      </c>
      <c r="J787" s="8">
        <v>6.93</v>
      </c>
      <c r="K787" s="8">
        <v>7.63</v>
      </c>
      <c r="L787" s="8">
        <v>5.77</v>
      </c>
      <c r="M787" s="36" t="str">
        <f>INDEX(YahooDetails[], MATCH(ZACKS_Screener[Ticker], YahooDetails[Ticker],0), 4)</f>
        <v>Technology</v>
      </c>
      <c r="N787" s="6" t="str">
        <f>INDEX(YahooDetails[], MATCH(ZACKS_Screener[Ticker], YahooDetails[Ticker],0), 2)</f>
        <v>Electronics &amp; Computer Distribution</v>
      </c>
      <c r="O7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0.10101010101010104</v>
      </c>
      <c r="P7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-0.24377457404980346</v>
      </c>
      <c r="Q787" s="17">
        <f>IFERROR(ZACKS_Screener[[#This Row],[Price]]/ZACKS_Screener[[#This Row],[EPS1]], "")</f>
        <v>6.2608125819135001</v>
      </c>
      <c r="R787" s="17">
        <f>IFERROR(ZACKS_Screener[[#This Row],[Price]]/ZACKS_Screener[[#This Row],[EPS2]], "")</f>
        <v>8.2790294627383023</v>
      </c>
      <c r="S787" s="17">
        <f>IFERROR(ZACKS_Screener[[#This Row],[PE1]]/(ZACKS_Screener[[#This Row],[EG1]]*100), "")</f>
        <v>0.61982044560943639</v>
      </c>
      <c r="T787" s="17">
        <f>IFERROR(ZACKS_Screener[[#This Row],[PE2]]/(ZACKS_Screener[[#This Row],[EG2]]*100), "")</f>
        <v>-0.33961825161663028</v>
      </c>
      <c r="U787"/>
    </row>
    <row r="788" spans="1:21" hidden="1" x14ac:dyDescent="0.25">
      <c r="A788" s="20" t="s">
        <v>349</v>
      </c>
      <c r="B788" s="35">
        <v>7567.49</v>
      </c>
      <c r="C788" s="6" t="s">
        <v>348</v>
      </c>
      <c r="D788" s="6" t="s">
        <v>13</v>
      </c>
      <c r="E788" s="6" t="s">
        <v>18</v>
      </c>
      <c r="F788" s="6" t="s">
        <v>231</v>
      </c>
      <c r="G788">
        <v>12</v>
      </c>
      <c r="H788">
        <v>202212</v>
      </c>
      <c r="I788" s="8">
        <v>115.71</v>
      </c>
      <c r="J788" s="8">
        <v>3.79</v>
      </c>
      <c r="K788" s="8">
        <v>4.17</v>
      </c>
      <c r="L788" s="8">
        <v>4.59</v>
      </c>
      <c r="M788" s="36" t="str">
        <f>INDEX(YahooDetails[], MATCH(ZACKS_Screener[Ticker], YahooDetails[Ticker],0), 4)</f>
        <v>Healthcare</v>
      </c>
      <c r="N788" s="6" t="str">
        <f>INDEX(YahooDetails[], MATCH(ZACKS_Screener[Ticker], YahooDetails[Ticker],0), 2)</f>
        <v>Medical Instruments &amp; Supplies</v>
      </c>
      <c r="O7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0.10026385224274403</v>
      </c>
      <c r="P7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0.10071942446043164</v>
      </c>
      <c r="Q788" s="17">
        <f>IFERROR(ZACKS_Screener[[#This Row],[Price]]/ZACKS_Screener[[#This Row],[EPS1]], "")</f>
        <v>27.74820143884892</v>
      </c>
      <c r="R788" s="17">
        <f>IFERROR(ZACKS_Screener[[#This Row],[Price]]/ZACKS_Screener[[#This Row],[EPS2]], "")</f>
        <v>25.209150326797385</v>
      </c>
      <c r="S788" s="17">
        <f>IFERROR(ZACKS_Screener[[#This Row],[PE1]]/(ZACKS_Screener[[#This Row],[EG1]]*100), "")</f>
        <v>2.7675179856115117</v>
      </c>
      <c r="T788" s="17">
        <f>IFERROR(ZACKS_Screener[[#This Row],[PE2]]/(ZACKS_Screener[[#This Row],[EG2]]*100), "")</f>
        <v>2.5029084967320268</v>
      </c>
      <c r="U788"/>
    </row>
    <row r="789" spans="1:21" hidden="1" x14ac:dyDescent="0.25">
      <c r="A789" s="20" t="s">
        <v>903</v>
      </c>
      <c r="B789" s="35">
        <v>4506.83</v>
      </c>
      <c r="C789" s="6" t="s">
        <v>902</v>
      </c>
      <c r="D789" s="6" t="s">
        <v>22</v>
      </c>
      <c r="E789" s="6" t="s">
        <v>18</v>
      </c>
      <c r="F789" s="6" t="s">
        <v>904</v>
      </c>
      <c r="G789">
        <v>12</v>
      </c>
      <c r="H789">
        <v>202212</v>
      </c>
      <c r="I789" s="8">
        <v>86.86</v>
      </c>
      <c r="J789" s="8">
        <v>1.1000000000000001</v>
      </c>
      <c r="K789" s="8">
        <v>1.21</v>
      </c>
      <c r="L789" s="8">
        <v>1.41</v>
      </c>
      <c r="M789" s="36" t="str">
        <f>INDEX(YahooDetails[], MATCH(ZACKS_Screener[Ticker], YahooDetails[Ticker],0), 4)</f>
        <v>Industrials</v>
      </c>
      <c r="N789" s="6" t="str">
        <f>INDEX(YahooDetails[], MATCH(ZACKS_Screener[Ticker], YahooDetails[Ticker],0), 2)</f>
        <v>Waste Management</v>
      </c>
      <c r="O7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9.9999999999999881E-2</v>
      </c>
      <c r="P7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0.16528925619834708</v>
      </c>
      <c r="Q789" s="17">
        <f>IFERROR(ZACKS_Screener[[#This Row],[Price]]/ZACKS_Screener[[#This Row],[EPS1]], "")</f>
        <v>71.785123966942152</v>
      </c>
      <c r="R789" s="17">
        <f>IFERROR(ZACKS_Screener[[#This Row],[Price]]/ZACKS_Screener[[#This Row],[EPS2]], "")</f>
        <v>61.60283687943263</v>
      </c>
      <c r="S789" s="17">
        <f>IFERROR(ZACKS_Screener[[#This Row],[PE1]]/(ZACKS_Screener[[#This Row],[EG1]]*100), "")</f>
        <v>7.1785123966942237</v>
      </c>
      <c r="T789" s="17">
        <f>IFERROR(ZACKS_Screener[[#This Row],[PE2]]/(ZACKS_Screener[[#This Row],[EG2]]*100), "")</f>
        <v>3.7269716312056747</v>
      </c>
      <c r="U789"/>
    </row>
    <row r="790" spans="1:21" hidden="1" x14ac:dyDescent="0.25">
      <c r="A790" s="20" t="s">
        <v>2310</v>
      </c>
      <c r="B790" s="35">
        <v>41728.32</v>
      </c>
      <c r="C790" s="6" t="s">
        <v>2309</v>
      </c>
      <c r="D790" s="6" t="s">
        <v>13</v>
      </c>
      <c r="E790" s="6" t="s">
        <v>118</v>
      </c>
      <c r="F790" s="6" t="s">
        <v>119</v>
      </c>
      <c r="G790">
        <v>12</v>
      </c>
      <c r="H790">
        <v>202212</v>
      </c>
      <c r="I790" s="8">
        <v>16.87</v>
      </c>
      <c r="J790" s="8">
        <v>1.1000000000000001</v>
      </c>
      <c r="K790" s="8">
        <v>1.21</v>
      </c>
      <c r="L790" s="8">
        <v>1.35</v>
      </c>
      <c r="M790" s="36" t="str">
        <f>INDEX(YahooDetails[], MATCH(ZACKS_Screener[Ticker], YahooDetails[Ticker],0), 4)</f>
        <v>Utilities</v>
      </c>
      <c r="N790" s="6" t="str">
        <f>INDEX(YahooDetails[], MATCH(ZACKS_Screener[Ticker], YahooDetails[Ticker],0), 2)</f>
        <v>Utilities—Regulated Electric</v>
      </c>
      <c r="O7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9.9999999999999881E-2</v>
      </c>
      <c r="P7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0.11570247933884308</v>
      </c>
      <c r="Q790" s="17">
        <f>IFERROR(ZACKS_Screener[[#This Row],[Price]]/ZACKS_Screener[[#This Row],[EPS1]], "")</f>
        <v>13.94214876033058</v>
      </c>
      <c r="R790" s="17">
        <f>IFERROR(ZACKS_Screener[[#This Row],[Price]]/ZACKS_Screener[[#This Row],[EPS2]], "")</f>
        <v>12.496296296296297</v>
      </c>
      <c r="S790" s="17">
        <f>IFERROR(ZACKS_Screener[[#This Row],[PE1]]/(ZACKS_Screener[[#This Row],[EG1]]*100), "")</f>
        <v>1.3942148760330597</v>
      </c>
      <c r="T790" s="17">
        <f>IFERROR(ZACKS_Screener[[#This Row],[PE2]]/(ZACKS_Screener[[#This Row],[EG2]]*100), "")</f>
        <v>1.0800370370370362</v>
      </c>
      <c r="U790"/>
    </row>
    <row r="791" spans="1:21" hidden="1" x14ac:dyDescent="0.25">
      <c r="A791" s="20" t="s">
        <v>3070</v>
      </c>
      <c r="B791" s="35">
        <v>32718.46</v>
      </c>
      <c r="C791" s="6" t="s">
        <v>3069</v>
      </c>
      <c r="D791" s="6" t="s">
        <v>22</v>
      </c>
      <c r="E791" s="6" t="s">
        <v>85</v>
      </c>
      <c r="F791" s="6" t="s">
        <v>507</v>
      </c>
      <c r="G791">
        <v>12</v>
      </c>
      <c r="H791">
        <v>202212</v>
      </c>
      <c r="I791" s="8">
        <v>225.97</v>
      </c>
      <c r="J791" s="8">
        <v>5.01</v>
      </c>
      <c r="K791" s="8">
        <v>5.51</v>
      </c>
      <c r="L791" s="8">
        <v>6.4</v>
      </c>
      <c r="M791" s="36" t="str">
        <f>INDEX(YahooDetails[], MATCH(ZACKS_Screener[Ticker], YahooDetails[Ticker],0), 4)</f>
        <v>Industrials</v>
      </c>
      <c r="N791" s="6" t="str">
        <f>INDEX(YahooDetails[], MATCH(ZACKS_Screener[Ticker], YahooDetails[Ticker],0), 2)</f>
        <v>Consulting Services</v>
      </c>
      <c r="O7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9.9800399201596807E-2</v>
      </c>
      <c r="P7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0.16152450090744114</v>
      </c>
      <c r="Q791" s="17">
        <f>IFERROR(ZACKS_Screener[[#This Row],[Price]]/ZACKS_Screener[[#This Row],[EPS1]], "")</f>
        <v>41.010889292196012</v>
      </c>
      <c r="R791" s="17">
        <f>IFERROR(ZACKS_Screener[[#This Row],[Price]]/ZACKS_Screener[[#This Row],[EPS2]], "")</f>
        <v>35.307812499999997</v>
      </c>
      <c r="S791" s="17">
        <f>IFERROR(ZACKS_Screener[[#This Row],[PE1]]/(ZACKS_Screener[[#This Row],[EG1]]*100), "")</f>
        <v>4.1092911070780405</v>
      </c>
      <c r="T791" s="17">
        <f>IFERROR(ZACKS_Screener[[#This Row],[PE2]]/(ZACKS_Screener[[#This Row],[EG2]]*100), "")</f>
        <v>2.1859106390449421</v>
      </c>
      <c r="U791"/>
    </row>
    <row r="792" spans="1:21" hidden="1" x14ac:dyDescent="0.25">
      <c r="A792" s="20" t="s">
        <v>1422</v>
      </c>
      <c r="B792" s="35">
        <v>3632.31</v>
      </c>
      <c r="C792" s="6" t="s">
        <v>1421</v>
      </c>
      <c r="D792" s="6" t="s">
        <v>13</v>
      </c>
      <c r="E792" s="6" t="s">
        <v>37</v>
      </c>
      <c r="F792" s="6" t="s">
        <v>250</v>
      </c>
      <c r="G792">
        <v>12</v>
      </c>
      <c r="H792">
        <v>202212</v>
      </c>
      <c r="I792" s="8">
        <v>57.015000000000001</v>
      </c>
      <c r="J792" s="8">
        <v>3.41</v>
      </c>
      <c r="K792" s="8">
        <v>3.75</v>
      </c>
      <c r="L792" s="8">
        <v>4</v>
      </c>
      <c r="M792" s="36" t="e">
        <f>INDEX(YahooDetails[], MATCH(ZACKS_Screener[Ticker], YahooDetails[Ticker],0), 4)</f>
        <v>#N/A</v>
      </c>
      <c r="N792" s="6" t="e">
        <f>INDEX(YahooDetails[], MATCH(ZACKS_Screener[Ticker], YahooDetails[Ticker],0), 2)</f>
        <v>#N/A</v>
      </c>
      <c r="O7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9.9706744868035144E-2</v>
      </c>
      <c r="P7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6.6666666666666666E-2</v>
      </c>
      <c r="Q792" s="17">
        <f>IFERROR(ZACKS_Screener[[#This Row],[Price]]/ZACKS_Screener[[#This Row],[EPS1]], "")</f>
        <v>15.204000000000001</v>
      </c>
      <c r="R792" s="17">
        <f>IFERROR(ZACKS_Screener[[#This Row],[Price]]/ZACKS_Screener[[#This Row],[EPS2]], "")</f>
        <v>14.25375</v>
      </c>
      <c r="S792" s="17">
        <f>IFERROR(ZACKS_Screener[[#This Row],[PE1]]/(ZACKS_Screener[[#This Row],[EG1]]*100), "")</f>
        <v>1.5248717647058831</v>
      </c>
      <c r="T792" s="17">
        <f>IFERROR(ZACKS_Screener[[#This Row],[PE2]]/(ZACKS_Screener[[#This Row],[EG2]]*100), "")</f>
        <v>2.1380624999999998</v>
      </c>
      <c r="U792"/>
    </row>
    <row r="793" spans="1:21" hidden="1" x14ac:dyDescent="0.25">
      <c r="A793" s="20" t="s">
        <v>3113</v>
      </c>
      <c r="B793" s="35">
        <v>35208.06</v>
      </c>
      <c r="C793" s="6" t="s">
        <v>3112</v>
      </c>
      <c r="D793" s="6" t="s">
        <v>13</v>
      </c>
      <c r="E793" s="6" t="s">
        <v>85</v>
      </c>
      <c r="F793" s="6" t="s">
        <v>745</v>
      </c>
      <c r="G793">
        <v>12</v>
      </c>
      <c r="H793">
        <v>202212</v>
      </c>
      <c r="I793" s="8">
        <v>136.69999999999999</v>
      </c>
      <c r="J793" s="8">
        <v>3.82</v>
      </c>
      <c r="K793" s="8">
        <v>4.2</v>
      </c>
      <c r="L793" s="8">
        <v>4.75</v>
      </c>
      <c r="M793" s="36" t="str">
        <f>INDEX(YahooDetails[], MATCH(ZACKS_Screener[Ticker], YahooDetails[Ticker],0), 4)</f>
        <v>Industrials</v>
      </c>
      <c r="N793" s="6" t="str">
        <f>INDEX(YahooDetails[], MATCH(ZACKS_Screener[Ticker], YahooDetails[Ticker],0), 2)</f>
        <v>Waste Management</v>
      </c>
      <c r="O7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9.9476439790576007E-2</v>
      </c>
      <c r="P7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0.1309523809523809</v>
      </c>
      <c r="Q793" s="17">
        <f>IFERROR(ZACKS_Screener[[#This Row],[Price]]/ZACKS_Screener[[#This Row],[EPS1]], "")</f>
        <v>32.547619047619044</v>
      </c>
      <c r="R793" s="17">
        <f>IFERROR(ZACKS_Screener[[#This Row],[Price]]/ZACKS_Screener[[#This Row],[EPS2]], "")</f>
        <v>28.778947368421051</v>
      </c>
      <c r="S793" s="17">
        <f>IFERROR(ZACKS_Screener[[#This Row],[PE1]]/(ZACKS_Screener[[#This Row],[EG1]]*100), "")</f>
        <v>3.2718922305764377</v>
      </c>
      <c r="T793" s="17">
        <f>IFERROR(ZACKS_Screener[[#This Row],[PE2]]/(ZACKS_Screener[[#This Row],[EG2]]*100), "")</f>
        <v>2.1976650717703357</v>
      </c>
      <c r="U793"/>
    </row>
    <row r="794" spans="1:21" hidden="1" x14ac:dyDescent="0.25">
      <c r="A794" s="20" t="s">
        <v>1750</v>
      </c>
      <c r="B794" s="35">
        <v>46015.26</v>
      </c>
      <c r="C794" s="6" t="s">
        <v>1749</v>
      </c>
      <c r="D794" s="6" t="s">
        <v>13</v>
      </c>
      <c r="E794" s="6" t="s">
        <v>51</v>
      </c>
      <c r="F794" s="6" t="s">
        <v>76</v>
      </c>
      <c r="G794">
        <v>12</v>
      </c>
      <c r="H794">
        <v>202212</v>
      </c>
      <c r="I794" s="8">
        <v>136.38999999999999</v>
      </c>
      <c r="J794" s="8">
        <v>5.63</v>
      </c>
      <c r="K794" s="8">
        <v>6.19</v>
      </c>
      <c r="L794" s="8">
        <v>7</v>
      </c>
      <c r="M794" s="36" t="str">
        <f>INDEX(YahooDetails[], MATCH(ZACKS_Screener[Ticker], YahooDetails[Ticker],0), 4)</f>
        <v>Consumer Defensive</v>
      </c>
      <c r="N794" s="6" t="str">
        <f>INDEX(YahooDetails[], MATCH(ZACKS_Screener[Ticker], YahooDetails[Ticker],0), 2)</f>
        <v>Household &amp; Personal Products</v>
      </c>
      <c r="O7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9.9467140319715902E-2</v>
      </c>
      <c r="P7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0.13085621970920833</v>
      </c>
      <c r="Q794" s="17">
        <f>IFERROR(ZACKS_Screener[[#This Row],[Price]]/ZACKS_Screener[[#This Row],[EPS1]], "")</f>
        <v>22.033925686591271</v>
      </c>
      <c r="R794" s="17">
        <f>IFERROR(ZACKS_Screener[[#This Row],[Price]]/ZACKS_Screener[[#This Row],[EPS2]], "")</f>
        <v>19.484285714285711</v>
      </c>
      <c r="S794" s="17">
        <f>IFERROR(ZACKS_Screener[[#This Row],[PE1]]/(ZACKS_Screener[[#This Row],[EG1]]*100), "")</f>
        <v>2.2151964574197991</v>
      </c>
      <c r="T794" s="17">
        <f>IFERROR(ZACKS_Screener[[#This Row],[PE2]]/(ZACKS_Screener[[#This Row],[EG2]]*100), "")</f>
        <v>1.4889843033509707</v>
      </c>
      <c r="U794"/>
    </row>
    <row r="795" spans="1:21" hidden="1" x14ac:dyDescent="0.25">
      <c r="A795" s="20" t="s">
        <v>629</v>
      </c>
      <c r="B795" s="35">
        <v>39746.639999999999</v>
      </c>
      <c r="C795" s="6" t="s">
        <v>628</v>
      </c>
      <c r="D795" s="6" t="s">
        <v>13</v>
      </c>
      <c r="E795" s="6" t="s">
        <v>14</v>
      </c>
      <c r="F795" s="6" t="s">
        <v>630</v>
      </c>
      <c r="G795">
        <v>12</v>
      </c>
      <c r="H795">
        <v>202212</v>
      </c>
      <c r="I795" s="8">
        <v>47.61</v>
      </c>
      <c r="J795" s="8">
        <v>2.34</v>
      </c>
      <c r="K795" s="8">
        <v>2.57</v>
      </c>
      <c r="L795" s="8">
        <v>2.76</v>
      </c>
      <c r="M795" s="36" t="str">
        <f>INDEX(YahooDetails[], MATCH(ZACKS_Screener[Ticker], YahooDetails[Ticker],0), 4)</f>
        <v>Industrials</v>
      </c>
      <c r="N795" s="6" t="str">
        <f>INDEX(YahooDetails[], MATCH(ZACKS_Screener[Ticker], YahooDetails[Ticker],0), 2)</f>
        <v>Building Products &amp; Equipment</v>
      </c>
      <c r="O7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9.8290598290598288E-2</v>
      </c>
      <c r="P7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7.3929961089494151E-2</v>
      </c>
      <c r="Q795" s="17">
        <f>IFERROR(ZACKS_Screener[[#This Row],[Price]]/ZACKS_Screener[[#This Row],[EPS1]], "")</f>
        <v>18.525291828793776</v>
      </c>
      <c r="R795" s="17">
        <f>IFERROR(ZACKS_Screener[[#This Row],[Price]]/ZACKS_Screener[[#This Row],[EPS2]], "")</f>
        <v>17.25</v>
      </c>
      <c r="S795" s="17">
        <f>IFERROR(ZACKS_Screener[[#This Row],[PE1]]/(ZACKS_Screener[[#This Row],[EG1]]*100), "")</f>
        <v>1.8847470817120624</v>
      </c>
      <c r="T795" s="17">
        <f>IFERROR(ZACKS_Screener[[#This Row],[PE2]]/(ZACKS_Screener[[#This Row],[EG2]]*100), "")</f>
        <v>2.3332894736842111</v>
      </c>
      <c r="U795"/>
    </row>
    <row r="796" spans="1:21" hidden="1" x14ac:dyDescent="0.25">
      <c r="A796" s="20" t="s">
        <v>1690</v>
      </c>
      <c r="B796" s="35">
        <v>14049.94</v>
      </c>
      <c r="C796" s="6" t="s">
        <v>1689</v>
      </c>
      <c r="D796" s="6" t="s">
        <v>13</v>
      </c>
      <c r="E796" s="6" t="s">
        <v>14</v>
      </c>
      <c r="F796" s="6" t="s">
        <v>1691</v>
      </c>
      <c r="G796">
        <v>8</v>
      </c>
      <c r="H796">
        <v>202208</v>
      </c>
      <c r="I796" s="8">
        <v>105.89</v>
      </c>
      <c r="J796" s="8">
        <v>7.65</v>
      </c>
      <c r="K796" s="8">
        <v>8.4</v>
      </c>
      <c r="L796" s="8">
        <v>9.0500000000000007</v>
      </c>
      <c r="M796" s="36" t="str">
        <f>INDEX(YahooDetails[], MATCH(ZACKS_Screener[Ticker], YahooDetails[Ticker],0), 4)</f>
        <v>Technology</v>
      </c>
      <c r="N796" s="6" t="str">
        <f>INDEX(YahooDetails[], MATCH(ZACKS_Screener[Ticker], YahooDetails[Ticker],0), 2)</f>
        <v>Electronic Components</v>
      </c>
      <c r="O7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9.8039215686274508E-2</v>
      </c>
      <c r="P7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7.7380952380952425E-2</v>
      </c>
      <c r="Q796" s="17">
        <f>IFERROR(ZACKS_Screener[[#This Row],[Price]]/ZACKS_Screener[[#This Row],[EPS1]], "")</f>
        <v>12.605952380952381</v>
      </c>
      <c r="R796" s="17">
        <f>IFERROR(ZACKS_Screener[[#This Row],[Price]]/ZACKS_Screener[[#This Row],[EPS2]], "")</f>
        <v>11.700552486187844</v>
      </c>
      <c r="S796" s="17">
        <f>IFERROR(ZACKS_Screener[[#This Row],[PE1]]/(ZACKS_Screener[[#This Row],[EG1]]*100), "")</f>
        <v>1.2858071428571427</v>
      </c>
      <c r="T796" s="17">
        <f>IFERROR(ZACKS_Screener[[#This Row],[PE2]]/(ZACKS_Screener[[#This Row],[EG2]]*100), "")</f>
        <v>1.5120713982150435</v>
      </c>
      <c r="U796"/>
    </row>
    <row r="797" spans="1:21" hidden="1" x14ac:dyDescent="0.25">
      <c r="A797" s="20" t="s">
        <v>2285</v>
      </c>
      <c r="B797" s="35">
        <v>3553.18</v>
      </c>
      <c r="C797" s="6" t="s">
        <v>2284</v>
      </c>
      <c r="D797" s="6" t="s">
        <v>13</v>
      </c>
      <c r="E797" s="6" t="s">
        <v>85</v>
      </c>
      <c r="F797" s="6" t="s">
        <v>983</v>
      </c>
      <c r="G797">
        <v>12</v>
      </c>
      <c r="H797">
        <v>202212</v>
      </c>
      <c r="I797" s="8">
        <v>10.78</v>
      </c>
      <c r="J797" s="8">
        <v>0.92</v>
      </c>
      <c r="K797" s="8">
        <v>1.01</v>
      </c>
      <c r="L797" s="8">
        <v>1.1299999999999999</v>
      </c>
      <c r="M797" s="36" t="str">
        <f>INDEX(YahooDetails[], MATCH(ZACKS_Screener[Ticker], YahooDetails[Ticker],0), 4)</f>
        <v>Technology</v>
      </c>
      <c r="N797" s="6" t="str">
        <f>INDEX(YahooDetails[], MATCH(ZACKS_Screener[Ticker], YahooDetails[Ticker],0), 2)</f>
        <v>Software—Infrastructure</v>
      </c>
      <c r="O7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9.7826086956521702E-2</v>
      </c>
      <c r="P7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0.1188118811881187</v>
      </c>
      <c r="Q797" s="17">
        <f>IFERROR(ZACKS_Screener[[#This Row],[Price]]/ZACKS_Screener[[#This Row],[EPS1]], "")</f>
        <v>10.673267326732672</v>
      </c>
      <c r="R797" s="17">
        <f>IFERROR(ZACKS_Screener[[#This Row],[Price]]/ZACKS_Screener[[#This Row],[EPS2]], "")</f>
        <v>9.5398230088495577</v>
      </c>
      <c r="S797" s="17">
        <f>IFERROR(ZACKS_Screener[[#This Row],[PE1]]/(ZACKS_Screener[[#This Row],[EG1]]*100), "")</f>
        <v>1.0910451045104512</v>
      </c>
      <c r="T797" s="17">
        <f>IFERROR(ZACKS_Screener[[#This Row],[PE2]]/(ZACKS_Screener[[#This Row],[EG2]]*100), "")</f>
        <v>0.80293510324483852</v>
      </c>
      <c r="U797"/>
    </row>
    <row r="798" spans="1:21" hidden="1" x14ac:dyDescent="0.25">
      <c r="A798" s="20" t="s">
        <v>3965</v>
      </c>
      <c r="B798" s="35">
        <v>2816.4</v>
      </c>
      <c r="C798" s="6" t="s">
        <v>3964</v>
      </c>
      <c r="D798" s="6" t="s">
        <v>22</v>
      </c>
      <c r="E798" s="6" t="s">
        <v>118</v>
      </c>
      <c r="F798" s="6" t="s">
        <v>119</v>
      </c>
      <c r="G798">
        <v>12</v>
      </c>
      <c r="H798">
        <v>202212</v>
      </c>
      <c r="I798" s="8">
        <v>77.88</v>
      </c>
      <c r="J798" s="8">
        <v>3.07</v>
      </c>
      <c r="K798" s="8">
        <v>3.37</v>
      </c>
      <c r="L798" s="8">
        <v>3.6</v>
      </c>
      <c r="M798" s="36" t="str">
        <f>INDEX(YahooDetails[], MATCH(ZACKS_Screener[Ticker], YahooDetails[Ticker],0), 4)</f>
        <v>Utilities</v>
      </c>
      <c r="N798" s="6" t="str">
        <f>INDEX(YahooDetails[], MATCH(ZACKS_Screener[Ticker], YahooDetails[Ticker],0), 2)</f>
        <v>Utilities—Regulated Electric</v>
      </c>
      <c r="O7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9.7719869706840476E-2</v>
      </c>
      <c r="P7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6.8249258160237386E-2</v>
      </c>
      <c r="Q798" s="17">
        <f>IFERROR(ZACKS_Screener[[#This Row],[Price]]/ZACKS_Screener[[#This Row],[EPS1]], "")</f>
        <v>23.109792284866465</v>
      </c>
      <c r="R798" s="17">
        <f>IFERROR(ZACKS_Screener[[#This Row],[Price]]/ZACKS_Screener[[#This Row],[EPS2]], "")</f>
        <v>21.633333333333333</v>
      </c>
      <c r="S798" s="17">
        <f>IFERROR(ZACKS_Screener[[#This Row],[PE1]]/(ZACKS_Screener[[#This Row],[EG1]]*100), "")</f>
        <v>2.3649020771513332</v>
      </c>
      <c r="T798" s="17">
        <f>IFERROR(ZACKS_Screener[[#This Row],[PE2]]/(ZACKS_Screener[[#This Row],[EG2]]*100), "")</f>
        <v>3.1697536231884058</v>
      </c>
      <c r="U798"/>
    </row>
    <row r="799" spans="1:21" hidden="1" x14ac:dyDescent="0.25">
      <c r="A799" s="20" t="s">
        <v>888</v>
      </c>
      <c r="B799" s="35">
        <v>3153.92</v>
      </c>
      <c r="C799" s="6" t="s">
        <v>887</v>
      </c>
      <c r="D799" s="6" t="s">
        <v>22</v>
      </c>
      <c r="E799" s="6" t="s">
        <v>14</v>
      </c>
      <c r="F799" s="6" t="s">
        <v>95</v>
      </c>
      <c r="G799">
        <v>3</v>
      </c>
      <c r="H799">
        <v>202303</v>
      </c>
      <c r="I799" s="8">
        <v>71.680000000000007</v>
      </c>
      <c r="J799" s="8">
        <v>2.56</v>
      </c>
      <c r="K799" s="8">
        <v>2.81</v>
      </c>
      <c r="L799" s="8">
        <v>3.14</v>
      </c>
      <c r="M799" s="36" t="str">
        <f>INDEX(YahooDetails[], MATCH(ZACKS_Screener[Ticker], YahooDetails[Ticker],0), 4)</f>
        <v>Technology</v>
      </c>
      <c r="N799" s="6" t="str">
        <f>INDEX(YahooDetails[], MATCH(ZACKS_Screener[Ticker], YahooDetails[Ticker],0), 2)</f>
        <v>Software—Application</v>
      </c>
      <c r="O7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9.765625E-2</v>
      </c>
      <c r="P7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0.11743772241992885</v>
      </c>
      <c r="Q799" s="17">
        <f>IFERROR(ZACKS_Screener[[#This Row],[Price]]/ZACKS_Screener[[#This Row],[EPS1]], "")</f>
        <v>25.508896797153028</v>
      </c>
      <c r="R799" s="17">
        <f>IFERROR(ZACKS_Screener[[#This Row],[Price]]/ZACKS_Screener[[#This Row],[EPS2]], "")</f>
        <v>22.828025477707008</v>
      </c>
      <c r="S799" s="17">
        <f>IFERROR(ZACKS_Screener[[#This Row],[PE1]]/(ZACKS_Screener[[#This Row],[EG1]]*100), "")</f>
        <v>2.6121110320284702</v>
      </c>
      <c r="T799" s="17">
        <f>IFERROR(ZACKS_Screener[[#This Row],[PE2]]/(ZACKS_Screener[[#This Row],[EG2]]*100), "")</f>
        <v>1.943840957344142</v>
      </c>
      <c r="U799"/>
    </row>
    <row r="800" spans="1:21" hidden="1" x14ac:dyDescent="0.25">
      <c r="A800" s="20" t="s">
        <v>1186</v>
      </c>
      <c r="B800" s="35">
        <v>6166.86</v>
      </c>
      <c r="C800" s="6" t="s">
        <v>1185</v>
      </c>
      <c r="D800" s="6" t="s">
        <v>22</v>
      </c>
      <c r="E800" s="6" t="s">
        <v>41</v>
      </c>
      <c r="F800" s="6" t="s">
        <v>67</v>
      </c>
      <c r="G800">
        <v>12</v>
      </c>
      <c r="H800">
        <v>202212</v>
      </c>
      <c r="I800" s="8">
        <v>18.940000000000001</v>
      </c>
      <c r="J800" s="8">
        <v>0.82</v>
      </c>
      <c r="K800" s="8">
        <v>0.9</v>
      </c>
      <c r="L800" s="8">
        <v>1.3</v>
      </c>
      <c r="M800" s="36" t="str">
        <f>INDEX(YahooDetails[], MATCH(ZACKS_Screener[Ticker], YahooDetails[Ticker],0), 4)</f>
        <v>Healthcare</v>
      </c>
      <c r="N800" s="6" t="str">
        <f>INDEX(YahooDetails[], MATCH(ZACKS_Screener[Ticker], YahooDetails[Ticker],0), 2)</f>
        <v>Biotechnology</v>
      </c>
      <c r="O8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9.7560975609756184E-2</v>
      </c>
      <c r="P8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0.44444444444444448</v>
      </c>
      <c r="Q800" s="17">
        <f>IFERROR(ZACKS_Screener[[#This Row],[Price]]/ZACKS_Screener[[#This Row],[EPS1]], "")</f>
        <v>21.044444444444444</v>
      </c>
      <c r="R800" s="17">
        <f>IFERROR(ZACKS_Screener[[#This Row],[Price]]/ZACKS_Screener[[#This Row],[EPS2]], "")</f>
        <v>14.569230769230769</v>
      </c>
      <c r="S800" s="17">
        <f>IFERROR(ZACKS_Screener[[#This Row],[PE1]]/(ZACKS_Screener[[#This Row],[EG1]]*100), "")</f>
        <v>2.1570555555555537</v>
      </c>
      <c r="T800" s="17">
        <f>IFERROR(ZACKS_Screener[[#This Row],[PE2]]/(ZACKS_Screener[[#This Row],[EG2]]*100), "")</f>
        <v>0.32780769230769224</v>
      </c>
      <c r="U800"/>
    </row>
    <row r="801" spans="1:21" hidden="1" x14ac:dyDescent="0.25">
      <c r="A801" s="20" t="s">
        <v>412</v>
      </c>
      <c r="B801" s="35">
        <v>17614.669999999998</v>
      </c>
      <c r="C801" s="6" t="s">
        <v>411</v>
      </c>
      <c r="D801" s="6" t="s">
        <v>13</v>
      </c>
      <c r="E801" s="6" t="s">
        <v>18</v>
      </c>
      <c r="F801" s="6" t="s">
        <v>413</v>
      </c>
      <c r="G801">
        <v>12</v>
      </c>
      <c r="H801">
        <v>202212</v>
      </c>
      <c r="I801" s="8">
        <v>56</v>
      </c>
      <c r="J801" s="8">
        <v>2.78</v>
      </c>
      <c r="K801" s="8">
        <v>3.05</v>
      </c>
      <c r="L801" s="8">
        <v>3.45</v>
      </c>
      <c r="M801" s="36" t="str">
        <f>INDEX(YahooDetails[], MATCH(ZACKS_Screener[Ticker], YahooDetails[Ticker],0), 4)</f>
        <v>Consumer Cyclical</v>
      </c>
      <c r="N801" s="6" t="str">
        <f>INDEX(YahooDetails[], MATCH(ZACKS_Screener[Ticker], YahooDetails[Ticker],0), 2)</f>
        <v>Packaging &amp; Containers</v>
      </c>
      <c r="O8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9.7122302158273388E-2</v>
      </c>
      <c r="P8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0.13114754098360668</v>
      </c>
      <c r="Q801" s="17">
        <f>IFERROR(ZACKS_Screener[[#This Row],[Price]]/ZACKS_Screener[[#This Row],[EPS1]], "")</f>
        <v>18.360655737704921</v>
      </c>
      <c r="R801" s="17">
        <f>IFERROR(ZACKS_Screener[[#This Row],[Price]]/ZACKS_Screener[[#This Row],[EPS2]], "")</f>
        <v>16.231884057971012</v>
      </c>
      <c r="S801" s="17">
        <f>IFERROR(ZACKS_Screener[[#This Row],[PE1]]/(ZACKS_Screener[[#This Row],[EG1]]*100), "")</f>
        <v>1.8904675166970251</v>
      </c>
      <c r="T801" s="17">
        <f>IFERROR(ZACKS_Screener[[#This Row],[PE2]]/(ZACKS_Screener[[#This Row],[EG2]]*100), "")</f>
        <v>1.2376811594202886</v>
      </c>
      <c r="U801"/>
    </row>
    <row r="802" spans="1:21" hidden="1" x14ac:dyDescent="0.25">
      <c r="A802" s="20" t="s">
        <v>272</v>
      </c>
      <c r="B802" s="35">
        <v>64260.1</v>
      </c>
      <c r="C802" s="6" t="s">
        <v>271</v>
      </c>
      <c r="D802" s="6" t="s">
        <v>13</v>
      </c>
      <c r="E802" s="6" t="s">
        <v>130</v>
      </c>
      <c r="F802" s="6" t="s">
        <v>189</v>
      </c>
      <c r="G802">
        <v>9</v>
      </c>
      <c r="H802">
        <v>202209</v>
      </c>
      <c r="I802" s="8">
        <v>289.3</v>
      </c>
      <c r="J802" s="8">
        <v>10.41</v>
      </c>
      <c r="K802" s="8">
        <v>11.42</v>
      </c>
      <c r="L802" s="8">
        <v>12.51</v>
      </c>
      <c r="M802" s="36" t="str">
        <f>INDEX(YahooDetails[], MATCH(ZACKS_Screener[Ticker], YahooDetails[Ticker],0), 4)</f>
        <v>Basic Materials</v>
      </c>
      <c r="N802" s="6" t="str">
        <f>INDEX(YahooDetails[], MATCH(ZACKS_Screener[Ticker], YahooDetails[Ticker],0), 2)</f>
        <v>Specialty Chemicals</v>
      </c>
      <c r="O8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9.7022094140249732E-2</v>
      </c>
      <c r="P8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9.5446584938704018E-2</v>
      </c>
      <c r="Q802" s="17">
        <f>IFERROR(ZACKS_Screener[[#This Row],[Price]]/ZACKS_Screener[[#This Row],[EPS1]], "")</f>
        <v>25.332749562171628</v>
      </c>
      <c r="R802" s="17">
        <f>IFERROR(ZACKS_Screener[[#This Row],[Price]]/ZACKS_Screener[[#This Row],[EPS2]], "")</f>
        <v>23.125499600319745</v>
      </c>
      <c r="S802" s="17">
        <f>IFERROR(ZACKS_Screener[[#This Row],[PE1]]/(ZACKS_Screener[[#This Row],[EG1]]*100), "")</f>
        <v>2.6110289400218489</v>
      </c>
      <c r="T802" s="17">
        <f>IFERROR(ZACKS_Screener[[#This Row],[PE2]]/(ZACKS_Screener[[#This Row],[EG2]]*100), "")</f>
        <v>2.4228734443637752</v>
      </c>
      <c r="U802"/>
    </row>
    <row r="803" spans="1:21" hidden="1" x14ac:dyDescent="0.25">
      <c r="A803" s="20" t="s">
        <v>1663</v>
      </c>
      <c r="B803" s="35">
        <v>7266.86</v>
      </c>
      <c r="C803" s="6" t="s">
        <v>1663</v>
      </c>
      <c r="D803" s="6" t="s">
        <v>13</v>
      </c>
      <c r="E803" s="6" t="s">
        <v>865</v>
      </c>
      <c r="F803" s="6" t="s">
        <v>866</v>
      </c>
      <c r="G803">
        <v>12</v>
      </c>
      <c r="H803">
        <v>202212</v>
      </c>
      <c r="I803" s="8">
        <v>88.19</v>
      </c>
      <c r="J803" s="8">
        <v>4.4400000000000004</v>
      </c>
      <c r="K803" s="8">
        <v>4.87</v>
      </c>
      <c r="L803" s="8">
        <v>5.4</v>
      </c>
      <c r="M803" s="36" t="str">
        <f>INDEX(YahooDetails[], MATCH(ZACKS_Screener[Ticker], YahooDetails[Ticker],0), 4)</f>
        <v>Industrials</v>
      </c>
      <c r="N803" s="6" t="str">
        <f>INDEX(YahooDetails[], MATCH(ZACKS_Screener[Ticker], YahooDetails[Ticker],0), 2)</f>
        <v>Specialty Industrial Machinery</v>
      </c>
      <c r="O8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9.6846846846846774E-2</v>
      </c>
      <c r="P8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0.10882956878850107</v>
      </c>
      <c r="Q803" s="17">
        <f>IFERROR(ZACKS_Screener[[#This Row],[Price]]/ZACKS_Screener[[#This Row],[EPS1]], "")</f>
        <v>18.108829568788501</v>
      </c>
      <c r="R803" s="17">
        <f>IFERROR(ZACKS_Screener[[#This Row],[Price]]/ZACKS_Screener[[#This Row],[EPS2]], "")</f>
        <v>16.331481481481479</v>
      </c>
      <c r="S803" s="17">
        <f>IFERROR(ZACKS_Screener[[#This Row],[PE1]]/(ZACKS_Screener[[#This Row],[EG1]]*100), "")</f>
        <v>1.8698419368702559</v>
      </c>
      <c r="T803" s="17">
        <f>IFERROR(ZACKS_Screener[[#This Row],[PE2]]/(ZACKS_Screener[[#This Row],[EG2]]*100), "")</f>
        <v>1.5006474493361277</v>
      </c>
      <c r="U803"/>
    </row>
    <row r="804" spans="1:21" hidden="1" x14ac:dyDescent="0.25">
      <c r="A804" s="20" t="s">
        <v>3994</v>
      </c>
      <c r="B804" s="35">
        <v>2255.42</v>
      </c>
      <c r="C804" s="6" t="s">
        <v>3993</v>
      </c>
      <c r="D804" s="6" t="s">
        <v>13</v>
      </c>
      <c r="E804" s="6" t="s">
        <v>130</v>
      </c>
      <c r="F804" s="6" t="s">
        <v>482</v>
      </c>
      <c r="G804">
        <v>12</v>
      </c>
      <c r="H804">
        <v>202212</v>
      </c>
      <c r="I804" s="8">
        <v>109.44</v>
      </c>
      <c r="J804" s="8">
        <v>5.27</v>
      </c>
      <c r="K804" s="8">
        <v>5.78</v>
      </c>
      <c r="L804" s="8">
        <v>6.53</v>
      </c>
      <c r="M804" s="36" t="str">
        <f>INDEX(YahooDetails[], MATCH(ZACKS_Screener[Ticker], YahooDetails[Ticker],0), 4)</f>
        <v>Basic Materials</v>
      </c>
      <c r="N804" s="6" t="str">
        <f>INDEX(YahooDetails[], MATCH(ZACKS_Screener[Ticker], YahooDetails[Ticker],0), 2)</f>
        <v>Other Industrial Metals &amp; Mining</v>
      </c>
      <c r="O8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9.6774193548387233E-2</v>
      </c>
      <c r="P8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0.12975778546712802</v>
      </c>
      <c r="Q804" s="17">
        <f>IFERROR(ZACKS_Screener[[#This Row],[Price]]/ZACKS_Screener[[#This Row],[EPS1]], "")</f>
        <v>18.934256055363321</v>
      </c>
      <c r="R804" s="17">
        <f>IFERROR(ZACKS_Screener[[#This Row],[Price]]/ZACKS_Screener[[#This Row],[EPS2]], "")</f>
        <v>16.759571209800917</v>
      </c>
      <c r="S804" s="17">
        <f>IFERROR(ZACKS_Screener[[#This Row],[PE1]]/(ZACKS_Screener[[#This Row],[EG1]]*100), "")</f>
        <v>1.9565397923875405</v>
      </c>
      <c r="T804" s="17">
        <f>IFERROR(ZACKS_Screener[[#This Row],[PE2]]/(ZACKS_Screener[[#This Row],[EG2]]*100), "")</f>
        <v>1.2916042879019909</v>
      </c>
      <c r="U804"/>
    </row>
    <row r="805" spans="1:21" hidden="1" x14ac:dyDescent="0.25">
      <c r="A805" s="20" t="s">
        <v>814</v>
      </c>
      <c r="B805" s="35">
        <v>230279.08</v>
      </c>
      <c r="C805" s="6" t="s">
        <v>813</v>
      </c>
      <c r="D805" s="6" t="s">
        <v>22</v>
      </c>
      <c r="E805" s="6" t="s">
        <v>30</v>
      </c>
      <c r="F805" s="6" t="s">
        <v>590</v>
      </c>
      <c r="G805">
        <v>8</v>
      </c>
      <c r="H805">
        <v>202208</v>
      </c>
      <c r="I805" s="8">
        <v>519.70000000000005</v>
      </c>
      <c r="J805" s="8">
        <v>13.14</v>
      </c>
      <c r="K805" s="8">
        <v>14.4</v>
      </c>
      <c r="L805" s="8">
        <v>15.39</v>
      </c>
      <c r="M805" s="36" t="str">
        <f>INDEX(YahooDetails[], MATCH(ZACKS_Screener[Ticker], YahooDetails[Ticker],0), 4)</f>
        <v>Consumer Defensive</v>
      </c>
      <c r="N805" s="6" t="str">
        <f>INDEX(YahooDetails[], MATCH(ZACKS_Screener[Ticker], YahooDetails[Ticker],0), 2)</f>
        <v>Discount Stores</v>
      </c>
      <c r="O8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9.589041095890409E-2</v>
      </c>
      <c r="P8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6.8750000000000019E-2</v>
      </c>
      <c r="Q805" s="17">
        <f>IFERROR(ZACKS_Screener[[#This Row],[Price]]/ZACKS_Screener[[#This Row],[EPS1]], "")</f>
        <v>36.090277777777779</v>
      </c>
      <c r="R805" s="17">
        <f>IFERROR(ZACKS_Screener[[#This Row],[Price]]/ZACKS_Screener[[#This Row],[EPS2]], "")</f>
        <v>33.768680961663421</v>
      </c>
      <c r="S805" s="17">
        <f>IFERROR(ZACKS_Screener[[#This Row],[PE1]]/(ZACKS_Screener[[#This Row],[EG1]]*100), "")</f>
        <v>3.7637003968253979</v>
      </c>
      <c r="T805" s="17">
        <f>IFERROR(ZACKS_Screener[[#This Row],[PE2]]/(ZACKS_Screener[[#This Row],[EG2]]*100), "")</f>
        <v>4.9118081398783149</v>
      </c>
      <c r="U805"/>
    </row>
    <row r="806" spans="1:21" hidden="1" x14ac:dyDescent="0.25">
      <c r="A806" s="20" t="s">
        <v>760</v>
      </c>
      <c r="B806" s="35">
        <v>65716.820000000007</v>
      </c>
      <c r="C806" s="6" t="s">
        <v>759</v>
      </c>
      <c r="D806" s="6" t="s">
        <v>22</v>
      </c>
      <c r="E806" s="6" t="s">
        <v>37</v>
      </c>
      <c r="F806" s="6" t="s">
        <v>641</v>
      </c>
      <c r="G806">
        <v>12</v>
      </c>
      <c r="H806">
        <v>202212</v>
      </c>
      <c r="I806" s="8">
        <v>182.69</v>
      </c>
      <c r="J806" s="8">
        <v>7.97</v>
      </c>
      <c r="K806" s="8">
        <v>8.73</v>
      </c>
      <c r="L806" s="8">
        <v>8.86</v>
      </c>
      <c r="M806" s="36" t="str">
        <f>INDEX(YahooDetails[], MATCH(ZACKS_Screener[Ticker], YahooDetails[Ticker],0), 4)</f>
        <v>Financial Services</v>
      </c>
      <c r="N806" s="6" t="str">
        <f>INDEX(YahooDetails[], MATCH(ZACKS_Screener[Ticker], YahooDetails[Ticker],0), 2)</f>
        <v>Financial Data &amp; Stock Exchanges</v>
      </c>
      <c r="O8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9.5357590966123049E-2</v>
      </c>
      <c r="P8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1.4891179839633333E-2</v>
      </c>
      <c r="Q806" s="17">
        <f>IFERROR(ZACKS_Screener[[#This Row],[Price]]/ZACKS_Screener[[#This Row],[EPS1]], "")</f>
        <v>20.926689576174113</v>
      </c>
      <c r="R806" s="17">
        <f>IFERROR(ZACKS_Screener[[#This Row],[Price]]/ZACKS_Screener[[#This Row],[EPS2]], "")</f>
        <v>20.619638826185103</v>
      </c>
      <c r="S806" s="17">
        <f>IFERROR(ZACKS_Screener[[#This Row],[PE1]]/(ZACKS_Screener[[#This Row],[EG1]]*100), "")</f>
        <v>2.1945488937119411</v>
      </c>
      <c r="T806" s="17">
        <f>IFERROR(ZACKS_Screener[[#This Row],[PE2]]/(ZACKS_Screener[[#This Row],[EG2]]*100), "")</f>
        <v>13.846880534815179</v>
      </c>
      <c r="U806"/>
    </row>
    <row r="807" spans="1:21" hidden="1" x14ac:dyDescent="0.25">
      <c r="A807" s="20" t="s">
        <v>3652</v>
      </c>
      <c r="B807" s="35">
        <v>2373.4699999999998</v>
      </c>
      <c r="C807" s="6" t="s">
        <v>3651</v>
      </c>
      <c r="D807" s="6" t="s">
        <v>13</v>
      </c>
      <c r="E807" s="6" t="s">
        <v>85</v>
      </c>
      <c r="F807" s="6" t="s">
        <v>983</v>
      </c>
      <c r="G807">
        <v>12</v>
      </c>
      <c r="H807">
        <v>202212</v>
      </c>
      <c r="I807" s="8">
        <v>36.47</v>
      </c>
      <c r="J807" s="8">
        <v>2.42</v>
      </c>
      <c r="K807" s="8">
        <v>2.65</v>
      </c>
      <c r="L807" s="8">
        <v>2.9</v>
      </c>
      <c r="M807" s="36" t="str">
        <f>INDEX(YahooDetails[], MATCH(ZACKS_Screener[Ticker], YahooDetails[Ticker],0), 4)</f>
        <v>Technology</v>
      </c>
      <c r="N807" s="6" t="str">
        <f>INDEX(YahooDetails[], MATCH(ZACKS_Screener[Ticker], YahooDetails[Ticker],0), 2)</f>
        <v>Software—Infrastructure</v>
      </c>
      <c r="O8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9.5041322314049576E-2</v>
      </c>
      <c r="P8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9.4339622641509441E-2</v>
      </c>
      <c r="Q807" s="17">
        <f>IFERROR(ZACKS_Screener[[#This Row],[Price]]/ZACKS_Screener[[#This Row],[EPS1]], "")</f>
        <v>13.762264150943397</v>
      </c>
      <c r="R807" s="17">
        <f>IFERROR(ZACKS_Screener[[#This Row],[Price]]/ZACKS_Screener[[#This Row],[EPS2]], "")</f>
        <v>12.575862068965517</v>
      </c>
      <c r="S807" s="17">
        <f>IFERROR(ZACKS_Screener[[#This Row],[PE1]]/(ZACKS_Screener[[#This Row],[EG1]]*100), "")</f>
        <v>1.4480295324036097</v>
      </c>
      <c r="T807" s="17">
        <f>IFERROR(ZACKS_Screener[[#This Row],[PE2]]/(ZACKS_Screener[[#This Row],[EG2]]*100), "")</f>
        <v>1.3330413793103446</v>
      </c>
      <c r="U807"/>
    </row>
    <row r="808" spans="1:21" hidden="1" x14ac:dyDescent="0.25">
      <c r="A808" s="20" t="s">
        <v>554</v>
      </c>
      <c r="B808" s="35">
        <v>4767.62</v>
      </c>
      <c r="C808" s="6" t="s">
        <v>553</v>
      </c>
      <c r="D808" s="6" t="s">
        <v>13</v>
      </c>
      <c r="E808" s="6" t="s">
        <v>41</v>
      </c>
      <c r="F808" s="6" t="s">
        <v>61</v>
      </c>
      <c r="G808">
        <v>9</v>
      </c>
      <c r="H808">
        <v>202209</v>
      </c>
      <c r="I808" s="8">
        <v>35.9</v>
      </c>
      <c r="J808" s="8">
        <v>1.1599999999999999</v>
      </c>
      <c r="K808" s="8">
        <v>1.27</v>
      </c>
      <c r="L808" s="8">
        <v>1.53</v>
      </c>
      <c r="M808" s="36" t="str">
        <f>INDEX(YahooDetails[], MATCH(ZACKS_Screener[Ticker], YahooDetails[Ticker],0), 4)</f>
        <v>Consumer Defensive</v>
      </c>
      <c r="N808" s="6" t="str">
        <f>INDEX(YahooDetails[], MATCH(ZACKS_Screener[Ticker], YahooDetails[Ticker],0), 2)</f>
        <v>Packaged Foods</v>
      </c>
      <c r="O8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9.4827586206896644E-2</v>
      </c>
      <c r="P8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0.20472440944881889</v>
      </c>
      <c r="Q808" s="17">
        <f>IFERROR(ZACKS_Screener[[#This Row],[Price]]/ZACKS_Screener[[#This Row],[EPS1]], "")</f>
        <v>28.26771653543307</v>
      </c>
      <c r="R808" s="17">
        <f>IFERROR(ZACKS_Screener[[#This Row],[Price]]/ZACKS_Screener[[#This Row],[EPS2]], "")</f>
        <v>23.464052287581698</v>
      </c>
      <c r="S808" s="17">
        <f>IFERROR(ZACKS_Screener[[#This Row],[PE1]]/(ZACKS_Screener[[#This Row],[EG1]]*100), "")</f>
        <v>2.9809591982820303</v>
      </c>
      <c r="T808" s="17">
        <f>IFERROR(ZACKS_Screener[[#This Row],[PE2]]/(ZACKS_Screener[[#This Row],[EG2]]*100), "")</f>
        <v>1.1461287078934137</v>
      </c>
      <c r="U808"/>
    </row>
    <row r="809" spans="1:21" hidden="1" x14ac:dyDescent="0.25">
      <c r="A809" s="20" t="s">
        <v>2182</v>
      </c>
      <c r="B809" s="35">
        <v>3495.01</v>
      </c>
      <c r="C809" s="6" t="s">
        <v>2181</v>
      </c>
      <c r="D809" s="6" t="s">
        <v>22</v>
      </c>
      <c r="E809" s="6" t="s">
        <v>118</v>
      </c>
      <c r="F809" s="6" t="s">
        <v>119</v>
      </c>
      <c r="G809">
        <v>12</v>
      </c>
      <c r="H809">
        <v>202212</v>
      </c>
      <c r="I809" s="8">
        <v>58.45</v>
      </c>
      <c r="J809" s="8">
        <v>3.18</v>
      </c>
      <c r="K809" s="8">
        <v>3.48</v>
      </c>
      <c r="L809" s="8">
        <v>3.58</v>
      </c>
      <c r="M809" s="36" t="str">
        <f>INDEX(YahooDetails[], MATCH(ZACKS_Screener[Ticker], YahooDetails[Ticker],0), 4)</f>
        <v>Utilities</v>
      </c>
      <c r="N809" s="6" t="str">
        <f>INDEX(YahooDetails[], MATCH(ZACKS_Screener[Ticker], YahooDetails[Ticker],0), 2)</f>
        <v>Utilities—Diversified</v>
      </c>
      <c r="O8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9.4339622641509371E-2</v>
      </c>
      <c r="P8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2.8735632183908073E-2</v>
      </c>
      <c r="Q809" s="17">
        <f>IFERROR(ZACKS_Screener[[#This Row],[Price]]/ZACKS_Screener[[#This Row],[EPS1]], "")</f>
        <v>16.795977011494255</v>
      </c>
      <c r="R809" s="17">
        <f>IFERROR(ZACKS_Screener[[#This Row],[Price]]/ZACKS_Screener[[#This Row],[EPS2]], "")</f>
        <v>16.326815642458101</v>
      </c>
      <c r="S809" s="17">
        <f>IFERROR(ZACKS_Screener[[#This Row],[PE1]]/(ZACKS_Screener[[#This Row],[EG1]]*100), "")</f>
        <v>1.7803735632183924</v>
      </c>
      <c r="T809" s="17">
        <f>IFERROR(ZACKS_Screener[[#This Row],[PE2]]/(ZACKS_Screener[[#This Row],[EG2]]*100), "")</f>
        <v>5.6817318435754132</v>
      </c>
      <c r="U809"/>
    </row>
    <row r="810" spans="1:21" hidden="1" x14ac:dyDescent="0.25">
      <c r="A810" s="20" t="s">
        <v>356</v>
      </c>
      <c r="B810" s="35">
        <v>3030.54</v>
      </c>
      <c r="C810" s="6" t="s">
        <v>355</v>
      </c>
      <c r="D810" s="6" t="s">
        <v>13</v>
      </c>
      <c r="E810" s="6" t="s">
        <v>118</v>
      </c>
      <c r="F810" s="6" t="s">
        <v>119</v>
      </c>
      <c r="G810">
        <v>12</v>
      </c>
      <c r="H810">
        <v>202212</v>
      </c>
      <c r="I810" s="8">
        <v>40</v>
      </c>
      <c r="J810" s="8">
        <v>2.12</v>
      </c>
      <c r="K810" s="8">
        <v>2.3199999999999998</v>
      </c>
      <c r="L810" s="8">
        <v>2.4300000000000002</v>
      </c>
      <c r="M810" s="36" t="str">
        <f>INDEX(YahooDetails[], MATCH(ZACKS_Screener[Ticker], YahooDetails[Ticker],0), 4)</f>
        <v>Utilities</v>
      </c>
      <c r="N810" s="6" t="str">
        <f>INDEX(YahooDetails[], MATCH(ZACKS_Screener[Ticker], YahooDetails[Ticker],0), 2)</f>
        <v>Utilities—Diversified</v>
      </c>
      <c r="O8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9.4339622641509302E-2</v>
      </c>
      <c r="P8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4.7413793103448419E-2</v>
      </c>
      <c r="Q810" s="17">
        <f>IFERROR(ZACKS_Screener[[#This Row],[Price]]/ZACKS_Screener[[#This Row],[EPS1]], "")</f>
        <v>17.241379310344829</v>
      </c>
      <c r="R810" s="17">
        <f>IFERROR(ZACKS_Screener[[#This Row],[Price]]/ZACKS_Screener[[#This Row],[EPS2]], "")</f>
        <v>16.460905349794238</v>
      </c>
      <c r="S810" s="17">
        <f>IFERROR(ZACKS_Screener[[#This Row],[PE1]]/(ZACKS_Screener[[#This Row],[EG1]]*100), "")</f>
        <v>1.8275862068965545</v>
      </c>
      <c r="T810" s="17">
        <f>IFERROR(ZACKS_Screener[[#This Row],[PE2]]/(ZACKS_Screener[[#This Row],[EG2]]*100), "")</f>
        <v>3.4717545828656835</v>
      </c>
      <c r="U810"/>
    </row>
    <row r="811" spans="1:21" x14ac:dyDescent="0.25">
      <c r="A811" s="20" t="s">
        <v>3217</v>
      </c>
      <c r="B811" s="35">
        <v>13239.45</v>
      </c>
      <c r="C811" s="6" t="s">
        <v>3217</v>
      </c>
      <c r="D811" s="6" t="s">
        <v>22</v>
      </c>
      <c r="E811" s="6" t="s">
        <v>37</v>
      </c>
      <c r="F811" s="6" t="s">
        <v>379</v>
      </c>
      <c r="G811">
        <v>12</v>
      </c>
      <c r="H811">
        <v>202212</v>
      </c>
      <c r="I811" s="8">
        <v>23.62</v>
      </c>
      <c r="J811" s="8">
        <v>1.38</v>
      </c>
      <c r="K811" s="8">
        <v>1.51</v>
      </c>
      <c r="L811" s="8">
        <v>1.81</v>
      </c>
      <c r="M811" s="36" t="str">
        <f>INDEX(YahooDetails[], MATCH(ZACKS_Screener[Ticker], YahooDetails[Ticker],0), 4)</f>
        <v>Financial Services</v>
      </c>
      <c r="N811" s="6" t="str">
        <f>INDEX(YahooDetails[], MATCH(ZACKS_Screener[Ticker], YahooDetails[Ticker],0), 2)</f>
        <v>Capital Markets</v>
      </c>
      <c r="O8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9.4202898550724723E-2</v>
      </c>
      <c r="P8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0.19867549668874174</v>
      </c>
      <c r="Q811" s="17">
        <f>IFERROR(ZACKS_Screener[[#This Row],[Price]]/ZACKS_Screener[[#This Row],[EPS1]], "")</f>
        <v>15.642384105960266</v>
      </c>
      <c r="R811" s="17">
        <f>IFERROR(ZACKS_Screener[[#This Row],[Price]]/ZACKS_Screener[[#This Row],[EPS2]], "")</f>
        <v>13.049723756906078</v>
      </c>
      <c r="S811" s="17">
        <f>IFERROR(ZACKS_Screener[[#This Row],[PE1]]/(ZACKS_Screener[[#This Row],[EG1]]*100), "")</f>
        <v>1.6604992358634729</v>
      </c>
      <c r="T811" s="17">
        <f>IFERROR(ZACKS_Screener[[#This Row],[PE2]]/(ZACKS_Screener[[#This Row],[EG2]]*100), "")</f>
        <v>0.6568360957642726</v>
      </c>
      <c r="U811"/>
    </row>
    <row r="812" spans="1:21" hidden="1" x14ac:dyDescent="0.25">
      <c r="A812" s="20" t="s">
        <v>1918</v>
      </c>
      <c r="B812" s="35">
        <v>213946.72</v>
      </c>
      <c r="C812" s="6" t="s">
        <v>1917</v>
      </c>
      <c r="D812" s="6" t="s">
        <v>13</v>
      </c>
      <c r="E812" s="6" t="s">
        <v>30</v>
      </c>
      <c r="F812" s="6" t="s">
        <v>763</v>
      </c>
      <c r="G812">
        <v>12</v>
      </c>
      <c r="H812">
        <v>202212</v>
      </c>
      <c r="I812" s="8">
        <v>293.04000000000002</v>
      </c>
      <c r="J812" s="8">
        <v>10.1</v>
      </c>
      <c r="K812" s="8">
        <v>11.05</v>
      </c>
      <c r="L812" s="8">
        <v>12.1</v>
      </c>
      <c r="M812" s="36" t="str">
        <f>INDEX(YahooDetails[], MATCH(ZACKS_Screener[Ticker], YahooDetails[Ticker],0), 4)</f>
        <v>Consumer Cyclical</v>
      </c>
      <c r="N812" s="6" t="str">
        <f>INDEX(YahooDetails[], MATCH(ZACKS_Screener[Ticker], YahooDetails[Ticker],0), 2)</f>
        <v>Restaurants</v>
      </c>
      <c r="O8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9.4059405940594171E-2</v>
      </c>
      <c r="P8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9.5022624434389039E-2</v>
      </c>
      <c r="Q812" s="17">
        <f>IFERROR(ZACKS_Screener[[#This Row],[Price]]/ZACKS_Screener[[#This Row],[EPS1]], "")</f>
        <v>26.519457013574662</v>
      </c>
      <c r="R812" s="17">
        <f>IFERROR(ZACKS_Screener[[#This Row],[Price]]/ZACKS_Screener[[#This Row],[EPS2]], "")</f>
        <v>24.218181818181822</v>
      </c>
      <c r="S812" s="17">
        <f>IFERROR(ZACKS_Screener[[#This Row],[PE1]]/(ZACKS_Screener[[#This Row],[EG1]]*100), "")</f>
        <v>2.8194370088116183</v>
      </c>
      <c r="T812" s="17">
        <f>IFERROR(ZACKS_Screener[[#This Row],[PE2]]/(ZACKS_Screener[[#This Row],[EG2]]*100), "")</f>
        <v>2.5486753246753278</v>
      </c>
      <c r="U812"/>
    </row>
    <row r="813" spans="1:21" hidden="1" x14ac:dyDescent="0.25">
      <c r="A813" s="20" t="s">
        <v>2467</v>
      </c>
      <c r="B813" s="35">
        <v>6051.17</v>
      </c>
      <c r="C813" s="6" t="s">
        <v>2466</v>
      </c>
      <c r="D813" s="6" t="s">
        <v>13</v>
      </c>
      <c r="E813" s="6" t="s">
        <v>18</v>
      </c>
      <c r="F813" s="6" t="s">
        <v>171</v>
      </c>
      <c r="G813">
        <v>3</v>
      </c>
      <c r="H813">
        <v>202303</v>
      </c>
      <c r="I813" s="8">
        <v>208.48</v>
      </c>
      <c r="J813" s="8">
        <v>7.48</v>
      </c>
      <c r="K813" s="8">
        <v>8.18</v>
      </c>
      <c r="L813" s="8">
        <v>8.98</v>
      </c>
      <c r="M813" s="36" t="str">
        <f>INDEX(YahooDetails[], MATCH(ZACKS_Screener[Ticker], YahooDetails[Ticker],0), 4)</f>
        <v>Industrials</v>
      </c>
      <c r="N813" s="6" t="str">
        <f>INDEX(YahooDetails[], MATCH(ZACKS_Screener[Ticker], YahooDetails[Ticker],0), 2)</f>
        <v>Tools &amp; Accessories</v>
      </c>
      <c r="O8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9.3582887700534662E-2</v>
      </c>
      <c r="P8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9.7799511002445078E-2</v>
      </c>
      <c r="Q813" s="17">
        <f>IFERROR(ZACKS_Screener[[#This Row],[Price]]/ZACKS_Screener[[#This Row],[EPS1]], "")</f>
        <v>25.486552567237162</v>
      </c>
      <c r="R813" s="17">
        <f>IFERROR(ZACKS_Screener[[#This Row],[Price]]/ZACKS_Screener[[#This Row],[EPS2]], "")</f>
        <v>23.216035634743871</v>
      </c>
      <c r="S813" s="17">
        <f>IFERROR(ZACKS_Screener[[#This Row],[PE1]]/(ZACKS_Screener[[#This Row],[EG1]]*100), "")</f>
        <v>2.7234201886133453</v>
      </c>
      <c r="T813" s="17">
        <f>IFERROR(ZACKS_Screener[[#This Row],[PE2]]/(ZACKS_Screener[[#This Row],[EG2]]*100), "")</f>
        <v>2.3738396436525586</v>
      </c>
      <c r="U813"/>
    </row>
    <row r="814" spans="1:21" hidden="1" x14ac:dyDescent="0.25">
      <c r="A814" s="20" t="s">
        <v>1522</v>
      </c>
      <c r="B814" s="35">
        <v>10203.84</v>
      </c>
      <c r="C814" s="6" t="s">
        <v>1521</v>
      </c>
      <c r="D814" s="6" t="s">
        <v>22</v>
      </c>
      <c r="E814" s="6" t="s">
        <v>41</v>
      </c>
      <c r="F814" s="6" t="s">
        <v>45</v>
      </c>
      <c r="G814">
        <v>12</v>
      </c>
      <c r="H814">
        <v>202212</v>
      </c>
      <c r="I814" s="8">
        <v>77.89</v>
      </c>
      <c r="J814" s="8">
        <v>4.8099999999999996</v>
      </c>
      <c r="K814" s="8">
        <v>5.26</v>
      </c>
      <c r="L814" s="8">
        <v>5.69</v>
      </c>
      <c r="M814" s="36" t="str">
        <f>INDEX(YahooDetails[], MATCH(ZACKS_Screener[Ticker], YahooDetails[Ticker],0), 4)</f>
        <v>Healthcare</v>
      </c>
      <c r="N814" s="6" t="str">
        <f>INDEX(YahooDetails[], MATCH(ZACKS_Screener[Ticker], YahooDetails[Ticker],0), 2)</f>
        <v>Medical Distribution</v>
      </c>
      <c r="O8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9.3555093555093602E-2</v>
      </c>
      <c r="P8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8.1749049429657911E-2</v>
      </c>
      <c r="Q814" s="17">
        <f>IFERROR(ZACKS_Screener[[#This Row],[Price]]/ZACKS_Screener[[#This Row],[EPS1]], "")</f>
        <v>14.807984790874526</v>
      </c>
      <c r="R814" s="17">
        <f>IFERROR(ZACKS_Screener[[#This Row],[Price]]/ZACKS_Screener[[#This Row],[EPS2]], "")</f>
        <v>13.688927943760984</v>
      </c>
      <c r="S814" s="17">
        <f>IFERROR(ZACKS_Screener[[#This Row],[PE1]]/(ZACKS_Screener[[#This Row],[EG1]]*100), "")</f>
        <v>1.582809040980143</v>
      </c>
      <c r="T814" s="17">
        <f>IFERROR(ZACKS_Screener[[#This Row],[PE2]]/(ZACKS_Screener[[#This Row],[EG2]]*100), "")</f>
        <v>1.6745060693995972</v>
      </c>
      <c r="U814"/>
    </row>
    <row r="815" spans="1:21" hidden="1" x14ac:dyDescent="0.25">
      <c r="A815" s="20" t="s">
        <v>113</v>
      </c>
      <c r="B815" s="35">
        <v>45307.86</v>
      </c>
      <c r="C815" s="6" t="s">
        <v>112</v>
      </c>
      <c r="D815" s="6" t="s">
        <v>22</v>
      </c>
      <c r="E815" s="6" t="s">
        <v>14</v>
      </c>
      <c r="F815" s="6" t="s">
        <v>95</v>
      </c>
      <c r="G815">
        <v>1</v>
      </c>
      <c r="H815">
        <v>202301</v>
      </c>
      <c r="I815" s="8">
        <v>211.99</v>
      </c>
      <c r="J815" s="8">
        <v>6.63</v>
      </c>
      <c r="K815" s="8">
        <v>7.25</v>
      </c>
      <c r="L815" s="8">
        <v>8.33</v>
      </c>
      <c r="M815" s="36" t="str">
        <f>INDEX(YahooDetails[], MATCH(ZACKS_Screener[Ticker], YahooDetails[Ticker],0), 4)</f>
        <v>Technology</v>
      </c>
      <c r="N815" s="6" t="str">
        <f>INDEX(YahooDetails[], MATCH(ZACKS_Screener[Ticker], YahooDetails[Ticker],0), 2)</f>
        <v>Software—Application</v>
      </c>
      <c r="O8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9.351432880844647E-2</v>
      </c>
      <c r="P8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0.14896551724137932</v>
      </c>
      <c r="Q815" s="17">
        <f>IFERROR(ZACKS_Screener[[#This Row],[Price]]/ZACKS_Screener[[#This Row],[EPS1]], "")</f>
        <v>29.240000000000002</v>
      </c>
      <c r="R815" s="17">
        <f>IFERROR(ZACKS_Screener[[#This Row],[Price]]/ZACKS_Screener[[#This Row],[EPS2]], "")</f>
        <v>25.448979591836736</v>
      </c>
      <c r="S815" s="17">
        <f>IFERROR(ZACKS_Screener[[#This Row],[PE1]]/(ZACKS_Screener[[#This Row],[EG1]]*100), "")</f>
        <v>3.1267935483870963</v>
      </c>
      <c r="T815" s="17">
        <f>IFERROR(ZACKS_Screener[[#This Row],[PE2]]/(ZACKS_Screener[[#This Row],[EG2]]*100), "")</f>
        <v>1.7083805744520029</v>
      </c>
      <c r="U815"/>
    </row>
    <row r="816" spans="1:21" hidden="1" x14ac:dyDescent="0.25">
      <c r="A816" s="20" t="s">
        <v>3439</v>
      </c>
      <c r="B816" s="35">
        <v>3010.24</v>
      </c>
      <c r="C816" s="6" t="s">
        <v>3438</v>
      </c>
      <c r="D816" s="6" t="s">
        <v>13</v>
      </c>
      <c r="E816" s="6" t="s">
        <v>37</v>
      </c>
      <c r="F816" s="6" t="s">
        <v>168</v>
      </c>
      <c r="G816">
        <v>12</v>
      </c>
      <c r="H816">
        <v>202212</v>
      </c>
      <c r="I816" s="8">
        <v>16.079999999999998</v>
      </c>
      <c r="J816" s="8">
        <v>1.4</v>
      </c>
      <c r="K816" s="8">
        <v>1.53</v>
      </c>
      <c r="L816" s="8">
        <v>1.55</v>
      </c>
      <c r="M816" s="36" t="str">
        <f>INDEX(YahooDetails[], MATCH(ZACKS_Screener[Ticker], YahooDetails[Ticker],0), 4)</f>
        <v>Real Estate</v>
      </c>
      <c r="N816" s="6" t="str">
        <f>INDEX(YahooDetails[], MATCH(ZACKS_Screener[Ticker], YahooDetails[Ticker],0), 2)</f>
        <v>REIT—Diversified</v>
      </c>
      <c r="O8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9.2857142857142944E-2</v>
      </c>
      <c r="P8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1.3071895424836612E-2</v>
      </c>
      <c r="Q816" s="17">
        <f>IFERROR(ZACKS_Screener[[#This Row],[Price]]/ZACKS_Screener[[#This Row],[EPS1]], "")</f>
        <v>10.509803921568626</v>
      </c>
      <c r="R816" s="17">
        <f>IFERROR(ZACKS_Screener[[#This Row],[Price]]/ZACKS_Screener[[#This Row],[EPS2]], "")</f>
        <v>10.374193548387096</v>
      </c>
      <c r="S816" s="17">
        <f>IFERROR(ZACKS_Screener[[#This Row],[PE1]]/(ZACKS_Screener[[#This Row],[EG1]]*100), "")</f>
        <v>1.1318250377073895</v>
      </c>
      <c r="T816" s="17">
        <f>IFERROR(ZACKS_Screener[[#This Row],[PE2]]/(ZACKS_Screener[[#This Row],[EG2]]*100), "")</f>
        <v>7.9362580645161218</v>
      </c>
      <c r="U816"/>
    </row>
    <row r="817" spans="1:21" hidden="1" x14ac:dyDescent="0.25">
      <c r="A817" s="20" t="s">
        <v>749</v>
      </c>
      <c r="B817" s="35">
        <v>19219.75</v>
      </c>
      <c r="C817" s="6" t="s">
        <v>748</v>
      </c>
      <c r="D817" s="6" t="s">
        <v>13</v>
      </c>
      <c r="E817" s="6" t="s">
        <v>51</v>
      </c>
      <c r="F817" s="6" t="s">
        <v>699</v>
      </c>
      <c r="G817">
        <v>6</v>
      </c>
      <c r="H817">
        <v>202206</v>
      </c>
      <c r="I817" s="8">
        <v>155.47</v>
      </c>
      <c r="J817" s="8">
        <v>4.0999999999999996</v>
      </c>
      <c r="K817" s="8">
        <v>4.4800000000000004</v>
      </c>
      <c r="L817" s="8">
        <v>5.63</v>
      </c>
      <c r="M817" s="36" t="str">
        <f>INDEX(YahooDetails[], MATCH(ZACKS_Screener[Ticker], YahooDetails[Ticker],0), 4)</f>
        <v>Consumer Defensive</v>
      </c>
      <c r="N817" s="6" t="str">
        <f>INDEX(YahooDetails[], MATCH(ZACKS_Screener[Ticker], YahooDetails[Ticker],0), 2)</f>
        <v>Household &amp; Personal Products</v>
      </c>
      <c r="O8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9.2682926829268486E-2</v>
      </c>
      <c r="P8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0.25669642857142844</v>
      </c>
      <c r="Q817" s="17">
        <f>IFERROR(ZACKS_Screener[[#This Row],[Price]]/ZACKS_Screener[[#This Row],[EPS1]], "")</f>
        <v>34.703124999999993</v>
      </c>
      <c r="R817" s="17">
        <f>IFERROR(ZACKS_Screener[[#This Row],[Price]]/ZACKS_Screener[[#This Row],[EPS2]], "")</f>
        <v>27.614564831261102</v>
      </c>
      <c r="S817" s="17">
        <f>IFERROR(ZACKS_Screener[[#This Row],[PE1]]/(ZACKS_Screener[[#This Row],[EG1]]*100), "")</f>
        <v>3.7442845394736759</v>
      </c>
      <c r="T817" s="17">
        <f>IFERROR(ZACKS_Screener[[#This Row],[PE2]]/(ZACKS_Screener[[#This Row],[EG2]]*100), "")</f>
        <v>1.0757673951656506</v>
      </c>
      <c r="U817"/>
    </row>
    <row r="818" spans="1:21" hidden="1" x14ac:dyDescent="0.25">
      <c r="A818" s="20" t="s">
        <v>1957</v>
      </c>
      <c r="B818" s="35">
        <v>7675.15</v>
      </c>
      <c r="C818" s="6" t="s">
        <v>1956</v>
      </c>
      <c r="D818" s="6" t="s">
        <v>22</v>
      </c>
      <c r="E818" s="6" t="s">
        <v>18</v>
      </c>
      <c r="F818" s="6" t="s">
        <v>171</v>
      </c>
      <c r="G818">
        <v>12</v>
      </c>
      <c r="H818">
        <v>202212</v>
      </c>
      <c r="I818" s="8">
        <v>143.41999999999999</v>
      </c>
      <c r="J818" s="8">
        <v>9.1</v>
      </c>
      <c r="K818" s="8">
        <v>9.94</v>
      </c>
      <c r="L818" s="8">
        <v>10.97</v>
      </c>
      <c r="M818" s="36" t="str">
        <f>INDEX(YahooDetails[], MATCH(ZACKS_Screener[Ticker], YahooDetails[Ticker],0), 4)</f>
        <v>Industrials</v>
      </c>
      <c r="N818" s="6" t="str">
        <f>INDEX(YahooDetails[], MATCH(ZACKS_Screener[Ticker], YahooDetails[Ticker],0), 2)</f>
        <v>Specialty Industrial Machinery</v>
      </c>
      <c r="O8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9.2307692307692299E-2</v>
      </c>
      <c r="P8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0.10362173038229389</v>
      </c>
      <c r="Q818" s="17">
        <f>IFERROR(ZACKS_Screener[[#This Row],[Price]]/ZACKS_Screener[[#This Row],[EPS1]], "")</f>
        <v>14.428571428571429</v>
      </c>
      <c r="R818" s="17">
        <f>IFERROR(ZACKS_Screener[[#This Row],[Price]]/ZACKS_Screener[[#This Row],[EPS2]], "")</f>
        <v>13.073837739288969</v>
      </c>
      <c r="S818" s="17">
        <f>IFERROR(ZACKS_Screener[[#This Row],[PE1]]/(ZACKS_Screener[[#This Row],[EG1]]*100), "")</f>
        <v>1.5630952380952383</v>
      </c>
      <c r="T818" s="17">
        <f>IFERROR(ZACKS_Screener[[#This Row],[PE2]]/(ZACKS_Screener[[#This Row],[EG2]]*100), "")</f>
        <v>1.2616888070731282</v>
      </c>
      <c r="U818"/>
    </row>
    <row r="819" spans="1:21" hidden="1" x14ac:dyDescent="0.25">
      <c r="A819" s="20" t="s">
        <v>4066</v>
      </c>
      <c r="B819" s="35">
        <v>2219.06</v>
      </c>
      <c r="C819" s="6" t="s">
        <v>4065</v>
      </c>
      <c r="D819" s="6" t="s">
        <v>22</v>
      </c>
      <c r="E819" s="6" t="s">
        <v>41</v>
      </c>
      <c r="F819" s="6" t="s">
        <v>1351</v>
      </c>
      <c r="G819">
        <v>12</v>
      </c>
      <c r="H819">
        <v>202212</v>
      </c>
      <c r="I819" s="8">
        <v>17.88</v>
      </c>
      <c r="J819" s="8">
        <v>-0.11</v>
      </c>
      <c r="K819" s="8">
        <v>-0.1</v>
      </c>
      <c r="L819" s="8">
        <v>0.1</v>
      </c>
      <c r="M819" s="36" t="str">
        <f>INDEX(YahooDetails[], MATCH(ZACKS_Screener[Ticker], YahooDetails[Ticker],0), 4)</f>
        <v>Healthcare</v>
      </c>
      <c r="N819" s="6" t="str">
        <f>INDEX(YahooDetails[], MATCH(ZACKS_Screener[Ticker], YahooDetails[Ticker],0), 2)</f>
        <v>Diagnostics &amp; Research</v>
      </c>
      <c r="O8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9.090909090909087E-2</v>
      </c>
      <c r="P8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819" s="17">
        <f>IFERROR(ZACKS_Screener[[#This Row],[Price]]/ZACKS_Screener[[#This Row],[EPS1]], "")</f>
        <v>-178.79999999999998</v>
      </c>
      <c r="R819" s="17">
        <f>IFERROR(ZACKS_Screener[[#This Row],[Price]]/ZACKS_Screener[[#This Row],[EPS2]], "")</f>
        <v>178.79999999999998</v>
      </c>
      <c r="S819" s="17">
        <f>IFERROR(ZACKS_Screener[[#This Row],[PE1]]/(ZACKS_Screener[[#This Row],[EG1]]*100), "")</f>
        <v>-19.668000000000006</v>
      </c>
      <c r="T819" s="17">
        <f>IFERROR(ZACKS_Screener[[#This Row],[PE2]]/(ZACKS_Screener[[#This Row],[EG2]]*100), "")</f>
        <v>1.7879999999999998</v>
      </c>
      <c r="U819"/>
    </row>
    <row r="820" spans="1:21" hidden="1" x14ac:dyDescent="0.25">
      <c r="A820" s="20" t="s">
        <v>1079</v>
      </c>
      <c r="B820" s="35">
        <v>5777.54</v>
      </c>
      <c r="C820" s="6" t="s">
        <v>1078</v>
      </c>
      <c r="D820" s="6" t="s">
        <v>13</v>
      </c>
      <c r="E820" s="6" t="s">
        <v>51</v>
      </c>
      <c r="F820" s="6" t="s">
        <v>817</v>
      </c>
      <c r="G820">
        <v>3</v>
      </c>
      <c r="H820">
        <v>202303</v>
      </c>
      <c r="I820" s="8">
        <v>107.19</v>
      </c>
      <c r="J820" s="8">
        <v>1.66</v>
      </c>
      <c r="K820" s="8">
        <v>1.81</v>
      </c>
      <c r="L820" s="8">
        <v>2.1</v>
      </c>
      <c r="M820" s="36" t="str">
        <f>INDEX(YahooDetails[], MATCH(ZACKS_Screener[Ticker], YahooDetails[Ticker],0), 4)</f>
        <v>Consumer Defensive</v>
      </c>
      <c r="N820" s="6" t="str">
        <f>INDEX(YahooDetails[], MATCH(ZACKS_Screener[Ticker], YahooDetails[Ticker],0), 2)</f>
        <v>Household &amp; Personal Products</v>
      </c>
      <c r="O8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9.0361445783132613E-2</v>
      </c>
      <c r="P8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0.16022099447513813</v>
      </c>
      <c r="Q820" s="17">
        <f>IFERROR(ZACKS_Screener[[#This Row],[Price]]/ZACKS_Screener[[#This Row],[EPS1]], "")</f>
        <v>59.22099447513812</v>
      </c>
      <c r="R820" s="17">
        <f>IFERROR(ZACKS_Screener[[#This Row],[Price]]/ZACKS_Screener[[#This Row],[EPS2]], "")</f>
        <v>51.042857142857137</v>
      </c>
      <c r="S820" s="17">
        <f>IFERROR(ZACKS_Screener[[#This Row],[PE1]]/(ZACKS_Screener[[#This Row],[EG1]]*100), "")</f>
        <v>6.553790055248613</v>
      </c>
      <c r="T820" s="17">
        <f>IFERROR(ZACKS_Screener[[#This Row],[PE2]]/(ZACKS_Screener[[#This Row],[EG2]]*100), "")</f>
        <v>3.185778325123152</v>
      </c>
      <c r="U820"/>
    </row>
    <row r="821" spans="1:21" hidden="1" x14ac:dyDescent="0.25">
      <c r="A821" s="20" t="s">
        <v>2784</v>
      </c>
      <c r="B821" s="35">
        <v>44666.49</v>
      </c>
      <c r="C821" s="6" t="s">
        <v>2783</v>
      </c>
      <c r="D821" s="6" t="s">
        <v>13</v>
      </c>
      <c r="E821" s="6" t="s">
        <v>51</v>
      </c>
      <c r="F821" s="6" t="s">
        <v>52</v>
      </c>
      <c r="G821">
        <v>2</v>
      </c>
      <c r="H821">
        <v>202302</v>
      </c>
      <c r="I821" s="8">
        <v>243.74</v>
      </c>
      <c r="J821" s="8">
        <v>10.65</v>
      </c>
      <c r="K821" s="8">
        <v>11.61</v>
      </c>
      <c r="L821" s="8">
        <v>13.29</v>
      </c>
      <c r="M821" s="36" t="str">
        <f>INDEX(YahooDetails[], MATCH(ZACKS_Screener[Ticker], YahooDetails[Ticker],0), 4)</f>
        <v>Consumer Defensive</v>
      </c>
      <c r="N821" s="6" t="str">
        <f>INDEX(YahooDetails[], MATCH(ZACKS_Screener[Ticker], YahooDetails[Ticker],0), 2)</f>
        <v>Beverages—Wineries &amp; Distilleries</v>
      </c>
      <c r="O8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9.0140845070422443E-2</v>
      </c>
      <c r="P8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0.14470284237726097</v>
      </c>
      <c r="Q821" s="17">
        <f>IFERROR(ZACKS_Screener[[#This Row],[Price]]/ZACKS_Screener[[#This Row],[EPS1]], "")</f>
        <v>20.99397071490095</v>
      </c>
      <c r="R821" s="17">
        <f>IFERROR(ZACKS_Screener[[#This Row],[Price]]/ZACKS_Screener[[#This Row],[EPS2]], "")</f>
        <v>18.34010534236268</v>
      </c>
      <c r="S821" s="17">
        <f>IFERROR(ZACKS_Screener[[#This Row],[PE1]]/(ZACKS_Screener[[#This Row],[EG1]]*100), "")</f>
        <v>2.3290186261843262</v>
      </c>
      <c r="T821" s="17">
        <f>IFERROR(ZACKS_Screener[[#This Row],[PE2]]/(ZACKS_Screener[[#This Row],[EG2]]*100), "")</f>
        <v>1.2674322799097066</v>
      </c>
      <c r="U821"/>
    </row>
    <row r="822" spans="1:21" hidden="1" x14ac:dyDescent="0.25">
      <c r="A822" s="20" t="s">
        <v>803</v>
      </c>
      <c r="B822" s="35">
        <v>8615.5400000000009</v>
      </c>
      <c r="C822" s="6" t="s">
        <v>802</v>
      </c>
      <c r="D822" s="6" t="s">
        <v>13</v>
      </c>
      <c r="E822" s="6" t="s">
        <v>37</v>
      </c>
      <c r="F822" s="6" t="s">
        <v>250</v>
      </c>
      <c r="G822">
        <v>12</v>
      </c>
      <c r="H822">
        <v>202212</v>
      </c>
      <c r="I822" s="8">
        <v>31.89</v>
      </c>
      <c r="J822" s="8">
        <v>1.1100000000000001</v>
      </c>
      <c r="K822" s="8">
        <v>1.21</v>
      </c>
      <c r="L822" s="8">
        <v>1.41</v>
      </c>
      <c r="M822" s="36" t="str">
        <f>INDEX(YahooDetails[], MATCH(ZACKS_Screener[Ticker], YahooDetails[Ticker],0), 4)</f>
        <v>Real Estate</v>
      </c>
      <c r="N822" s="6" t="str">
        <f>INDEX(YahooDetails[], MATCH(ZACKS_Screener[Ticker], YahooDetails[Ticker],0), 2)</f>
        <v>REIT—Industrial</v>
      </c>
      <c r="O8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9.0090090090089961E-2</v>
      </c>
      <c r="P8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0.16528925619834708</v>
      </c>
      <c r="Q822" s="17">
        <f>IFERROR(ZACKS_Screener[[#This Row],[Price]]/ZACKS_Screener[[#This Row],[EPS1]], "")</f>
        <v>26.355371900826448</v>
      </c>
      <c r="R822" s="17">
        <f>IFERROR(ZACKS_Screener[[#This Row],[Price]]/ZACKS_Screener[[#This Row],[EPS2]], "")</f>
        <v>22.617021276595747</v>
      </c>
      <c r="S822" s="17">
        <f>IFERROR(ZACKS_Screener[[#This Row],[PE1]]/(ZACKS_Screener[[#This Row],[EG1]]*100), "")</f>
        <v>2.9254462809917396</v>
      </c>
      <c r="T822" s="17">
        <f>IFERROR(ZACKS_Screener[[#This Row],[PE2]]/(ZACKS_Screener[[#This Row],[EG2]]*100), "")</f>
        <v>1.3683297872340427</v>
      </c>
      <c r="U822"/>
    </row>
    <row r="823" spans="1:21" hidden="1" x14ac:dyDescent="0.25">
      <c r="A823" s="20" t="s">
        <v>141</v>
      </c>
      <c r="B823" s="35">
        <v>40966.589999999997</v>
      </c>
      <c r="C823" s="6" t="s">
        <v>140</v>
      </c>
      <c r="D823" s="6" t="s">
        <v>13</v>
      </c>
      <c r="E823" s="6" t="s">
        <v>37</v>
      </c>
      <c r="F823" s="6" t="s">
        <v>142</v>
      </c>
      <c r="G823">
        <v>12</v>
      </c>
      <c r="H823">
        <v>202212</v>
      </c>
      <c r="I823" s="8">
        <v>67.8</v>
      </c>
      <c r="J823" s="8">
        <v>5.33</v>
      </c>
      <c r="K823" s="8">
        <v>5.81</v>
      </c>
      <c r="L823" s="8">
        <v>6.04</v>
      </c>
      <c r="M823" s="36" t="str">
        <f>INDEX(YahooDetails[], MATCH(ZACKS_Screener[Ticker], YahooDetails[Ticker],0), 4)</f>
        <v>Financial Services</v>
      </c>
      <c r="N823" s="6" t="str">
        <f>INDEX(YahooDetails[], MATCH(ZACKS_Screener[Ticker], YahooDetails[Ticker],0), 2)</f>
        <v>Insurance—Life</v>
      </c>
      <c r="O8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9.0056285178236314E-2</v>
      </c>
      <c r="P8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3.9586919104991472E-2</v>
      </c>
      <c r="Q823" s="17">
        <f>IFERROR(ZACKS_Screener[[#This Row],[Price]]/ZACKS_Screener[[#This Row],[EPS1]], "")</f>
        <v>11.669535283993115</v>
      </c>
      <c r="R823" s="17">
        <f>IFERROR(ZACKS_Screener[[#This Row],[Price]]/ZACKS_Screener[[#This Row],[EPS2]], "")</f>
        <v>11.225165562913906</v>
      </c>
      <c r="S823" s="17">
        <f>IFERROR(ZACKS_Screener[[#This Row],[PE1]]/(ZACKS_Screener[[#This Row],[EG1]]*100), "")</f>
        <v>1.2958046471600702</v>
      </c>
      <c r="T823" s="17">
        <f>IFERROR(ZACKS_Screener[[#This Row],[PE2]]/(ZACKS_Screener[[#This Row],[EG2]]*100), "")</f>
        <v>2.8355744313273767</v>
      </c>
      <c r="U823"/>
    </row>
    <row r="824" spans="1:21" hidden="1" x14ac:dyDescent="0.25">
      <c r="A824" s="20" t="s">
        <v>2918</v>
      </c>
      <c r="B824" s="35">
        <v>4796.5</v>
      </c>
      <c r="C824" s="6" t="s">
        <v>2917</v>
      </c>
      <c r="D824" s="6" t="s">
        <v>13</v>
      </c>
      <c r="E824" s="6" t="s">
        <v>37</v>
      </c>
      <c r="F824" s="6" t="s">
        <v>250</v>
      </c>
      <c r="G824">
        <v>12</v>
      </c>
      <c r="H824">
        <v>202212</v>
      </c>
      <c r="I824" s="8">
        <v>57.61</v>
      </c>
      <c r="J824" s="8">
        <v>2</v>
      </c>
      <c r="K824" s="8">
        <v>2.1800000000000002</v>
      </c>
      <c r="L824" s="8">
        <v>2.35</v>
      </c>
      <c r="M824" s="36" t="str">
        <f>INDEX(YahooDetails[], MATCH(ZACKS_Screener[Ticker], YahooDetails[Ticker],0), 4)</f>
        <v>Real Estate</v>
      </c>
      <c r="N824" s="6" t="str">
        <f>INDEX(YahooDetails[], MATCH(ZACKS_Screener[Ticker], YahooDetails[Ticker],0), 2)</f>
        <v>REIT—Industrial</v>
      </c>
      <c r="O8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9.000000000000008E-2</v>
      </c>
      <c r="P8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7.7981651376146752E-2</v>
      </c>
      <c r="Q824" s="17">
        <f>IFERROR(ZACKS_Screener[[#This Row],[Price]]/ZACKS_Screener[[#This Row],[EPS1]], "")</f>
        <v>26.426605504587155</v>
      </c>
      <c r="R824" s="17">
        <f>IFERROR(ZACKS_Screener[[#This Row],[Price]]/ZACKS_Screener[[#This Row],[EPS2]], "")</f>
        <v>24.514893617021276</v>
      </c>
      <c r="S824" s="17">
        <f>IFERROR(ZACKS_Screener[[#This Row],[PE1]]/(ZACKS_Screener[[#This Row],[EG1]]*100), "")</f>
        <v>2.9362895005096816</v>
      </c>
      <c r="T824" s="17">
        <f>IFERROR(ZACKS_Screener[[#This Row],[PE2]]/(ZACKS_Screener[[#This Row],[EG2]]*100), "")</f>
        <v>3.1436745932415535</v>
      </c>
      <c r="U824"/>
    </row>
    <row r="825" spans="1:21" hidden="1" x14ac:dyDescent="0.25">
      <c r="A825" s="20" t="s">
        <v>832</v>
      </c>
      <c r="B825" s="35">
        <v>41904.89</v>
      </c>
      <c r="C825" s="6" t="s">
        <v>831</v>
      </c>
      <c r="D825" s="6" t="s">
        <v>22</v>
      </c>
      <c r="E825" s="6" t="s">
        <v>85</v>
      </c>
      <c r="F825" s="6" t="s">
        <v>833</v>
      </c>
      <c r="G825">
        <v>7</v>
      </c>
      <c r="H825">
        <v>202207</v>
      </c>
      <c r="I825" s="8">
        <v>87.77</v>
      </c>
      <c r="J825" s="8">
        <v>2.23</v>
      </c>
      <c r="K825" s="8">
        <v>2.4300000000000002</v>
      </c>
      <c r="L825" s="8">
        <v>2.65</v>
      </c>
      <c r="M825" s="36" t="str">
        <f>INDEX(YahooDetails[], MATCH(ZACKS_Screener[Ticker], YahooDetails[Ticker],0), 4)</f>
        <v>Industrials</v>
      </c>
      <c r="N825" s="6" t="str">
        <f>INDEX(YahooDetails[], MATCH(ZACKS_Screener[Ticker], YahooDetails[Ticker],0), 2)</f>
        <v>Specialty Business Services</v>
      </c>
      <c r="O8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8.9686098654708599E-2</v>
      </c>
      <c r="P8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9.0534979423868206E-2</v>
      </c>
      <c r="Q825" s="17">
        <f>IFERROR(ZACKS_Screener[[#This Row],[Price]]/ZACKS_Screener[[#This Row],[EPS1]], "")</f>
        <v>36.119341563786001</v>
      </c>
      <c r="R825" s="17">
        <f>IFERROR(ZACKS_Screener[[#This Row],[Price]]/ZACKS_Screener[[#This Row],[EPS2]], "")</f>
        <v>33.120754716981132</v>
      </c>
      <c r="S825" s="17">
        <f>IFERROR(ZACKS_Screener[[#This Row],[PE1]]/(ZACKS_Screener[[#This Row],[EG1]]*100), "")</f>
        <v>4.0273065843621358</v>
      </c>
      <c r="T825" s="17">
        <f>IFERROR(ZACKS_Screener[[#This Row],[PE2]]/(ZACKS_Screener[[#This Row],[EG2]]*100), "")</f>
        <v>3.6583379073756475</v>
      </c>
      <c r="U825"/>
    </row>
    <row r="826" spans="1:21" hidden="1" x14ac:dyDescent="0.25">
      <c r="A826" s="20" t="s">
        <v>193</v>
      </c>
      <c r="B826" s="35">
        <v>3433.24</v>
      </c>
      <c r="C826" s="6" t="s">
        <v>192</v>
      </c>
      <c r="D826" s="6" t="s">
        <v>13</v>
      </c>
      <c r="E826" s="6" t="s">
        <v>118</v>
      </c>
      <c r="F826" s="6" t="s">
        <v>119</v>
      </c>
      <c r="G826">
        <v>12</v>
      </c>
      <c r="H826">
        <v>202212</v>
      </c>
      <c r="I826" s="8">
        <v>59.9</v>
      </c>
      <c r="J826" s="8">
        <v>3.38</v>
      </c>
      <c r="K826" s="8">
        <v>3.68</v>
      </c>
      <c r="L826" s="8">
        <v>4</v>
      </c>
      <c r="M826" s="36" t="str">
        <f>INDEX(YahooDetails[], MATCH(ZACKS_Screener[Ticker], YahooDetails[Ticker],0), 4)</f>
        <v>Utilities</v>
      </c>
      <c r="N826" s="6" t="str">
        <f>INDEX(YahooDetails[], MATCH(ZACKS_Screener[Ticker], YahooDetails[Ticker],0), 2)</f>
        <v>Utilities—Diversified</v>
      </c>
      <c r="O8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8.8757396449704221E-2</v>
      </c>
      <c r="P8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8.6956521739130391E-2</v>
      </c>
      <c r="Q826" s="17">
        <f>IFERROR(ZACKS_Screener[[#This Row],[Price]]/ZACKS_Screener[[#This Row],[EPS1]], "")</f>
        <v>16.277173913043477</v>
      </c>
      <c r="R826" s="17">
        <f>IFERROR(ZACKS_Screener[[#This Row],[Price]]/ZACKS_Screener[[#This Row],[EPS2]], "")</f>
        <v>14.975</v>
      </c>
      <c r="S826" s="17">
        <f>IFERROR(ZACKS_Screener[[#This Row],[PE1]]/(ZACKS_Screener[[#This Row],[EG1]]*100), "")</f>
        <v>1.8338949275362302</v>
      </c>
      <c r="T826" s="17">
        <f>IFERROR(ZACKS_Screener[[#This Row],[PE2]]/(ZACKS_Screener[[#This Row],[EG2]]*100), "")</f>
        <v>1.7221250000000008</v>
      </c>
      <c r="U826"/>
    </row>
    <row r="827" spans="1:21" hidden="1" x14ac:dyDescent="0.25">
      <c r="A827" s="20" t="s">
        <v>2248</v>
      </c>
      <c r="B827" s="35">
        <v>29698.7</v>
      </c>
      <c r="C827" s="6" t="s">
        <v>2247</v>
      </c>
      <c r="D827" s="6" t="s">
        <v>13</v>
      </c>
      <c r="E827" s="6" t="s">
        <v>14</v>
      </c>
      <c r="F827" s="6" t="s">
        <v>253</v>
      </c>
      <c r="G827">
        <v>12</v>
      </c>
      <c r="H827">
        <v>202212</v>
      </c>
      <c r="I827" s="8">
        <v>11.17</v>
      </c>
      <c r="J827" s="8">
        <v>1.1299999999999999</v>
      </c>
      <c r="K827" s="8">
        <v>1.23</v>
      </c>
      <c r="L827" s="8">
        <v>1.34</v>
      </c>
      <c r="M827" s="36" t="str">
        <f>INDEX(YahooDetails[], MATCH(ZACKS_Screener[Ticker], YahooDetails[Ticker],0), 4)</f>
        <v>Communication Services</v>
      </c>
      <c r="N827" s="6" t="str">
        <f>INDEX(YahooDetails[], MATCH(ZACKS_Screener[Ticker], YahooDetails[Ticker],0), 2)</f>
        <v>Telecom Services</v>
      </c>
      <c r="O8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8.849557522123902E-2</v>
      </c>
      <c r="P8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8.9430894308943173E-2</v>
      </c>
      <c r="Q827" s="17">
        <f>IFERROR(ZACKS_Screener[[#This Row],[Price]]/ZACKS_Screener[[#This Row],[EPS1]], "")</f>
        <v>9.0813008130081307</v>
      </c>
      <c r="R827" s="17">
        <f>IFERROR(ZACKS_Screener[[#This Row],[Price]]/ZACKS_Screener[[#This Row],[EPS2]], "")</f>
        <v>8.3358208955223869</v>
      </c>
      <c r="S827" s="17">
        <f>IFERROR(ZACKS_Screener[[#This Row],[PE1]]/(ZACKS_Screener[[#This Row],[EG1]]*100), "")</f>
        <v>1.0261869918699178</v>
      </c>
      <c r="T827" s="17">
        <f>IFERROR(ZACKS_Screener[[#This Row],[PE2]]/(ZACKS_Screener[[#This Row],[EG2]]*100), "")</f>
        <v>0.93209633649932044</v>
      </c>
      <c r="U827"/>
    </row>
    <row r="828" spans="1:21" hidden="1" x14ac:dyDescent="0.25">
      <c r="A828" s="20" t="s">
        <v>1722</v>
      </c>
      <c r="B828" s="35">
        <v>14873.42</v>
      </c>
      <c r="C828" s="6" t="s">
        <v>1721</v>
      </c>
      <c r="D828" s="6" t="s">
        <v>13</v>
      </c>
      <c r="E828" s="6" t="s">
        <v>37</v>
      </c>
      <c r="F828" s="6" t="s">
        <v>418</v>
      </c>
      <c r="G828">
        <v>12</v>
      </c>
      <c r="H828">
        <v>202212</v>
      </c>
      <c r="I828" s="8">
        <v>36.86</v>
      </c>
      <c r="J828" s="8">
        <v>8.48</v>
      </c>
      <c r="K828" s="8">
        <v>9.23</v>
      </c>
      <c r="L828" s="8">
        <v>9.58</v>
      </c>
      <c r="M828" s="36" t="str">
        <f>INDEX(YahooDetails[], MATCH(ZACKS_Screener[Ticker], YahooDetails[Ticker],0), 4)</f>
        <v>Financial Services</v>
      </c>
      <c r="N828" s="6" t="str">
        <f>INDEX(YahooDetails[], MATCH(ZACKS_Screener[Ticker], YahooDetails[Ticker],0), 2)</f>
        <v>Banks—Regional</v>
      </c>
      <c r="O8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8.8443396226415089E-2</v>
      </c>
      <c r="P8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3.7919826652220975E-2</v>
      </c>
      <c r="Q828" s="17">
        <f>IFERROR(ZACKS_Screener[[#This Row],[Price]]/ZACKS_Screener[[#This Row],[EPS1]], "")</f>
        <v>3.9934994582881904</v>
      </c>
      <c r="R828" s="17">
        <f>IFERROR(ZACKS_Screener[[#This Row],[Price]]/ZACKS_Screener[[#This Row],[EPS2]], "")</f>
        <v>3.847599164926931</v>
      </c>
      <c r="S828" s="17">
        <f>IFERROR(ZACKS_Screener[[#This Row],[PE1]]/(ZACKS_Screener[[#This Row],[EG1]]*100), "")</f>
        <v>0.4515316720837847</v>
      </c>
      <c r="T828" s="17">
        <f>IFERROR(ZACKS_Screener[[#This Row],[PE2]]/(ZACKS_Screener[[#This Row],[EG2]]*100), "")</f>
        <v>1.0146668654935891</v>
      </c>
      <c r="U828"/>
    </row>
    <row r="829" spans="1:21" hidden="1" x14ac:dyDescent="0.25">
      <c r="A829" s="20" t="s">
        <v>1353</v>
      </c>
      <c r="B829" s="35">
        <v>11905.52</v>
      </c>
      <c r="C829" s="6" t="s">
        <v>1352</v>
      </c>
      <c r="D829" s="6" t="s">
        <v>22</v>
      </c>
      <c r="E829" s="6" t="s">
        <v>85</v>
      </c>
      <c r="F829" s="6" t="s">
        <v>286</v>
      </c>
      <c r="G829">
        <v>3</v>
      </c>
      <c r="H829">
        <v>202303</v>
      </c>
      <c r="I829" s="8">
        <v>18.579999999999998</v>
      </c>
      <c r="J829" s="8">
        <v>1.81</v>
      </c>
      <c r="K829" s="8">
        <v>1.97</v>
      </c>
      <c r="L829" s="8">
        <v>2.58</v>
      </c>
      <c r="M829" s="36" t="str">
        <f>INDEX(YahooDetails[], MATCH(ZACKS_Screener[Ticker], YahooDetails[Ticker],0), 4)</f>
        <v>Technology</v>
      </c>
      <c r="N829" s="6" t="str">
        <f>INDEX(YahooDetails[], MATCH(ZACKS_Screener[Ticker], YahooDetails[Ticker],0), 2)</f>
        <v>Software—Infrastructure</v>
      </c>
      <c r="O8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8.8397790055248573E-2</v>
      </c>
      <c r="P8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0.30964467005076146</v>
      </c>
      <c r="Q829" s="17">
        <f>IFERROR(ZACKS_Screener[[#This Row],[Price]]/ZACKS_Screener[[#This Row],[EPS1]], "")</f>
        <v>9.4314720812182742</v>
      </c>
      <c r="R829" s="17">
        <f>IFERROR(ZACKS_Screener[[#This Row],[Price]]/ZACKS_Screener[[#This Row],[EPS2]], "")</f>
        <v>7.2015503875968987</v>
      </c>
      <c r="S829" s="17">
        <f>IFERROR(ZACKS_Screener[[#This Row],[PE1]]/(ZACKS_Screener[[#This Row],[EG1]]*100), "")</f>
        <v>1.0669352791878179</v>
      </c>
      <c r="T829" s="17">
        <f>IFERROR(ZACKS_Screener[[#This Row],[PE2]]/(ZACKS_Screener[[#This Row],[EG2]]*100), "")</f>
        <v>0.2325746600584572</v>
      </c>
      <c r="U829"/>
    </row>
    <row r="830" spans="1:21" hidden="1" x14ac:dyDescent="0.25">
      <c r="A830" s="20" t="s">
        <v>2262</v>
      </c>
      <c r="B830" s="35">
        <v>35989.410000000003</v>
      </c>
      <c r="C830" s="6" t="s">
        <v>2261</v>
      </c>
      <c r="D830" s="6" t="s">
        <v>13</v>
      </c>
      <c r="E830" s="6" t="s">
        <v>26</v>
      </c>
      <c r="F830" s="6" t="s">
        <v>64</v>
      </c>
      <c r="G830">
        <v>12</v>
      </c>
      <c r="H830">
        <v>202212</v>
      </c>
      <c r="I830" s="8">
        <v>87.08</v>
      </c>
      <c r="J830" s="8">
        <v>3.17</v>
      </c>
      <c r="K830" s="8">
        <v>3.45</v>
      </c>
      <c r="L830" s="8">
        <v>3.76</v>
      </c>
      <c r="M830" s="36" t="str">
        <f>INDEX(YahooDetails[], MATCH(ZACKS_Screener[Ticker], YahooDetails[Ticker],0), 4)</f>
        <v>Industrials</v>
      </c>
      <c r="N830" s="6" t="str">
        <f>INDEX(YahooDetails[], MATCH(ZACKS_Screener[Ticker], YahooDetails[Ticker],0), 2)</f>
        <v>Specialty Industrial Machinery</v>
      </c>
      <c r="O8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8.8328075709779255E-2</v>
      </c>
      <c r="P8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8.9855072463768004E-2</v>
      </c>
      <c r="Q830" s="17">
        <f>IFERROR(ZACKS_Screener[[#This Row],[Price]]/ZACKS_Screener[[#This Row],[EPS1]], "")</f>
        <v>25.240579710144925</v>
      </c>
      <c r="R830" s="17">
        <f>IFERROR(ZACKS_Screener[[#This Row],[Price]]/ZACKS_Screener[[#This Row],[EPS2]], "")</f>
        <v>23.159574468085108</v>
      </c>
      <c r="S830" s="17">
        <f>IFERROR(ZACKS_Screener[[#This Row],[PE1]]/(ZACKS_Screener[[#This Row],[EG1]]*100), "")</f>
        <v>2.8575942028985479</v>
      </c>
      <c r="T830" s="17">
        <f>IFERROR(ZACKS_Screener[[#This Row],[PE2]]/(ZACKS_Screener[[#This Row],[EG2]]*100), "")</f>
        <v>2.5774365133836685</v>
      </c>
      <c r="U830"/>
    </row>
    <row r="831" spans="1:21" hidden="1" x14ac:dyDescent="0.25">
      <c r="A831" s="20" t="s">
        <v>3156</v>
      </c>
      <c r="B831" s="35">
        <v>37325.25</v>
      </c>
      <c r="C831" s="6" t="s">
        <v>3155</v>
      </c>
      <c r="D831" s="6" t="s">
        <v>13</v>
      </c>
      <c r="E831" s="6" t="s">
        <v>223</v>
      </c>
      <c r="F831" s="6" t="s">
        <v>838</v>
      </c>
      <c r="G831">
        <v>12</v>
      </c>
      <c r="H831">
        <v>202212</v>
      </c>
      <c r="I831" s="8">
        <v>30.64</v>
      </c>
      <c r="J831" s="8">
        <v>1.82</v>
      </c>
      <c r="K831" s="8">
        <v>1.98</v>
      </c>
      <c r="L831" s="8">
        <v>1.73</v>
      </c>
      <c r="M831" s="36" t="str">
        <f>INDEX(YahooDetails[], MATCH(ZACKS_Screener[Ticker], YahooDetails[Ticker],0), 4)</f>
        <v>Energy</v>
      </c>
      <c r="N831" s="6" t="str">
        <f>INDEX(YahooDetails[], MATCH(ZACKS_Screener[Ticker], YahooDetails[Ticker],0), 2)</f>
        <v>Oil &amp; Gas Midstream</v>
      </c>
      <c r="O8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8.7912087912087863E-2</v>
      </c>
      <c r="P8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-0.12626262626262627</v>
      </c>
      <c r="Q831" s="17">
        <f>IFERROR(ZACKS_Screener[[#This Row],[Price]]/ZACKS_Screener[[#This Row],[EPS1]], "")</f>
        <v>15.474747474747476</v>
      </c>
      <c r="R831" s="17">
        <f>IFERROR(ZACKS_Screener[[#This Row],[Price]]/ZACKS_Screener[[#This Row],[EPS2]], "")</f>
        <v>17.710982658959537</v>
      </c>
      <c r="S831" s="17">
        <f>IFERROR(ZACKS_Screener[[#This Row],[PE1]]/(ZACKS_Screener[[#This Row],[EG1]]*100), "")</f>
        <v>1.7602525252525263</v>
      </c>
      <c r="T831" s="17">
        <f>IFERROR(ZACKS_Screener[[#This Row],[PE2]]/(ZACKS_Screener[[#This Row],[EG2]]*100), "")</f>
        <v>-1.4027098265895954</v>
      </c>
      <c r="U831"/>
    </row>
    <row r="832" spans="1:21" hidden="1" x14ac:dyDescent="0.25">
      <c r="A832" s="20" t="s">
        <v>3929</v>
      </c>
      <c r="B832" s="35">
        <v>2750.24</v>
      </c>
      <c r="C832" s="6" t="s">
        <v>3928</v>
      </c>
      <c r="D832" s="6" t="s">
        <v>22</v>
      </c>
      <c r="E832" s="6" t="s">
        <v>41</v>
      </c>
      <c r="F832" s="6" t="s">
        <v>48</v>
      </c>
      <c r="G832">
        <v>12</v>
      </c>
      <c r="H832">
        <v>202212</v>
      </c>
      <c r="I832" s="8">
        <v>51.15</v>
      </c>
      <c r="J832" s="8">
        <v>2.39</v>
      </c>
      <c r="K832" s="8">
        <v>2.6</v>
      </c>
      <c r="L832" s="8">
        <v>3.12</v>
      </c>
      <c r="M832" s="36" t="str">
        <f>INDEX(YahooDetails[], MATCH(ZACKS_Screener[Ticker], YahooDetails[Ticker],0), 4)</f>
        <v>Healthcare</v>
      </c>
      <c r="N832" s="6" t="str">
        <f>INDEX(YahooDetails[], MATCH(ZACKS_Screener[Ticker], YahooDetails[Ticker],0), 2)</f>
        <v>Medical Devices</v>
      </c>
      <c r="O8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8.7866108786610858E-2</v>
      </c>
      <c r="P8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v>
      </c>
      <c r="Q832" s="17">
        <f>IFERROR(ZACKS_Screener[[#This Row],[Price]]/ZACKS_Screener[[#This Row],[EPS1]], "")</f>
        <v>19.673076923076923</v>
      </c>
      <c r="R832" s="17">
        <f>IFERROR(ZACKS_Screener[[#This Row],[Price]]/ZACKS_Screener[[#This Row],[EPS2]], "")</f>
        <v>16.394230769230766</v>
      </c>
      <c r="S832" s="17">
        <f>IFERROR(ZACKS_Screener[[#This Row],[PE1]]/(ZACKS_Screener[[#This Row],[EG1]]*100), "")</f>
        <v>2.238983516483517</v>
      </c>
      <c r="T832" s="17">
        <f>IFERROR(ZACKS_Screener[[#This Row],[PE2]]/(ZACKS_Screener[[#This Row],[EG2]]*100), "")</f>
        <v>0.81971153846153832</v>
      </c>
      <c r="U832"/>
    </row>
    <row r="833" spans="1:21" hidden="1" x14ac:dyDescent="0.25">
      <c r="A833" s="20" t="s">
        <v>2811</v>
      </c>
      <c r="B833" s="35">
        <v>112815.95</v>
      </c>
      <c r="C833" s="6" t="s">
        <v>2810</v>
      </c>
      <c r="D833" s="6" t="s">
        <v>13</v>
      </c>
      <c r="E833" s="6" t="s">
        <v>41</v>
      </c>
      <c r="F833" s="6" t="s">
        <v>61</v>
      </c>
      <c r="G833">
        <v>12</v>
      </c>
      <c r="H833">
        <v>202212</v>
      </c>
      <c r="I833" s="8">
        <v>297.8</v>
      </c>
      <c r="J833" s="8">
        <v>9.34</v>
      </c>
      <c r="K833" s="8">
        <v>10.16</v>
      </c>
      <c r="L833" s="8">
        <v>11.17</v>
      </c>
      <c r="M833" s="36" t="str">
        <f>INDEX(YahooDetails[], MATCH(ZACKS_Screener[Ticker], YahooDetails[Ticker],0), 4)</f>
        <v>Healthcare</v>
      </c>
      <c r="N833" s="6" t="str">
        <f>INDEX(YahooDetails[], MATCH(ZACKS_Screener[Ticker], YahooDetails[Ticker],0), 2)</f>
        <v>Medical Devices</v>
      </c>
      <c r="O8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8.779443254817991E-2</v>
      </c>
      <c r="P8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9.9409448818897614E-2</v>
      </c>
      <c r="Q833" s="17">
        <f>IFERROR(ZACKS_Screener[[#This Row],[Price]]/ZACKS_Screener[[#This Row],[EPS1]], "")</f>
        <v>29.311023622047244</v>
      </c>
      <c r="R833" s="17">
        <f>IFERROR(ZACKS_Screener[[#This Row],[Price]]/ZACKS_Screener[[#This Row],[EPS2]], "")</f>
        <v>26.66069829901522</v>
      </c>
      <c r="S833" s="17">
        <f>IFERROR(ZACKS_Screener[[#This Row],[PE1]]/(ZACKS_Screener[[#This Row],[EG1]]*100), "")</f>
        <v>3.3385970808526966</v>
      </c>
      <c r="T833" s="17">
        <f>IFERROR(ZACKS_Screener[[#This Row],[PE2]]/(ZACKS_Screener[[#This Row],[EG2]]*100), "")</f>
        <v>2.6819078684949971</v>
      </c>
      <c r="U833"/>
    </row>
    <row r="834" spans="1:21" hidden="1" x14ac:dyDescent="0.25">
      <c r="A834" s="20" t="s">
        <v>2593</v>
      </c>
      <c r="B834" s="35">
        <v>56930.83</v>
      </c>
      <c r="C834" s="6" t="s">
        <v>2592</v>
      </c>
      <c r="D834" s="6" t="s">
        <v>13</v>
      </c>
      <c r="E834" s="6" t="s">
        <v>37</v>
      </c>
      <c r="F834" s="6" t="s">
        <v>418</v>
      </c>
      <c r="G834">
        <v>12</v>
      </c>
      <c r="H834">
        <v>202212</v>
      </c>
      <c r="I834" s="8">
        <v>3.46</v>
      </c>
      <c r="J834" s="8">
        <v>0.56999999999999995</v>
      </c>
      <c r="K834" s="8">
        <v>0.62</v>
      </c>
      <c r="L834" s="8">
        <v>0.66</v>
      </c>
      <c r="M834" s="36" t="str">
        <f>INDEX(YahooDetails[], MATCH(ZACKS_Screener[Ticker], YahooDetails[Ticker],0), 4)</f>
        <v>Financial Services</v>
      </c>
      <c r="N834" s="6" t="str">
        <f>INDEX(YahooDetails[], MATCH(ZACKS_Screener[Ticker], YahooDetails[Ticker],0), 2)</f>
        <v>Banks—Diversified</v>
      </c>
      <c r="O8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8.7719298245614127E-2</v>
      </c>
      <c r="P8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6.4516129032258118E-2</v>
      </c>
      <c r="Q834" s="17">
        <f>IFERROR(ZACKS_Screener[[#This Row],[Price]]/ZACKS_Screener[[#This Row],[EPS1]], "")</f>
        <v>5.580645161290323</v>
      </c>
      <c r="R834" s="17">
        <f>IFERROR(ZACKS_Screener[[#This Row],[Price]]/ZACKS_Screener[[#This Row],[EPS2]], "")</f>
        <v>5.2424242424242422</v>
      </c>
      <c r="S834" s="17">
        <f>IFERROR(ZACKS_Screener[[#This Row],[PE1]]/(ZACKS_Screener[[#This Row],[EG1]]*100), "")</f>
        <v>0.63619354838709608</v>
      </c>
      <c r="T834" s="17">
        <f>IFERROR(ZACKS_Screener[[#This Row],[PE2]]/(ZACKS_Screener[[#This Row],[EG2]]*100), "")</f>
        <v>0.81257575757575695</v>
      </c>
      <c r="U834"/>
    </row>
    <row r="835" spans="1:21" hidden="1" x14ac:dyDescent="0.25">
      <c r="A835" s="20" t="s">
        <v>1365</v>
      </c>
      <c r="B835" s="35">
        <v>24259.43</v>
      </c>
      <c r="C835" s="6" t="s">
        <v>1364</v>
      </c>
      <c r="D835" s="6" t="s">
        <v>13</v>
      </c>
      <c r="E835" s="6" t="s">
        <v>14</v>
      </c>
      <c r="F835" s="6" t="s">
        <v>618</v>
      </c>
      <c r="G835">
        <v>9</v>
      </c>
      <c r="H835">
        <v>202209</v>
      </c>
      <c r="I835" s="8">
        <v>103.02</v>
      </c>
      <c r="J835" s="8">
        <v>4.8</v>
      </c>
      <c r="K835" s="8">
        <v>5.22</v>
      </c>
      <c r="L835" s="8">
        <v>5.74</v>
      </c>
      <c r="M835" s="36" t="str">
        <f>INDEX(YahooDetails[], MATCH(ZACKS_Screener[Ticker], YahooDetails[Ticker],0), 4)</f>
        <v>Technology</v>
      </c>
      <c r="N835" s="6" t="str">
        <f>INDEX(YahooDetails[], MATCH(ZACKS_Screener[Ticker], YahooDetails[Ticker],0), 2)</f>
        <v>Information Technology Services</v>
      </c>
      <c r="O8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8.7499999999999994E-2</v>
      </c>
      <c r="P8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9.9616858237547984E-2</v>
      </c>
      <c r="Q835" s="17">
        <f>IFERROR(ZACKS_Screener[[#This Row],[Price]]/ZACKS_Screener[[#This Row],[EPS1]], "")</f>
        <v>19.735632183908045</v>
      </c>
      <c r="R835" s="17">
        <f>IFERROR(ZACKS_Screener[[#This Row],[Price]]/ZACKS_Screener[[#This Row],[EPS2]], "")</f>
        <v>17.94773519163763</v>
      </c>
      <c r="S835" s="17">
        <f>IFERROR(ZACKS_Screener[[#This Row],[PE1]]/(ZACKS_Screener[[#This Row],[EG1]]*100), "")</f>
        <v>2.2555008210180625</v>
      </c>
      <c r="T835" s="17">
        <f>IFERROR(ZACKS_Screener[[#This Row],[PE2]]/(ZACKS_Screener[[#This Row],[EG2]]*100), "")</f>
        <v>1.8016764942374681</v>
      </c>
      <c r="U835"/>
    </row>
    <row r="836" spans="1:21" hidden="1" x14ac:dyDescent="0.25">
      <c r="A836" s="20" t="s">
        <v>1230</v>
      </c>
      <c r="B836" s="35">
        <v>4619.46</v>
      </c>
      <c r="C836" s="6" t="s">
        <v>1229</v>
      </c>
      <c r="D836" s="6" t="s">
        <v>22</v>
      </c>
      <c r="E836" s="6" t="s">
        <v>18</v>
      </c>
      <c r="F836" s="6" t="s">
        <v>268</v>
      </c>
      <c r="G836">
        <v>12</v>
      </c>
      <c r="H836">
        <v>202212</v>
      </c>
      <c r="I836" s="8">
        <v>100.03</v>
      </c>
      <c r="J836" s="8">
        <v>4</v>
      </c>
      <c r="K836" s="8">
        <v>4.3499999999999996</v>
      </c>
      <c r="L836" s="8">
        <v>4.63</v>
      </c>
      <c r="M836" s="36" t="str">
        <f>INDEX(YahooDetails[], MATCH(ZACKS_Screener[Ticker], YahooDetails[Ticker],0), 4)</f>
        <v>Industrials</v>
      </c>
      <c r="N836" s="6" t="str">
        <f>INDEX(YahooDetails[], MATCH(ZACKS_Screener[Ticker], YahooDetails[Ticker],0), 2)</f>
        <v>Specialty Industrial Machinery</v>
      </c>
      <c r="O8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8.7499999999999911E-2</v>
      </c>
      <c r="P8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6.4367816091954091E-2</v>
      </c>
      <c r="Q836" s="17">
        <f>IFERROR(ZACKS_Screener[[#This Row],[Price]]/ZACKS_Screener[[#This Row],[EPS1]], "")</f>
        <v>22.995402298850578</v>
      </c>
      <c r="R836" s="17">
        <f>IFERROR(ZACKS_Screener[[#This Row],[Price]]/ZACKS_Screener[[#This Row],[EPS2]], "")</f>
        <v>21.604751619870409</v>
      </c>
      <c r="S836" s="17">
        <f>IFERROR(ZACKS_Screener[[#This Row],[PE1]]/(ZACKS_Screener[[#This Row],[EG1]]*100), "")</f>
        <v>2.6280459770114972</v>
      </c>
      <c r="T836" s="17">
        <f>IFERROR(ZACKS_Screener[[#This Row],[PE2]]/(ZACKS_Screener[[#This Row],[EG2]]*100), "")</f>
        <v>3.3564524838012919</v>
      </c>
      <c r="U836"/>
    </row>
    <row r="837" spans="1:21" hidden="1" x14ac:dyDescent="0.25">
      <c r="A837" s="20" t="s">
        <v>1803</v>
      </c>
      <c r="B837" s="35">
        <v>11195.04</v>
      </c>
      <c r="C837" s="6" t="s">
        <v>1802</v>
      </c>
      <c r="D837" s="6" t="s">
        <v>22</v>
      </c>
      <c r="E837" s="6" t="s">
        <v>18</v>
      </c>
      <c r="F837" s="6" t="s">
        <v>1804</v>
      </c>
      <c r="G837">
        <v>12</v>
      </c>
      <c r="H837">
        <v>202212</v>
      </c>
      <c r="I837" s="8">
        <v>194.45</v>
      </c>
      <c r="J837" s="8">
        <v>8.27</v>
      </c>
      <c r="K837" s="8">
        <v>8.99</v>
      </c>
      <c r="L837" s="8">
        <v>9.52</v>
      </c>
      <c r="M837" s="36" t="str">
        <f>INDEX(YahooDetails[], MATCH(ZACKS_Screener[Ticker], YahooDetails[Ticker],0), 4)</f>
        <v>Industrials</v>
      </c>
      <c r="N837" s="6" t="str">
        <f>INDEX(YahooDetails[], MATCH(ZACKS_Screener[Ticker], YahooDetails[Ticker],0), 2)</f>
        <v>Tools &amp; Accessories</v>
      </c>
      <c r="O8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8.7061668681983159E-2</v>
      </c>
      <c r="P8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5.8954393770856435E-2</v>
      </c>
      <c r="Q837" s="17">
        <f>IFERROR(ZACKS_Screener[[#This Row],[Price]]/ZACKS_Screener[[#This Row],[EPS1]], "")</f>
        <v>21.629588431590655</v>
      </c>
      <c r="R837" s="17">
        <f>IFERROR(ZACKS_Screener[[#This Row],[Price]]/ZACKS_Screener[[#This Row],[EPS2]], "")</f>
        <v>20.425420168067227</v>
      </c>
      <c r="S837" s="17">
        <f>IFERROR(ZACKS_Screener[[#This Row],[PE1]]/(ZACKS_Screener[[#This Row],[EG1]]*100), "")</f>
        <v>2.4843985601285352</v>
      </c>
      <c r="T837" s="17">
        <f>IFERROR(ZACKS_Screener[[#This Row],[PE2]]/(ZACKS_Screener[[#This Row],[EG2]]*100), "")</f>
        <v>3.4646137228476341</v>
      </c>
      <c r="U837"/>
    </row>
    <row r="838" spans="1:21" hidden="1" x14ac:dyDescent="0.25">
      <c r="A838" s="20" t="s">
        <v>3407</v>
      </c>
      <c r="B838" s="35">
        <v>3077.46</v>
      </c>
      <c r="C838" s="6" t="s">
        <v>3406</v>
      </c>
      <c r="D838" s="6" t="s">
        <v>22</v>
      </c>
      <c r="E838" s="6" t="s">
        <v>37</v>
      </c>
      <c r="F838" s="6" t="s">
        <v>542</v>
      </c>
      <c r="G838">
        <v>12</v>
      </c>
      <c r="H838">
        <v>202212</v>
      </c>
      <c r="I838" s="8">
        <v>93.54</v>
      </c>
      <c r="J838" s="8">
        <v>5.77</v>
      </c>
      <c r="K838" s="8">
        <v>6.27</v>
      </c>
      <c r="L838" s="8">
        <v>5.53</v>
      </c>
      <c r="M838" s="36" t="str">
        <f>INDEX(YahooDetails[], MATCH(ZACKS_Screener[Ticker], YahooDetails[Ticker],0), 4)</f>
        <v>Financial Services</v>
      </c>
      <c r="N838" s="6" t="str">
        <f>INDEX(YahooDetails[], MATCH(ZACKS_Screener[Ticker], YahooDetails[Ticker],0), 2)</f>
        <v>Banks—Regional</v>
      </c>
      <c r="O8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8.6655112651646451E-2</v>
      </c>
      <c r="P8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-0.11802232854864424</v>
      </c>
      <c r="Q838" s="17">
        <f>IFERROR(ZACKS_Screener[[#This Row],[Price]]/ZACKS_Screener[[#This Row],[EPS1]], "")</f>
        <v>14.918660287081341</v>
      </c>
      <c r="R838" s="17">
        <f>IFERROR(ZACKS_Screener[[#This Row],[Price]]/ZACKS_Screener[[#This Row],[EPS2]], "")</f>
        <v>16.915009041591322</v>
      </c>
      <c r="S838" s="17">
        <f>IFERROR(ZACKS_Screener[[#This Row],[PE1]]/(ZACKS_Screener[[#This Row],[EG1]]*100), "")</f>
        <v>1.7216133971291867</v>
      </c>
      <c r="T838" s="17">
        <f>IFERROR(ZACKS_Screener[[#This Row],[PE2]]/(ZACKS_Screener[[#This Row],[EG2]]*100), "")</f>
        <v>-1.4332041444699688</v>
      </c>
      <c r="U838"/>
    </row>
    <row r="839" spans="1:21" hidden="1" x14ac:dyDescent="0.25">
      <c r="A839" s="20" t="s">
        <v>1234</v>
      </c>
      <c r="B839" s="35">
        <v>9022.9699999999993</v>
      </c>
      <c r="C839" s="6" t="s">
        <v>1233</v>
      </c>
      <c r="D839" s="6" t="s">
        <v>22</v>
      </c>
      <c r="E839" s="6" t="s">
        <v>14</v>
      </c>
      <c r="F839" s="6" t="s">
        <v>201</v>
      </c>
      <c r="G839">
        <v>9</v>
      </c>
      <c r="H839">
        <v>202209</v>
      </c>
      <c r="I839" s="8">
        <v>149.13999999999999</v>
      </c>
      <c r="J839" s="8">
        <v>10.19</v>
      </c>
      <c r="K839" s="8">
        <v>11.07</v>
      </c>
      <c r="L839" s="8">
        <v>12.6</v>
      </c>
      <c r="M839" s="36" t="str">
        <f>INDEX(YahooDetails[], MATCH(ZACKS_Screener[Ticker], YahooDetails[Ticker],0), 4)</f>
        <v>Technology</v>
      </c>
      <c r="N839" s="6" t="str">
        <f>INDEX(YahooDetails[], MATCH(ZACKS_Screener[Ticker], YahooDetails[Ticker],0), 2)</f>
        <v>Software—Infrastructure</v>
      </c>
      <c r="O8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8.6359175662414217E-2</v>
      </c>
      <c r="P8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0.13821138211382109</v>
      </c>
      <c r="Q839" s="17">
        <f>IFERROR(ZACKS_Screener[[#This Row],[Price]]/ZACKS_Screener[[#This Row],[EPS1]], "")</f>
        <v>13.47244805781391</v>
      </c>
      <c r="R839" s="17">
        <f>IFERROR(ZACKS_Screener[[#This Row],[Price]]/ZACKS_Screener[[#This Row],[EPS2]], "")</f>
        <v>11.836507936507935</v>
      </c>
      <c r="S839" s="17">
        <f>IFERROR(ZACKS_Screener[[#This Row],[PE1]]/(ZACKS_Screener[[#This Row],[EG1]]*100), "")</f>
        <v>1.5600482466945866</v>
      </c>
      <c r="T839" s="17">
        <f>IFERROR(ZACKS_Screener[[#This Row],[PE2]]/(ZACKS_Screener[[#This Row],[EG2]]*100), "")</f>
        <v>0.85640616246498624</v>
      </c>
      <c r="U839"/>
    </row>
    <row r="840" spans="1:21" hidden="1" x14ac:dyDescent="0.25">
      <c r="A840" s="20" t="s">
        <v>1405</v>
      </c>
      <c r="B840" s="35">
        <v>22424.89</v>
      </c>
      <c r="C840" s="6" t="s">
        <v>1404</v>
      </c>
      <c r="D840" s="6" t="s">
        <v>13</v>
      </c>
      <c r="E840" s="6" t="s">
        <v>107</v>
      </c>
      <c r="F840" s="6" t="s">
        <v>1406</v>
      </c>
      <c r="G840">
        <v>12</v>
      </c>
      <c r="H840">
        <v>202212</v>
      </c>
      <c r="I840" s="8">
        <v>159.59</v>
      </c>
      <c r="J840" s="8">
        <v>8.34</v>
      </c>
      <c r="K840" s="8">
        <v>9.06</v>
      </c>
      <c r="L840" s="8">
        <v>9.77</v>
      </c>
      <c r="M840" s="36" t="str">
        <f>INDEX(YahooDetails[], MATCH(ZACKS_Screener[Ticker], YahooDetails[Ticker],0), 4)</f>
        <v>Consumer Cyclical</v>
      </c>
      <c r="N840" s="6" t="str">
        <f>INDEX(YahooDetails[], MATCH(ZACKS_Screener[Ticker], YahooDetails[Ticker],0), 2)</f>
        <v>Specialty Retail</v>
      </c>
      <c r="O8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8.6330935251798635E-2</v>
      </c>
      <c r="P8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7.8366445916114691E-2</v>
      </c>
      <c r="Q840" s="17">
        <f>IFERROR(ZACKS_Screener[[#This Row],[Price]]/ZACKS_Screener[[#This Row],[EPS1]], "")</f>
        <v>17.614790286975715</v>
      </c>
      <c r="R840" s="17">
        <f>IFERROR(ZACKS_Screener[[#This Row],[Price]]/ZACKS_Screener[[#This Row],[EPS2]], "")</f>
        <v>16.33469805527124</v>
      </c>
      <c r="S840" s="17">
        <f>IFERROR(ZACKS_Screener[[#This Row],[PE1]]/(ZACKS_Screener[[#This Row],[EG1]]*100), "")</f>
        <v>2.0403798749080186</v>
      </c>
      <c r="T840" s="17">
        <f>IFERROR(ZACKS_Screener[[#This Row],[PE2]]/(ZACKS_Screener[[#This Row],[EG2]]*100), "")</f>
        <v>2.0843994983205301</v>
      </c>
      <c r="U840"/>
    </row>
    <row r="841" spans="1:21" hidden="1" x14ac:dyDescent="0.25">
      <c r="A841" s="20" t="s">
        <v>1236</v>
      </c>
      <c r="B841" s="35">
        <v>3379.35</v>
      </c>
      <c r="C841" s="6" t="s">
        <v>1235</v>
      </c>
      <c r="D841" s="6" t="s">
        <v>13</v>
      </c>
      <c r="E841" s="6" t="s">
        <v>37</v>
      </c>
      <c r="F841" s="6" t="s">
        <v>38</v>
      </c>
      <c r="G841">
        <v>12</v>
      </c>
      <c r="H841">
        <v>202212</v>
      </c>
      <c r="I841" s="8">
        <v>37.75</v>
      </c>
      <c r="J841" s="8">
        <v>3.02</v>
      </c>
      <c r="K841" s="8">
        <v>3.28</v>
      </c>
      <c r="L841" s="8">
        <v>3.67</v>
      </c>
      <c r="M841" s="36" t="str">
        <f>INDEX(YahooDetails[], MATCH(ZACKS_Screener[Ticker], YahooDetails[Ticker],0), 4)</f>
        <v>Financial Services</v>
      </c>
      <c r="N841" s="6" t="str">
        <f>INDEX(YahooDetails[], MATCH(ZACKS_Screener[Ticker], YahooDetails[Ticker],0), 2)</f>
        <v>Asset Management</v>
      </c>
      <c r="O8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8.6092715231788006E-2</v>
      </c>
      <c r="P8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0.11890243902439029</v>
      </c>
      <c r="Q841" s="17">
        <f>IFERROR(ZACKS_Screener[[#This Row],[Price]]/ZACKS_Screener[[#This Row],[EPS1]], "")</f>
        <v>11.509146341463415</v>
      </c>
      <c r="R841" s="17">
        <f>IFERROR(ZACKS_Screener[[#This Row],[Price]]/ZACKS_Screener[[#This Row],[EPS2]], "")</f>
        <v>10.286103542234333</v>
      </c>
      <c r="S841" s="17">
        <f>IFERROR(ZACKS_Screener[[#This Row],[PE1]]/(ZACKS_Screener[[#This Row],[EG1]]*100), "")</f>
        <v>1.3368316135084439</v>
      </c>
      <c r="T841" s="17">
        <f>IFERROR(ZACKS_Screener[[#This Row],[PE2]]/(ZACKS_Screener[[#This Row],[EG2]]*100), "")</f>
        <v>0.86508768252637425</v>
      </c>
      <c r="U841"/>
    </row>
    <row r="842" spans="1:21" hidden="1" x14ac:dyDescent="0.25">
      <c r="A842" s="20" t="s">
        <v>195</v>
      </c>
      <c r="B842" s="35">
        <v>8007.77</v>
      </c>
      <c r="C842" s="6" t="s">
        <v>194</v>
      </c>
      <c r="D842" s="6" t="s">
        <v>22</v>
      </c>
      <c r="E842" s="6" t="s">
        <v>14</v>
      </c>
      <c r="F842" s="6" t="s">
        <v>196</v>
      </c>
      <c r="G842">
        <v>3</v>
      </c>
      <c r="H842">
        <v>202303</v>
      </c>
      <c r="I842" s="8">
        <v>41.76</v>
      </c>
      <c r="J842" s="8">
        <v>1.28</v>
      </c>
      <c r="K842" s="8">
        <v>1.39</v>
      </c>
      <c r="L842" s="8">
        <v>1.54</v>
      </c>
      <c r="M842" s="36" t="str">
        <f>INDEX(YahooDetails[], MATCH(ZACKS_Screener[Ticker], YahooDetails[Ticker],0), 4)</f>
        <v>Technology</v>
      </c>
      <c r="N842" s="6" t="str">
        <f>INDEX(YahooDetails[], MATCH(ZACKS_Screener[Ticker], YahooDetails[Ticker],0), 2)</f>
        <v>Semiconductors</v>
      </c>
      <c r="O8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8.5937499999999903E-2</v>
      </c>
      <c r="P8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0.10791366906474831</v>
      </c>
      <c r="Q842" s="17">
        <f>IFERROR(ZACKS_Screener[[#This Row],[Price]]/ZACKS_Screener[[#This Row],[EPS1]], "")</f>
        <v>30.043165467625901</v>
      </c>
      <c r="R842" s="17">
        <f>IFERROR(ZACKS_Screener[[#This Row],[Price]]/ZACKS_Screener[[#This Row],[EPS2]], "")</f>
        <v>27.116883116883116</v>
      </c>
      <c r="S842" s="17">
        <f>IFERROR(ZACKS_Screener[[#This Row],[PE1]]/(ZACKS_Screener[[#This Row],[EG1]]*100), "")</f>
        <v>3.4959319816873813</v>
      </c>
      <c r="T842" s="17">
        <f>IFERROR(ZACKS_Screener[[#This Row],[PE2]]/(ZACKS_Screener[[#This Row],[EG2]]*100), "")</f>
        <v>2.5128311688311662</v>
      </c>
      <c r="U842"/>
    </row>
    <row r="843" spans="1:21" hidden="1" x14ac:dyDescent="0.25">
      <c r="A843" s="20" t="s">
        <v>1275</v>
      </c>
      <c r="B843" s="35">
        <v>4191.9799999999996</v>
      </c>
      <c r="C843" s="6" t="s">
        <v>1274</v>
      </c>
      <c r="D843" s="6" t="s">
        <v>13</v>
      </c>
      <c r="E843" s="6" t="s">
        <v>37</v>
      </c>
      <c r="F843" s="6" t="s">
        <v>550</v>
      </c>
      <c r="G843">
        <v>12</v>
      </c>
      <c r="H843">
        <v>202212</v>
      </c>
      <c r="I843" s="8">
        <v>11.61</v>
      </c>
      <c r="J843" s="8">
        <v>1.4</v>
      </c>
      <c r="K843" s="8">
        <v>1.52</v>
      </c>
      <c r="L843" s="8">
        <v>1.53</v>
      </c>
      <c r="M843" s="36" t="str">
        <f>INDEX(YahooDetails[], MATCH(ZACKS_Screener[Ticker], YahooDetails[Ticker],0), 4)</f>
        <v>Financial Services</v>
      </c>
      <c r="N843" s="6" t="str">
        <f>INDEX(YahooDetails[], MATCH(ZACKS_Screener[Ticker], YahooDetails[Ticker],0), 2)</f>
        <v>Banks—Regional</v>
      </c>
      <c r="O8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8.5714285714285798E-2</v>
      </c>
      <c r="P8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6.5789473684210583E-3</v>
      </c>
      <c r="Q843" s="17">
        <f>IFERROR(ZACKS_Screener[[#This Row],[Price]]/ZACKS_Screener[[#This Row],[EPS1]], "")</f>
        <v>7.6381578947368416</v>
      </c>
      <c r="R843" s="17">
        <f>IFERROR(ZACKS_Screener[[#This Row],[Price]]/ZACKS_Screener[[#This Row],[EPS2]], "")</f>
        <v>7.5882352941176467</v>
      </c>
      <c r="S843" s="17">
        <f>IFERROR(ZACKS_Screener[[#This Row],[PE1]]/(ZACKS_Screener[[#This Row],[EG1]]*100), "")</f>
        <v>0.89111842105263062</v>
      </c>
      <c r="T843" s="17">
        <f>IFERROR(ZACKS_Screener[[#This Row],[PE2]]/(ZACKS_Screener[[#This Row],[EG2]]*100), "")</f>
        <v>11.534117647058812</v>
      </c>
      <c r="U843"/>
    </row>
    <row r="844" spans="1:21" hidden="1" x14ac:dyDescent="0.25">
      <c r="A844" s="20" t="s">
        <v>711</v>
      </c>
      <c r="B844" s="35">
        <v>15514.29</v>
      </c>
      <c r="C844" s="6" t="s">
        <v>710</v>
      </c>
      <c r="D844" s="6" t="s">
        <v>22</v>
      </c>
      <c r="E844" s="6" t="s">
        <v>14</v>
      </c>
      <c r="F844" s="6" t="s">
        <v>163</v>
      </c>
      <c r="G844">
        <v>12</v>
      </c>
      <c r="H844">
        <v>202212</v>
      </c>
      <c r="I844" s="8">
        <v>128.47</v>
      </c>
      <c r="J844" s="8">
        <v>7.4</v>
      </c>
      <c r="K844" s="8">
        <v>8.0299999999999994</v>
      </c>
      <c r="L844" s="8">
        <v>8.77</v>
      </c>
      <c r="M844" s="36" t="str">
        <f>INDEX(YahooDetails[], MATCH(ZACKS_Screener[Ticker], YahooDetails[Ticker],0), 4)</f>
        <v>Technology</v>
      </c>
      <c r="N844" s="6" t="str">
        <f>INDEX(YahooDetails[], MATCH(ZACKS_Screener[Ticker], YahooDetails[Ticker],0), 2)</f>
        <v>Software—Infrastructure</v>
      </c>
      <c r="O8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8.5135135135135001E-2</v>
      </c>
      <c r="P8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9.2154420921544244E-2</v>
      </c>
      <c r="Q844" s="17">
        <f>IFERROR(ZACKS_Screener[[#This Row],[Price]]/ZACKS_Screener[[#This Row],[EPS1]], "")</f>
        <v>15.998754669987548</v>
      </c>
      <c r="R844" s="17">
        <f>IFERROR(ZACKS_Screener[[#This Row],[Price]]/ZACKS_Screener[[#This Row],[EPS2]], "")</f>
        <v>14.648802736602054</v>
      </c>
      <c r="S844" s="17">
        <f>IFERROR(ZACKS_Screener[[#This Row],[PE1]]/(ZACKS_Screener[[#This Row],[EG1]]*100), "")</f>
        <v>1.8792188025064769</v>
      </c>
      <c r="T844" s="17">
        <f>IFERROR(ZACKS_Screener[[#This Row],[PE2]]/(ZACKS_Screener[[#This Row],[EG2]]*100), "")</f>
        <v>1.5895930537150602</v>
      </c>
      <c r="U844"/>
    </row>
    <row r="845" spans="1:21" hidden="1" x14ac:dyDescent="0.25">
      <c r="A845" s="20" t="s">
        <v>970</v>
      </c>
      <c r="B845" s="35">
        <v>164000.63</v>
      </c>
      <c r="C845" s="6" t="s">
        <v>969</v>
      </c>
      <c r="D845" s="6" t="s">
        <v>13</v>
      </c>
      <c r="E845" s="6" t="s">
        <v>330</v>
      </c>
      <c r="F845" s="6" t="s">
        <v>971</v>
      </c>
      <c r="G845">
        <v>9</v>
      </c>
      <c r="H845">
        <v>202209</v>
      </c>
      <c r="I845" s="8">
        <v>89.75</v>
      </c>
      <c r="J845" s="8">
        <v>3.53</v>
      </c>
      <c r="K845" s="8">
        <v>3.83</v>
      </c>
      <c r="L845" s="8">
        <v>5.2</v>
      </c>
      <c r="M845" s="36" t="str">
        <f>INDEX(YahooDetails[], MATCH(ZACKS_Screener[Ticker], YahooDetails[Ticker],0), 4)</f>
        <v>Communication Services</v>
      </c>
      <c r="N845" s="6" t="str">
        <f>INDEX(YahooDetails[], MATCH(ZACKS_Screener[Ticker], YahooDetails[Ticker],0), 2)</f>
        <v>Entertainment</v>
      </c>
      <c r="O8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8.4985835694051076E-2</v>
      </c>
      <c r="P8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0.35770234986945171</v>
      </c>
      <c r="Q845" s="17">
        <f>IFERROR(ZACKS_Screener[[#This Row],[Price]]/ZACKS_Screener[[#This Row],[EPS1]], "")</f>
        <v>23.433420365535248</v>
      </c>
      <c r="R845" s="17">
        <f>IFERROR(ZACKS_Screener[[#This Row],[Price]]/ZACKS_Screener[[#This Row],[EPS2]], "")</f>
        <v>17.259615384615383</v>
      </c>
      <c r="S845" s="17">
        <f>IFERROR(ZACKS_Screener[[#This Row],[PE1]]/(ZACKS_Screener[[#This Row],[EG1]]*100), "")</f>
        <v>2.7573324630113114</v>
      </c>
      <c r="T845" s="17">
        <f>IFERROR(ZACKS_Screener[[#This Row],[PE2]]/(ZACKS_Screener[[#This Row],[EG2]]*100), "")</f>
        <v>0.482513335204941</v>
      </c>
      <c r="U845"/>
    </row>
    <row r="846" spans="1:21" hidden="1" x14ac:dyDescent="0.25">
      <c r="A846" s="20" t="s">
        <v>2033</v>
      </c>
      <c r="B846" s="35">
        <v>46806.74</v>
      </c>
      <c r="C846" s="6" t="s">
        <v>2032</v>
      </c>
      <c r="D846" s="6" t="s">
        <v>13</v>
      </c>
      <c r="E846" s="6" t="s">
        <v>14</v>
      </c>
      <c r="F846" s="6" t="s">
        <v>1131</v>
      </c>
      <c r="G846">
        <v>12</v>
      </c>
      <c r="H846">
        <v>202212</v>
      </c>
      <c r="I846" s="8">
        <v>279.11</v>
      </c>
      <c r="J846" s="8">
        <v>10.36</v>
      </c>
      <c r="K846" s="8">
        <v>11.24</v>
      </c>
      <c r="L846" s="8">
        <v>12.19</v>
      </c>
      <c r="M846" s="36" t="str">
        <f>INDEX(YahooDetails[], MATCH(ZACKS_Screener[Ticker], YahooDetails[Ticker],0), 4)</f>
        <v>Technology</v>
      </c>
      <c r="N846" s="6" t="str">
        <f>INDEX(YahooDetails[], MATCH(ZACKS_Screener[Ticker], YahooDetails[Ticker],0), 2)</f>
        <v>Communication Equipment</v>
      </c>
      <c r="O8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8.4942084942085022E-2</v>
      </c>
      <c r="P8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8.4519572953736591E-2</v>
      </c>
      <c r="Q846" s="17">
        <f>IFERROR(ZACKS_Screener[[#This Row],[Price]]/ZACKS_Screener[[#This Row],[EPS1]], "")</f>
        <v>24.831850533807831</v>
      </c>
      <c r="R846" s="17">
        <f>IFERROR(ZACKS_Screener[[#This Row],[Price]]/ZACKS_Screener[[#This Row],[EPS2]], "")</f>
        <v>22.896636587366697</v>
      </c>
      <c r="S846" s="17">
        <f>IFERROR(ZACKS_Screener[[#This Row],[PE1]]/(ZACKS_Screener[[#This Row],[EG1]]*100), "")</f>
        <v>2.9233860401164646</v>
      </c>
      <c r="T846" s="17">
        <f>IFERROR(ZACKS_Screener[[#This Row],[PE2]]/(ZACKS_Screener[[#This Row],[EG2]]*100), "")</f>
        <v>2.7090336341263352</v>
      </c>
      <c r="U846"/>
    </row>
    <row r="847" spans="1:21" hidden="1" x14ac:dyDescent="0.25">
      <c r="A847" s="20" t="s">
        <v>3812</v>
      </c>
      <c r="B847" s="35">
        <v>2306.61</v>
      </c>
      <c r="C847" s="6" t="s">
        <v>3811</v>
      </c>
      <c r="D847" s="6" t="s">
        <v>22</v>
      </c>
      <c r="E847" s="6" t="s">
        <v>85</v>
      </c>
      <c r="F847" s="6" t="s">
        <v>407</v>
      </c>
      <c r="G847">
        <v>12</v>
      </c>
      <c r="H847">
        <v>202212</v>
      </c>
      <c r="I847" s="8">
        <v>122.77</v>
      </c>
      <c r="J847" s="8">
        <v>5.77</v>
      </c>
      <c r="K847" s="8">
        <v>6.26</v>
      </c>
      <c r="L847" s="8">
        <v>7.02</v>
      </c>
      <c r="M847" s="36" t="str">
        <f>INDEX(YahooDetails[], MATCH(ZACKS_Screener[Ticker], YahooDetails[Ticker],0), 4)</f>
        <v>Industrials</v>
      </c>
      <c r="N847" s="6" t="str">
        <f>INDEX(YahooDetails[], MATCH(ZACKS_Screener[Ticker], YahooDetails[Ticker],0), 2)</f>
        <v>Consulting Services</v>
      </c>
      <c r="O8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8.4922010398613565E-2</v>
      </c>
      <c r="P8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0.12140575079872201</v>
      </c>
      <c r="Q847" s="17">
        <f>IFERROR(ZACKS_Screener[[#This Row],[Price]]/ZACKS_Screener[[#This Row],[EPS1]], "")</f>
        <v>19.61182108626198</v>
      </c>
      <c r="R847" s="17">
        <f>IFERROR(ZACKS_Screener[[#This Row],[Price]]/ZACKS_Screener[[#This Row],[EPS2]], "")</f>
        <v>17.488603988603987</v>
      </c>
      <c r="S847" s="17">
        <f>IFERROR(ZACKS_Screener[[#This Row],[PE1]]/(ZACKS_Screener[[#This Row],[EG1]]*100), "")</f>
        <v>2.3093919932190112</v>
      </c>
      <c r="T847" s="17">
        <f>IFERROR(ZACKS_Screener[[#This Row],[PE2]]/(ZACKS_Screener[[#This Row],[EG2]]*100), "")</f>
        <v>1.4405086969560656</v>
      </c>
      <c r="U847"/>
    </row>
    <row r="848" spans="1:21" hidden="1" x14ac:dyDescent="0.25">
      <c r="A848" s="20" t="s">
        <v>896</v>
      </c>
      <c r="B848" s="35">
        <v>6732.64</v>
      </c>
      <c r="C848" s="6" t="s">
        <v>895</v>
      </c>
      <c r="D848" s="6" t="s">
        <v>13</v>
      </c>
      <c r="E848" s="6" t="s">
        <v>179</v>
      </c>
      <c r="F848" s="6" t="s">
        <v>180</v>
      </c>
      <c r="G848">
        <v>12</v>
      </c>
      <c r="H848">
        <v>202212</v>
      </c>
      <c r="I848" s="8">
        <v>175.59</v>
      </c>
      <c r="J848" s="8">
        <v>8.1300000000000008</v>
      </c>
      <c r="K848" s="8">
        <v>8.82</v>
      </c>
      <c r="L848" s="8">
        <v>9.5</v>
      </c>
      <c r="M848" s="36" t="str">
        <f>INDEX(YahooDetails[], MATCH(ZACKS_Screener[Ticker], YahooDetails[Ticker],0), 4)</f>
        <v>Industrials</v>
      </c>
      <c r="N848" s="6" t="str">
        <f>INDEX(YahooDetails[], MATCH(ZACKS_Screener[Ticker], YahooDetails[Ticker],0), 2)</f>
        <v>Aerospace &amp; Defense</v>
      </c>
      <c r="O8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8.4870848708487018E-2</v>
      </c>
      <c r="P8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7.709750566893421E-2</v>
      </c>
      <c r="Q848" s="17">
        <f>IFERROR(ZACKS_Screener[[#This Row],[Price]]/ZACKS_Screener[[#This Row],[EPS1]], "")</f>
        <v>19.908163265306122</v>
      </c>
      <c r="R848" s="17">
        <f>IFERROR(ZACKS_Screener[[#This Row],[Price]]/ZACKS_Screener[[#This Row],[EPS2]], "")</f>
        <v>18.483157894736841</v>
      </c>
      <c r="S848" s="17">
        <f>IFERROR(ZACKS_Screener[[#This Row],[PE1]]/(ZACKS_Screener[[#This Row],[EG1]]*100), "")</f>
        <v>2.3457009760425929</v>
      </c>
      <c r="T848" s="17">
        <f>IFERROR(ZACKS_Screener[[#This Row],[PE2]]/(ZACKS_Screener[[#This Row],[EG2]]*100), "")</f>
        <v>2.3973743034055737</v>
      </c>
      <c r="U848"/>
    </row>
    <row r="849" spans="1:21" hidden="1" x14ac:dyDescent="0.25">
      <c r="A849" s="20" t="s">
        <v>1930</v>
      </c>
      <c r="B849" s="35">
        <v>99769.38</v>
      </c>
      <c r="C849" s="6" t="s">
        <v>1929</v>
      </c>
      <c r="D849" s="6" t="s">
        <v>22</v>
      </c>
      <c r="E849" s="6" t="s">
        <v>51</v>
      </c>
      <c r="F849" s="6" t="s">
        <v>308</v>
      </c>
      <c r="G849">
        <v>12</v>
      </c>
      <c r="H849">
        <v>202212</v>
      </c>
      <c r="I849" s="8">
        <v>73.260000000000005</v>
      </c>
      <c r="J849" s="8">
        <v>2.95</v>
      </c>
      <c r="K849" s="8">
        <v>3.2</v>
      </c>
      <c r="L849" s="8">
        <v>3.47</v>
      </c>
      <c r="M849" s="36" t="str">
        <f>INDEX(YahooDetails[], MATCH(ZACKS_Screener[Ticker], YahooDetails[Ticker],0), 4)</f>
        <v>Consumer Defensive</v>
      </c>
      <c r="N849" s="6" t="str">
        <f>INDEX(YahooDetails[], MATCH(ZACKS_Screener[Ticker], YahooDetails[Ticker],0), 2)</f>
        <v>Confectioners</v>
      </c>
      <c r="O8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8.4745762711864403E-2</v>
      </c>
      <c r="P8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8.4375000000000006E-2</v>
      </c>
      <c r="Q849" s="17">
        <f>IFERROR(ZACKS_Screener[[#This Row],[Price]]/ZACKS_Screener[[#This Row],[EPS1]], "")</f>
        <v>22.893750000000001</v>
      </c>
      <c r="R849" s="17">
        <f>IFERROR(ZACKS_Screener[[#This Row],[Price]]/ZACKS_Screener[[#This Row],[EPS2]], "")</f>
        <v>21.112391930835734</v>
      </c>
      <c r="S849" s="17">
        <f>IFERROR(ZACKS_Screener[[#This Row],[PE1]]/(ZACKS_Screener[[#This Row],[EG1]]*100), "")</f>
        <v>2.7014625000000003</v>
      </c>
      <c r="T849" s="17">
        <f>IFERROR(ZACKS_Screener[[#This Row],[PE2]]/(ZACKS_Screener[[#This Row],[EG2]]*100), "")</f>
        <v>2.5022094140249758</v>
      </c>
      <c r="U849"/>
    </row>
    <row r="850" spans="1:21" hidden="1" x14ac:dyDescent="0.25">
      <c r="A850" s="20" t="s">
        <v>471</v>
      </c>
      <c r="B850" s="35">
        <v>31069.18</v>
      </c>
      <c r="C850" s="6" t="s">
        <v>470</v>
      </c>
      <c r="D850" s="6" t="s">
        <v>13</v>
      </c>
      <c r="E850" s="6" t="s">
        <v>51</v>
      </c>
      <c r="F850" s="6" t="s">
        <v>52</v>
      </c>
      <c r="G850">
        <v>4</v>
      </c>
      <c r="H850">
        <v>202304</v>
      </c>
      <c r="I850" s="8">
        <v>64.83</v>
      </c>
      <c r="J850" s="8">
        <v>1.89</v>
      </c>
      <c r="K850" s="8">
        <v>2.0499999999999998</v>
      </c>
      <c r="L850" s="8">
        <v>2.2400000000000002</v>
      </c>
      <c r="M850" s="36" t="e">
        <f>INDEX(YahooDetails[], MATCH(ZACKS_Screener[Ticker], YahooDetails[Ticker],0), 4)</f>
        <v>#N/A</v>
      </c>
      <c r="N850" s="6" t="e">
        <f>INDEX(YahooDetails[], MATCH(ZACKS_Screener[Ticker], YahooDetails[Ticker],0), 2)</f>
        <v>#N/A</v>
      </c>
      <c r="O8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8.4656084656084624E-2</v>
      </c>
      <c r="P8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9.2682926829268486E-2</v>
      </c>
      <c r="Q850" s="17">
        <f>IFERROR(ZACKS_Screener[[#This Row],[Price]]/ZACKS_Screener[[#This Row],[EPS1]], "")</f>
        <v>31.62439024390244</v>
      </c>
      <c r="R850" s="17">
        <f>IFERROR(ZACKS_Screener[[#This Row],[Price]]/ZACKS_Screener[[#This Row],[EPS2]], "")</f>
        <v>28.941964285714281</v>
      </c>
      <c r="S850" s="17">
        <f>IFERROR(ZACKS_Screener[[#This Row],[PE1]]/(ZACKS_Screener[[#This Row],[EG1]]*100), "")</f>
        <v>3.7356310975609777</v>
      </c>
      <c r="T850" s="17">
        <f>IFERROR(ZACKS_Screener[[#This Row],[PE2]]/(ZACKS_Screener[[#This Row],[EG2]]*100), "")</f>
        <v>3.1226856203007451</v>
      </c>
      <c r="U850"/>
    </row>
    <row r="851" spans="1:21" hidden="1" x14ac:dyDescent="0.25">
      <c r="A851" s="20" t="s">
        <v>4111</v>
      </c>
      <c r="B851" s="35">
        <v>2743.51</v>
      </c>
      <c r="C851" s="6" t="s">
        <v>4110</v>
      </c>
      <c r="D851" s="6" t="s">
        <v>22</v>
      </c>
      <c r="E851" s="6" t="s">
        <v>14</v>
      </c>
      <c r="F851" s="6" t="s">
        <v>618</v>
      </c>
      <c r="G851">
        <v>12</v>
      </c>
      <c r="H851">
        <v>202212</v>
      </c>
      <c r="I851" s="8">
        <v>78.75</v>
      </c>
      <c r="J851" s="8">
        <v>4.28</v>
      </c>
      <c r="K851" s="8">
        <v>4.6399999999999997</v>
      </c>
      <c r="L851" s="8">
        <v>5.12</v>
      </c>
      <c r="M851" s="36" t="str">
        <f>INDEX(YahooDetails[], MATCH(ZACKS_Screener[Ticker], YahooDetails[Ticker],0), 4)</f>
        <v>Technology</v>
      </c>
      <c r="N851" s="6" t="str">
        <f>INDEX(YahooDetails[], MATCH(ZACKS_Screener[Ticker], YahooDetails[Ticker],0), 2)</f>
        <v>Information Technology Services</v>
      </c>
      <c r="O8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8.4112149532710137E-2</v>
      </c>
      <c r="P8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0.10344827586206906</v>
      </c>
      <c r="Q851" s="17">
        <f>IFERROR(ZACKS_Screener[[#This Row],[Price]]/ZACKS_Screener[[#This Row],[EPS1]], "")</f>
        <v>16.97198275862069</v>
      </c>
      <c r="R851" s="17">
        <f>IFERROR(ZACKS_Screener[[#This Row],[Price]]/ZACKS_Screener[[#This Row],[EPS2]], "")</f>
        <v>15.380859375</v>
      </c>
      <c r="S851" s="17">
        <f>IFERROR(ZACKS_Screener[[#This Row],[PE1]]/(ZACKS_Screener[[#This Row],[EG1]]*100), "")</f>
        <v>2.0177801724137967</v>
      </c>
      <c r="T851" s="17">
        <f>IFERROR(ZACKS_Screener[[#This Row],[PE2]]/(ZACKS_Screener[[#This Row],[EG2]]*100), "")</f>
        <v>1.4868164062499987</v>
      </c>
      <c r="U851"/>
    </row>
    <row r="852" spans="1:21" hidden="1" x14ac:dyDescent="0.25">
      <c r="A852" s="20" t="s">
        <v>654</v>
      </c>
      <c r="B852" s="35">
        <v>29768.94</v>
      </c>
      <c r="C852" s="6" t="s">
        <v>653</v>
      </c>
      <c r="D852" s="6" t="s">
        <v>22</v>
      </c>
      <c r="E852" s="6" t="s">
        <v>51</v>
      </c>
      <c r="F852" s="6" t="s">
        <v>655</v>
      </c>
      <c r="G852">
        <v>12</v>
      </c>
      <c r="H852">
        <v>202212</v>
      </c>
      <c r="I852" s="8">
        <v>65.17</v>
      </c>
      <c r="J852" s="8">
        <v>3.57</v>
      </c>
      <c r="K852" s="8">
        <v>3.87</v>
      </c>
      <c r="L852" s="8">
        <v>4.2</v>
      </c>
      <c r="M852" s="36" t="str">
        <f>INDEX(YahooDetails[], MATCH(ZACKS_Screener[Ticker], YahooDetails[Ticker],0), 4)</f>
        <v>Consumer Defensive</v>
      </c>
      <c r="N852" s="6" t="str">
        <f>INDEX(YahooDetails[], MATCH(ZACKS_Screener[Ticker], YahooDetails[Ticker],0), 2)</f>
        <v>Beverages—Non-Alcoholic</v>
      </c>
      <c r="O8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8.4033613445378227E-2</v>
      </c>
      <c r="P8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8.5271317829457377E-2</v>
      </c>
      <c r="Q852" s="17">
        <f>IFERROR(ZACKS_Screener[[#This Row],[Price]]/ZACKS_Screener[[#This Row],[EPS1]], "")</f>
        <v>16.839793281653748</v>
      </c>
      <c r="R852" s="17">
        <f>IFERROR(ZACKS_Screener[[#This Row],[Price]]/ZACKS_Screener[[#This Row],[EPS2]], "")</f>
        <v>15.516666666666666</v>
      </c>
      <c r="S852" s="17">
        <f>IFERROR(ZACKS_Screener[[#This Row],[PE1]]/(ZACKS_Screener[[#This Row],[EG1]]*100), "")</f>
        <v>2.0039354005167942</v>
      </c>
      <c r="T852" s="17">
        <f>IFERROR(ZACKS_Screener[[#This Row],[PE2]]/(ZACKS_Screener[[#This Row],[EG2]]*100), "")</f>
        <v>1.819681818181818</v>
      </c>
      <c r="U852"/>
    </row>
    <row r="853" spans="1:21" hidden="1" x14ac:dyDescent="0.25">
      <c r="A853" s="20" t="s">
        <v>3600</v>
      </c>
      <c r="B853" s="35">
        <v>2579.77</v>
      </c>
      <c r="C853" s="6" t="s">
        <v>3599</v>
      </c>
      <c r="D853" s="6" t="s">
        <v>22</v>
      </c>
      <c r="E853" s="6" t="s">
        <v>107</v>
      </c>
      <c r="F853" s="6" t="s">
        <v>1406</v>
      </c>
      <c r="G853">
        <v>12</v>
      </c>
      <c r="H853">
        <v>202212</v>
      </c>
      <c r="I853" s="8">
        <v>81.98</v>
      </c>
      <c r="J853" s="8">
        <v>4.76</v>
      </c>
      <c r="K853" s="8">
        <v>5.16</v>
      </c>
      <c r="L853" s="8">
        <v>5.96</v>
      </c>
      <c r="M853" s="36" t="str">
        <f>INDEX(YahooDetails[], MATCH(ZACKS_Screener[Ticker], YahooDetails[Ticker],0), 4)</f>
        <v>Consumer Cyclical</v>
      </c>
      <c r="N853" s="6" t="str">
        <f>INDEX(YahooDetails[], MATCH(ZACKS_Screener[Ticker], YahooDetails[Ticker],0), 2)</f>
        <v>Auto Parts</v>
      </c>
      <c r="O8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8.4033613445378227E-2</v>
      </c>
      <c r="P8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0.15503875968992245</v>
      </c>
      <c r="Q853" s="17">
        <f>IFERROR(ZACKS_Screener[[#This Row],[Price]]/ZACKS_Screener[[#This Row],[EPS1]], "")</f>
        <v>15.887596899224807</v>
      </c>
      <c r="R853" s="17">
        <f>IFERROR(ZACKS_Screener[[#This Row],[Price]]/ZACKS_Screener[[#This Row],[EPS2]], "")</f>
        <v>13.75503355704698</v>
      </c>
      <c r="S853" s="17">
        <f>IFERROR(ZACKS_Screener[[#This Row],[PE1]]/(ZACKS_Screener[[#This Row],[EG1]]*100), "")</f>
        <v>1.8906240310077504</v>
      </c>
      <c r="T853" s="17">
        <f>IFERROR(ZACKS_Screener[[#This Row],[PE2]]/(ZACKS_Screener[[#This Row],[EG2]]*100), "")</f>
        <v>0.88719966442953035</v>
      </c>
      <c r="U853"/>
    </row>
    <row r="854" spans="1:21" hidden="1" x14ac:dyDescent="0.25">
      <c r="A854" s="20" t="s">
        <v>1190</v>
      </c>
      <c r="B854" s="35">
        <v>6088.85</v>
      </c>
      <c r="C854" s="6" t="s">
        <v>1189</v>
      </c>
      <c r="D854" s="6" t="s">
        <v>13</v>
      </c>
      <c r="E854" s="6" t="s">
        <v>26</v>
      </c>
      <c r="F854" s="6" t="s">
        <v>909</v>
      </c>
      <c r="G854">
        <v>3</v>
      </c>
      <c r="H854">
        <v>202303</v>
      </c>
      <c r="I854" s="8">
        <v>172.05</v>
      </c>
      <c r="J854" s="8">
        <v>12.53</v>
      </c>
      <c r="K854" s="8">
        <v>13.58</v>
      </c>
      <c r="L854" s="8">
        <v>14.86</v>
      </c>
      <c r="M854" s="36" t="str">
        <f>INDEX(YahooDetails[], MATCH(ZACKS_Screener[Ticker], YahooDetails[Ticker],0), 4)</f>
        <v>Basic Materials</v>
      </c>
      <c r="N854" s="6" t="str">
        <f>INDEX(YahooDetails[], MATCH(ZACKS_Screener[Ticker], YahooDetails[Ticker],0), 2)</f>
        <v>Building Materials</v>
      </c>
      <c r="O8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8.379888268156431E-2</v>
      </c>
      <c r="P8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9.425625920471277E-2</v>
      </c>
      <c r="Q854" s="17">
        <f>IFERROR(ZACKS_Screener[[#This Row],[Price]]/ZACKS_Screener[[#This Row],[EPS1]], "")</f>
        <v>12.66936671575847</v>
      </c>
      <c r="R854" s="17">
        <f>IFERROR(ZACKS_Screener[[#This Row],[Price]]/ZACKS_Screener[[#This Row],[EPS2]], "")</f>
        <v>11.578061911170931</v>
      </c>
      <c r="S854" s="17">
        <f>IFERROR(ZACKS_Screener[[#This Row],[PE1]]/(ZACKS_Screener[[#This Row],[EG1]]*100), "")</f>
        <v>1.5118777614138428</v>
      </c>
      <c r="T854" s="17">
        <f>IFERROR(ZACKS_Screener[[#This Row],[PE2]]/(ZACKS_Screener[[#This Row],[EG2]]*100), "")</f>
        <v>1.2283600058882915</v>
      </c>
      <c r="U854"/>
    </row>
    <row r="855" spans="1:21" hidden="1" x14ac:dyDescent="0.25">
      <c r="A855" s="20" t="s">
        <v>3199</v>
      </c>
      <c r="B855" s="35">
        <v>7525.39</v>
      </c>
      <c r="C855" s="6" t="s">
        <v>3198</v>
      </c>
      <c r="D855" s="6" t="s">
        <v>13</v>
      </c>
      <c r="E855" s="6" t="s">
        <v>330</v>
      </c>
      <c r="F855" s="6" t="s">
        <v>1639</v>
      </c>
      <c r="G855">
        <v>12</v>
      </c>
      <c r="H855">
        <v>202212</v>
      </c>
      <c r="I855" s="8">
        <v>101.01</v>
      </c>
      <c r="J855" s="8">
        <v>2.5299999999999998</v>
      </c>
      <c r="K855" s="8">
        <v>2.74</v>
      </c>
      <c r="L855" s="8">
        <v>3.17</v>
      </c>
      <c r="M855" s="36" t="str">
        <f>INDEX(YahooDetails[], MATCH(ZACKS_Screener[Ticker], YahooDetails[Ticker],0), 4)</f>
        <v>Communication Services</v>
      </c>
      <c r="N855" s="6" t="str">
        <f>INDEX(YahooDetails[], MATCH(ZACKS_Screener[Ticker], YahooDetails[Ticker],0), 2)</f>
        <v>Entertainment</v>
      </c>
      <c r="O8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8.3003952569170134E-2</v>
      </c>
      <c r="P8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0.15693430656934296</v>
      </c>
      <c r="Q855" s="17">
        <f>IFERROR(ZACKS_Screener[[#This Row],[Price]]/ZACKS_Screener[[#This Row],[EPS1]], "")</f>
        <v>36.864963503649633</v>
      </c>
      <c r="R855" s="17">
        <f>IFERROR(ZACKS_Screener[[#This Row],[Price]]/ZACKS_Screener[[#This Row],[EPS2]], "")</f>
        <v>31.864353312302843</v>
      </c>
      <c r="S855" s="17">
        <f>IFERROR(ZACKS_Screener[[#This Row],[PE1]]/(ZACKS_Screener[[#This Row],[EG1]]*100), "")</f>
        <v>4.441350364963494</v>
      </c>
      <c r="T855" s="17">
        <f>IFERROR(ZACKS_Screener[[#This Row],[PE2]]/(ZACKS_Screener[[#This Row],[EG2]]*100), "")</f>
        <v>2.0304262343188335</v>
      </c>
      <c r="U855"/>
    </row>
    <row r="856" spans="1:21" hidden="1" x14ac:dyDescent="0.25">
      <c r="A856" s="20" t="s">
        <v>1826</v>
      </c>
      <c r="B856" s="35">
        <v>11082.52</v>
      </c>
      <c r="C856" s="6" t="s">
        <v>1825</v>
      </c>
      <c r="D856" s="6" t="s">
        <v>13</v>
      </c>
      <c r="E856" s="6" t="s">
        <v>26</v>
      </c>
      <c r="F856" s="6" t="s">
        <v>27</v>
      </c>
      <c r="G856">
        <v>12</v>
      </c>
      <c r="H856">
        <v>202212</v>
      </c>
      <c r="I856" s="8">
        <v>312.17</v>
      </c>
      <c r="J856" s="8">
        <v>14.07</v>
      </c>
      <c r="K856" s="8">
        <v>15.23</v>
      </c>
      <c r="L856" s="8">
        <v>16.8</v>
      </c>
      <c r="M856" s="36" t="str">
        <f>INDEX(YahooDetails[], MATCH(ZACKS_Screener[Ticker], YahooDetails[Ticker],0), 4)</f>
        <v>Industrials</v>
      </c>
      <c r="N856" s="6" t="str">
        <f>INDEX(YahooDetails[], MATCH(ZACKS_Screener[Ticker], YahooDetails[Ticker],0), 2)</f>
        <v>Building Products &amp; Equipment</v>
      </c>
      <c r="O8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8.2444918265813794E-2</v>
      </c>
      <c r="P8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0.10308601444517401</v>
      </c>
      <c r="Q856" s="17">
        <f>IFERROR(ZACKS_Screener[[#This Row],[Price]]/ZACKS_Screener[[#This Row],[EPS1]], "")</f>
        <v>20.497045305318451</v>
      </c>
      <c r="R856" s="17">
        <f>IFERROR(ZACKS_Screener[[#This Row],[Price]]/ZACKS_Screener[[#This Row],[EPS2]], "")</f>
        <v>18.581547619047619</v>
      </c>
      <c r="S856" s="17">
        <f>IFERROR(ZACKS_Screener[[#This Row],[PE1]]/(ZACKS_Screener[[#This Row],[EG1]]*100), "")</f>
        <v>2.4861502366019881</v>
      </c>
      <c r="T856" s="17">
        <f>IFERROR(ZACKS_Screener[[#This Row],[PE2]]/(ZACKS_Screener[[#This Row],[EG2]]*100), "")</f>
        <v>1.8025284728541093</v>
      </c>
      <c r="U856"/>
    </row>
    <row r="857" spans="1:21" hidden="1" x14ac:dyDescent="0.25">
      <c r="A857" s="20" t="s">
        <v>1698</v>
      </c>
      <c r="B857" s="35">
        <v>50763.58</v>
      </c>
      <c r="C857" s="6" t="s">
        <v>1697</v>
      </c>
      <c r="D857" s="6" t="s">
        <v>22</v>
      </c>
      <c r="E857" s="6" t="s">
        <v>30</v>
      </c>
      <c r="F857" s="6" t="s">
        <v>256</v>
      </c>
      <c r="G857">
        <v>12</v>
      </c>
      <c r="H857">
        <v>202212</v>
      </c>
      <c r="I857" s="8">
        <v>37.17</v>
      </c>
      <c r="J857" s="8">
        <v>2.57</v>
      </c>
      <c r="K857" s="8">
        <v>2.78</v>
      </c>
      <c r="L857" s="8">
        <v>3.3</v>
      </c>
      <c r="M857" s="36" t="str">
        <f>INDEX(YahooDetails[], MATCH(ZACKS_Screener[Ticker], YahooDetails[Ticker],0), 4)</f>
        <v>Consumer Cyclical</v>
      </c>
      <c r="N857" s="6" t="str">
        <f>INDEX(YahooDetails[], MATCH(ZACKS_Screener[Ticker], YahooDetails[Ticker],0), 2)</f>
        <v>Internet Retail</v>
      </c>
      <c r="O8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8.1712062256809326E-2</v>
      </c>
      <c r="P8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0.18705035971223025</v>
      </c>
      <c r="Q857" s="17">
        <f>IFERROR(ZACKS_Screener[[#This Row],[Price]]/ZACKS_Screener[[#This Row],[EPS1]], "")</f>
        <v>13.370503597122303</v>
      </c>
      <c r="R857" s="17">
        <f>IFERROR(ZACKS_Screener[[#This Row],[Price]]/ZACKS_Screener[[#This Row],[EPS2]], "")</f>
        <v>11.263636363636365</v>
      </c>
      <c r="S857" s="17">
        <f>IFERROR(ZACKS_Screener[[#This Row],[PE1]]/(ZACKS_Screener[[#This Row],[EG1]]*100), "")</f>
        <v>1.6362949640287772</v>
      </c>
      <c r="T857" s="17">
        <f>IFERROR(ZACKS_Screener[[#This Row],[PE2]]/(ZACKS_Screener[[#This Row],[EG2]]*100), "")</f>
        <v>0.60217132867132861</v>
      </c>
      <c r="U857"/>
    </row>
    <row r="858" spans="1:21" hidden="1" x14ac:dyDescent="0.25">
      <c r="A858" s="20" t="s">
        <v>383</v>
      </c>
      <c r="B858" s="35">
        <v>3751.65</v>
      </c>
      <c r="C858" s="6" t="s">
        <v>382</v>
      </c>
      <c r="D858" s="6" t="s">
        <v>22</v>
      </c>
      <c r="E858" s="6" t="s">
        <v>41</v>
      </c>
      <c r="F858" s="6" t="s">
        <v>67</v>
      </c>
      <c r="G858">
        <v>12</v>
      </c>
      <c r="H858">
        <v>202212</v>
      </c>
      <c r="I858" s="8">
        <v>86.1</v>
      </c>
      <c r="J858" s="8">
        <v>-4.42</v>
      </c>
      <c r="K858" s="8">
        <v>-4.0599999999999996</v>
      </c>
      <c r="L858" s="8">
        <v>-1.61</v>
      </c>
      <c r="M858" s="36" t="str">
        <f>INDEX(YahooDetails[], MATCH(ZACKS_Screener[Ticker], YahooDetails[Ticker],0), 4)</f>
        <v>Healthcare</v>
      </c>
      <c r="N858" s="6" t="str">
        <f>INDEX(YahooDetails[], MATCH(ZACKS_Screener[Ticker], YahooDetails[Ticker],0), 2)</f>
        <v>Biotechnology</v>
      </c>
      <c r="O8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8.1447963800905049E-2</v>
      </c>
      <c r="P8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0.60344827586206884</v>
      </c>
      <c r="Q858" s="17">
        <f>IFERROR(ZACKS_Screener[[#This Row],[Price]]/ZACKS_Screener[[#This Row],[EPS1]], "")</f>
        <v>-21.206896551724139</v>
      </c>
      <c r="R858" s="17">
        <f>IFERROR(ZACKS_Screener[[#This Row],[Price]]/ZACKS_Screener[[#This Row],[EPS2]], "")</f>
        <v>-53.478260869565212</v>
      </c>
      <c r="S858" s="17">
        <f>IFERROR(ZACKS_Screener[[#This Row],[PE1]]/(ZACKS_Screener[[#This Row],[EG1]]*100), "")</f>
        <v>-2.603735632183906</v>
      </c>
      <c r="T858" s="17">
        <f>IFERROR(ZACKS_Screener[[#This Row],[PE2]]/(ZACKS_Screener[[#This Row],[EG2]]*100), "")</f>
        <v>-0.88621118012422373</v>
      </c>
      <c r="U858"/>
    </row>
    <row r="859" spans="1:21" hidden="1" x14ac:dyDescent="0.25">
      <c r="A859" s="20" t="s">
        <v>290</v>
      </c>
      <c r="B859" s="35">
        <v>3791.08</v>
      </c>
      <c r="C859" s="6" t="s">
        <v>289</v>
      </c>
      <c r="D859" s="6" t="s">
        <v>22</v>
      </c>
      <c r="E859" s="6" t="s">
        <v>14</v>
      </c>
      <c r="F859" s="6" t="s">
        <v>201</v>
      </c>
      <c r="G859">
        <v>12</v>
      </c>
      <c r="H859">
        <v>202212</v>
      </c>
      <c r="I859" s="8">
        <v>51.96</v>
      </c>
      <c r="J859" s="8">
        <v>-1.23</v>
      </c>
      <c r="K859" s="8">
        <v>-1.1299999999999999</v>
      </c>
      <c r="L859" s="8">
        <v>-0.66</v>
      </c>
      <c r="M859" s="36" t="str">
        <f>INDEX(YahooDetails[], MATCH(ZACKS_Screener[Ticker], YahooDetails[Ticker],0), 4)</f>
        <v>Technology</v>
      </c>
      <c r="N859" s="6" t="str">
        <f>INDEX(YahooDetails[], MATCH(ZACKS_Screener[Ticker], YahooDetails[Ticker],0), 2)</f>
        <v>Software—Infrastructure</v>
      </c>
      <c r="O8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8.1300813008130149E-2</v>
      </c>
      <c r="P8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0.41592920353982293</v>
      </c>
      <c r="Q859" s="17">
        <f>IFERROR(ZACKS_Screener[[#This Row],[Price]]/ZACKS_Screener[[#This Row],[EPS1]], "")</f>
        <v>-45.982300884955755</v>
      </c>
      <c r="R859" s="17">
        <f>IFERROR(ZACKS_Screener[[#This Row],[Price]]/ZACKS_Screener[[#This Row],[EPS2]], "")</f>
        <v>-78.72727272727272</v>
      </c>
      <c r="S859" s="17">
        <f>IFERROR(ZACKS_Screener[[#This Row],[PE1]]/(ZACKS_Screener[[#This Row],[EG1]]*100), "")</f>
        <v>-5.6558230088495538</v>
      </c>
      <c r="T859" s="17">
        <f>IFERROR(ZACKS_Screener[[#This Row],[PE2]]/(ZACKS_Screener[[#This Row],[EG2]]*100), "")</f>
        <v>-1.8928046421663445</v>
      </c>
      <c r="U859"/>
    </row>
    <row r="860" spans="1:21" hidden="1" x14ac:dyDescent="0.25">
      <c r="A860" s="20" t="s">
        <v>3242</v>
      </c>
      <c r="B860" s="35">
        <v>29963.06</v>
      </c>
      <c r="C860" s="6" t="s">
        <v>3241</v>
      </c>
      <c r="D860" s="6" t="s">
        <v>13</v>
      </c>
      <c r="E860" s="6" t="s">
        <v>41</v>
      </c>
      <c r="F860" s="6" t="s">
        <v>61</v>
      </c>
      <c r="G860">
        <v>12</v>
      </c>
      <c r="H860">
        <v>202212</v>
      </c>
      <c r="I860" s="8">
        <v>143.66</v>
      </c>
      <c r="J860" s="8">
        <v>6.89</v>
      </c>
      <c r="K860" s="8">
        <v>7.45</v>
      </c>
      <c r="L860" s="8">
        <v>7.95</v>
      </c>
      <c r="M860" s="36" t="str">
        <f>INDEX(YahooDetails[], MATCH(ZACKS_Screener[Ticker], YahooDetails[Ticker],0), 4)</f>
        <v>Healthcare</v>
      </c>
      <c r="N860" s="6" t="str">
        <f>INDEX(YahooDetails[], MATCH(ZACKS_Screener[Ticker], YahooDetails[Ticker],0), 2)</f>
        <v>Medical Devices</v>
      </c>
      <c r="O8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8.1277213352685132E-2</v>
      </c>
      <c r="P8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6.7114093959731544E-2</v>
      </c>
      <c r="Q860" s="17">
        <f>IFERROR(ZACKS_Screener[[#This Row],[Price]]/ZACKS_Screener[[#This Row],[EPS1]], "")</f>
        <v>19.283221476510064</v>
      </c>
      <c r="R860" s="17">
        <f>IFERROR(ZACKS_Screener[[#This Row],[Price]]/ZACKS_Screener[[#This Row],[EPS2]], "")</f>
        <v>18.070440251572325</v>
      </c>
      <c r="S860" s="17">
        <f>IFERROR(ZACKS_Screener[[#This Row],[PE1]]/(ZACKS_Screener[[#This Row],[EG1]]*100), "")</f>
        <v>2.3725249280920395</v>
      </c>
      <c r="T860" s="17">
        <f>IFERROR(ZACKS_Screener[[#This Row],[PE2]]/(ZACKS_Screener[[#This Row],[EG2]]*100), "")</f>
        <v>2.6924955974842764</v>
      </c>
      <c r="U860"/>
    </row>
    <row r="861" spans="1:21" hidden="1" x14ac:dyDescent="0.25">
      <c r="A861" s="20" t="s">
        <v>84</v>
      </c>
      <c r="B861" s="35">
        <v>200555.83</v>
      </c>
      <c r="C861" s="6" t="s">
        <v>83</v>
      </c>
      <c r="D861" s="6" t="s">
        <v>13</v>
      </c>
      <c r="E861" s="6" t="s">
        <v>85</v>
      </c>
      <c r="F861" s="6" t="s">
        <v>86</v>
      </c>
      <c r="G861">
        <v>8</v>
      </c>
      <c r="H861">
        <v>202208</v>
      </c>
      <c r="I861" s="8">
        <v>317.39999999999998</v>
      </c>
      <c r="J861" s="8">
        <v>10.71</v>
      </c>
      <c r="K861" s="8">
        <v>11.58</v>
      </c>
      <c r="L861" s="8">
        <v>12.53</v>
      </c>
      <c r="M861" s="36" t="str">
        <f>INDEX(YahooDetails[], MATCH(ZACKS_Screener[Ticker], YahooDetails[Ticker],0), 4)</f>
        <v>Technology</v>
      </c>
      <c r="N861" s="6" t="str">
        <f>INDEX(YahooDetails[], MATCH(ZACKS_Screener[Ticker], YahooDetails[Ticker],0), 2)</f>
        <v>Information Technology Services</v>
      </c>
      <c r="O8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8.1232492997198799E-2</v>
      </c>
      <c r="P8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8.2037996545768502E-2</v>
      </c>
      <c r="Q861" s="17">
        <f>IFERROR(ZACKS_Screener[[#This Row],[Price]]/ZACKS_Screener[[#This Row],[EPS1]], "")</f>
        <v>27.409326424870464</v>
      </c>
      <c r="R861" s="17">
        <f>IFERROR(ZACKS_Screener[[#This Row],[Price]]/ZACKS_Screener[[#This Row],[EPS2]], "")</f>
        <v>25.331205107741422</v>
      </c>
      <c r="S861" s="17">
        <f>IFERROR(ZACKS_Screener[[#This Row],[PE1]]/(ZACKS_Screener[[#This Row],[EG1]]*100), "")</f>
        <v>3.3741825978202638</v>
      </c>
      <c r="T861" s="17">
        <f>IFERROR(ZACKS_Screener[[#This Row],[PE2]]/(ZACKS_Screener[[#This Row],[EG2]]*100), "")</f>
        <v>3.0877405805015359</v>
      </c>
      <c r="U861"/>
    </row>
    <row r="862" spans="1:21" hidden="1" x14ac:dyDescent="0.25">
      <c r="A862" s="20" t="s">
        <v>2140</v>
      </c>
      <c r="B862" s="35">
        <v>4755.1899999999996</v>
      </c>
      <c r="C862" s="6" t="s">
        <v>2139</v>
      </c>
      <c r="D862" s="6" t="s">
        <v>22</v>
      </c>
      <c r="E862" s="6" t="s">
        <v>30</v>
      </c>
      <c r="F862" s="6" t="s">
        <v>2141</v>
      </c>
      <c r="G862">
        <v>12</v>
      </c>
      <c r="H862">
        <v>202212</v>
      </c>
      <c r="I862" s="8">
        <v>142.96</v>
      </c>
      <c r="J862" s="8">
        <v>9.11</v>
      </c>
      <c r="K862" s="8">
        <v>9.85</v>
      </c>
      <c r="L862" s="8">
        <v>10.92</v>
      </c>
      <c r="M862" s="36" t="str">
        <f>INDEX(YahooDetails[], MATCH(ZACKS_Screener[Ticker], YahooDetails[Ticker],0), 4)</f>
        <v>Technology</v>
      </c>
      <c r="N862" s="6" t="str">
        <f>INDEX(YahooDetails[], MATCH(ZACKS_Screener[Ticker], YahooDetails[Ticker],0), 2)</f>
        <v>Electronics &amp; Computer Distribution</v>
      </c>
      <c r="O8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8.1229418221734392E-2</v>
      </c>
      <c r="P8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0.10862944162436551</v>
      </c>
      <c r="Q862" s="17">
        <f>IFERROR(ZACKS_Screener[[#This Row],[Price]]/ZACKS_Screener[[#This Row],[EPS1]], "")</f>
        <v>14.513705583756346</v>
      </c>
      <c r="R862" s="17">
        <f>IFERROR(ZACKS_Screener[[#This Row],[Price]]/ZACKS_Screener[[#This Row],[EPS2]], "")</f>
        <v>13.091575091575093</v>
      </c>
      <c r="S862" s="17">
        <f>IFERROR(ZACKS_Screener[[#This Row],[PE1]]/(ZACKS_Screener[[#This Row],[EG1]]*100), "")</f>
        <v>1.7867548360543277</v>
      </c>
      <c r="T862" s="17">
        <f>IFERROR(ZACKS_Screener[[#This Row],[PE2]]/(ZACKS_Screener[[#This Row],[EG2]]*100), "")</f>
        <v>1.205159015439389</v>
      </c>
      <c r="U862"/>
    </row>
    <row r="863" spans="1:21" hidden="1" x14ac:dyDescent="0.25">
      <c r="A863" s="20" t="s">
        <v>406</v>
      </c>
      <c r="B863" s="35">
        <v>14331.83</v>
      </c>
      <c r="C863" s="6" t="s">
        <v>405</v>
      </c>
      <c r="D863" s="6" t="s">
        <v>13</v>
      </c>
      <c r="E863" s="6" t="s">
        <v>85</v>
      </c>
      <c r="F863" s="6" t="s">
        <v>407</v>
      </c>
      <c r="G863">
        <v>3</v>
      </c>
      <c r="H863">
        <v>202303</v>
      </c>
      <c r="I863" s="8">
        <v>109.55</v>
      </c>
      <c r="J863" s="8">
        <v>4.5599999999999996</v>
      </c>
      <c r="K863" s="8">
        <v>4.93</v>
      </c>
      <c r="L863" s="8">
        <v>5.44</v>
      </c>
      <c r="M863" s="36" t="str">
        <f>INDEX(YahooDetails[], MATCH(ZACKS_Screener[Ticker], YahooDetails[Ticker],0), 4)</f>
        <v>Industrials</v>
      </c>
      <c r="N863" s="6" t="str">
        <f>INDEX(YahooDetails[], MATCH(ZACKS_Screener[Ticker], YahooDetails[Ticker],0), 2)</f>
        <v>Consulting Services</v>
      </c>
      <c r="O8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8.1140350877193013E-2</v>
      </c>
      <c r="P8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0.1034482758620691</v>
      </c>
      <c r="Q863" s="17">
        <f>IFERROR(ZACKS_Screener[[#This Row],[Price]]/ZACKS_Screener[[#This Row],[EPS1]], "")</f>
        <v>22.2210953346856</v>
      </c>
      <c r="R863" s="17">
        <f>IFERROR(ZACKS_Screener[[#This Row],[Price]]/ZACKS_Screener[[#This Row],[EPS2]], "")</f>
        <v>20.137867647058822</v>
      </c>
      <c r="S863" s="17">
        <f>IFERROR(ZACKS_Screener[[#This Row],[PE1]]/(ZACKS_Screener[[#This Row],[EG1]]*100), "")</f>
        <v>2.7385998574639538</v>
      </c>
      <c r="T863" s="17">
        <f>IFERROR(ZACKS_Screener[[#This Row],[PE2]]/(ZACKS_Screener[[#This Row],[EG2]]*100), "")</f>
        <v>1.9466605392156835</v>
      </c>
      <c r="U863"/>
    </row>
    <row r="864" spans="1:21" hidden="1" x14ac:dyDescent="0.25">
      <c r="A864" s="20" t="s">
        <v>3900</v>
      </c>
      <c r="B864" s="35">
        <v>2782.8</v>
      </c>
      <c r="C864" s="6" t="s">
        <v>3899</v>
      </c>
      <c r="D864" s="6" t="s">
        <v>13</v>
      </c>
      <c r="E864" s="6" t="s">
        <v>223</v>
      </c>
      <c r="F864" s="6" t="s">
        <v>3759</v>
      </c>
      <c r="G864">
        <v>12</v>
      </c>
      <c r="H864">
        <v>202212</v>
      </c>
      <c r="I864" s="8">
        <v>6.05</v>
      </c>
      <c r="J864" s="8">
        <v>1</v>
      </c>
      <c r="K864" s="8">
        <v>1.08</v>
      </c>
      <c r="L864" s="8">
        <v>1.5</v>
      </c>
      <c r="M864" s="36" t="str">
        <f>INDEX(YahooDetails[], MATCH(ZACKS_Screener[Ticker], YahooDetails[Ticker],0), 4)</f>
        <v>Energy</v>
      </c>
      <c r="N864" s="6" t="str">
        <f>INDEX(YahooDetails[], MATCH(ZACKS_Screener[Ticker], YahooDetails[Ticker],0), 2)</f>
        <v>Oil &amp; Gas E&amp;P</v>
      </c>
      <c r="O8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8.0000000000000071E-2</v>
      </c>
      <c r="P8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0.38888888888888878</v>
      </c>
      <c r="Q864" s="17">
        <f>IFERROR(ZACKS_Screener[[#This Row],[Price]]/ZACKS_Screener[[#This Row],[EPS1]], "")</f>
        <v>5.6018518518518512</v>
      </c>
      <c r="R864" s="17">
        <f>IFERROR(ZACKS_Screener[[#This Row],[Price]]/ZACKS_Screener[[#This Row],[EPS2]], "")</f>
        <v>4.0333333333333332</v>
      </c>
      <c r="S864" s="17">
        <f>IFERROR(ZACKS_Screener[[#This Row],[PE1]]/(ZACKS_Screener[[#This Row],[EG1]]*100), "")</f>
        <v>0.70023148148148073</v>
      </c>
      <c r="T864" s="17">
        <f>IFERROR(ZACKS_Screener[[#This Row],[PE2]]/(ZACKS_Screener[[#This Row],[EG2]]*100), "")</f>
        <v>0.10371428571428574</v>
      </c>
      <c r="U864"/>
    </row>
    <row r="865" spans="1:21" hidden="1" x14ac:dyDescent="0.25">
      <c r="A865" s="20" t="s">
        <v>1069</v>
      </c>
      <c r="B865" s="35">
        <v>7521.84</v>
      </c>
      <c r="C865" s="6" t="s">
        <v>1068</v>
      </c>
      <c r="D865" s="6" t="s">
        <v>13</v>
      </c>
      <c r="E865" s="6" t="s">
        <v>37</v>
      </c>
      <c r="F865" s="6" t="s">
        <v>250</v>
      </c>
      <c r="G865">
        <v>12</v>
      </c>
      <c r="H865">
        <v>202212</v>
      </c>
      <c r="I865" s="8">
        <v>172.7</v>
      </c>
      <c r="J865" s="8">
        <v>7</v>
      </c>
      <c r="K865" s="8">
        <v>7.56</v>
      </c>
      <c r="L865" s="8">
        <v>8.0500000000000007</v>
      </c>
      <c r="M865" s="36" t="str">
        <f>INDEX(YahooDetails[], MATCH(ZACKS_Screener[Ticker], YahooDetails[Ticker],0), 4)</f>
        <v>Real Estate</v>
      </c>
      <c r="N865" s="6" t="str">
        <f>INDEX(YahooDetails[], MATCH(ZACKS_Screener[Ticker], YahooDetails[Ticker],0), 2)</f>
        <v>REIT—Industrial</v>
      </c>
      <c r="O8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7.9999999999999946E-2</v>
      </c>
      <c r="P8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6.4814814814814964E-2</v>
      </c>
      <c r="Q865" s="17">
        <f>IFERROR(ZACKS_Screener[[#This Row],[Price]]/ZACKS_Screener[[#This Row],[EPS1]], "")</f>
        <v>22.843915343915345</v>
      </c>
      <c r="R865" s="17">
        <f>IFERROR(ZACKS_Screener[[#This Row],[Price]]/ZACKS_Screener[[#This Row],[EPS2]], "")</f>
        <v>21.453416149068321</v>
      </c>
      <c r="S865" s="17">
        <f>IFERROR(ZACKS_Screener[[#This Row],[PE1]]/(ZACKS_Screener[[#This Row],[EG1]]*100), "")</f>
        <v>2.8554894179894199</v>
      </c>
      <c r="T865" s="17">
        <f>IFERROR(ZACKS_Screener[[#This Row],[PE2]]/(ZACKS_Screener[[#This Row],[EG2]]*100), "")</f>
        <v>3.3099556344276766</v>
      </c>
      <c r="U865"/>
    </row>
    <row r="866" spans="1:21" hidden="1" x14ac:dyDescent="0.25">
      <c r="A866" s="20" t="s">
        <v>785</v>
      </c>
      <c r="B866" s="35">
        <v>18350.330000000002</v>
      </c>
      <c r="C866" s="6" t="s">
        <v>784</v>
      </c>
      <c r="D866" s="6" t="s">
        <v>13</v>
      </c>
      <c r="E866" s="6" t="s">
        <v>118</v>
      </c>
      <c r="F866" s="6" t="s">
        <v>119</v>
      </c>
      <c r="G866">
        <v>12</v>
      </c>
      <c r="H866">
        <v>202212</v>
      </c>
      <c r="I866" s="8">
        <v>29.08</v>
      </c>
      <c r="J866" s="8">
        <v>1.38</v>
      </c>
      <c r="K866" s="8">
        <v>1.49</v>
      </c>
      <c r="L866" s="8">
        <v>1.61</v>
      </c>
      <c r="M866" s="36" t="str">
        <f>INDEX(YahooDetails[], MATCH(ZACKS_Screener[Ticker], YahooDetails[Ticker],0), 4)</f>
        <v>Utilities</v>
      </c>
      <c r="N866" s="6" t="str">
        <f>INDEX(YahooDetails[], MATCH(ZACKS_Screener[Ticker], YahooDetails[Ticker],0), 2)</f>
        <v>Utilities—Regulated Electric</v>
      </c>
      <c r="O8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7.9710144927536308E-2</v>
      </c>
      <c r="P8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8.053691275167793E-2</v>
      </c>
      <c r="Q866" s="17">
        <f>IFERROR(ZACKS_Screener[[#This Row],[Price]]/ZACKS_Screener[[#This Row],[EPS1]], "")</f>
        <v>19.516778523489933</v>
      </c>
      <c r="R866" s="17">
        <f>IFERROR(ZACKS_Screener[[#This Row],[Price]]/ZACKS_Screener[[#This Row],[EPS2]], "")</f>
        <v>18.062111801242235</v>
      </c>
      <c r="S866" s="17">
        <f>IFERROR(ZACKS_Screener[[#This Row],[PE1]]/(ZACKS_Screener[[#This Row],[EG1]]*100), "")</f>
        <v>2.4484685784014619</v>
      </c>
      <c r="T866" s="17">
        <f>IFERROR(ZACKS_Screener[[#This Row],[PE2]]/(ZACKS_Screener[[#This Row],[EG2]]*100), "")</f>
        <v>2.2427122153209087</v>
      </c>
      <c r="U866"/>
    </row>
    <row r="867" spans="1:21" hidden="1" x14ac:dyDescent="0.25">
      <c r="A867" s="20" t="s">
        <v>2487</v>
      </c>
      <c r="B867" s="35">
        <v>63240.94</v>
      </c>
      <c r="C867" s="6" t="s">
        <v>2487</v>
      </c>
      <c r="D867" s="6" t="s">
        <v>13</v>
      </c>
      <c r="E867" s="6" t="s">
        <v>14</v>
      </c>
      <c r="F867" s="6" t="s">
        <v>58</v>
      </c>
      <c r="G867">
        <v>12</v>
      </c>
      <c r="H867">
        <v>202212</v>
      </c>
      <c r="I867" s="8">
        <v>33.31</v>
      </c>
      <c r="J867" s="8">
        <v>1.26</v>
      </c>
      <c r="K867" s="8">
        <v>1.36</v>
      </c>
      <c r="L867" s="8">
        <v>1.52</v>
      </c>
      <c r="M867" s="36" t="str">
        <f>INDEX(YahooDetails[], MATCH(ZACKS_Screener[Ticker], YahooDetails[Ticker],0), 4)</f>
        <v>Industrials</v>
      </c>
      <c r="N867" s="6" t="str">
        <f>INDEX(YahooDetails[], MATCH(ZACKS_Screener[Ticker], YahooDetails[Ticker],0), 2)</f>
        <v>Specialty Business Services</v>
      </c>
      <c r="O8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7.936507936507943E-2</v>
      </c>
      <c r="P8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0.11764705882352934</v>
      </c>
      <c r="Q867" s="17">
        <f>IFERROR(ZACKS_Screener[[#This Row],[Price]]/ZACKS_Screener[[#This Row],[EPS1]], "")</f>
        <v>24.492647058823529</v>
      </c>
      <c r="R867" s="17">
        <f>IFERROR(ZACKS_Screener[[#This Row],[Price]]/ZACKS_Screener[[#This Row],[EPS2]], "")</f>
        <v>21.914473684210527</v>
      </c>
      <c r="S867" s="17">
        <f>IFERROR(ZACKS_Screener[[#This Row],[PE1]]/(ZACKS_Screener[[#This Row],[EG1]]*100), "")</f>
        <v>3.0860735294117623</v>
      </c>
      <c r="T867" s="17">
        <f>IFERROR(ZACKS_Screener[[#This Row],[PE2]]/(ZACKS_Screener[[#This Row],[EG2]]*100), "")</f>
        <v>1.8627302631578959</v>
      </c>
      <c r="U867"/>
    </row>
    <row r="868" spans="1:21" hidden="1" x14ac:dyDescent="0.25">
      <c r="A868" s="20" t="s">
        <v>2933</v>
      </c>
      <c r="B868" s="35">
        <v>23777.43</v>
      </c>
      <c r="C868" s="6" t="s">
        <v>2932</v>
      </c>
      <c r="D868" s="6" t="s">
        <v>22</v>
      </c>
      <c r="E868" s="6" t="s">
        <v>30</v>
      </c>
      <c r="F868" s="6" t="s">
        <v>430</v>
      </c>
      <c r="G868">
        <v>12</v>
      </c>
      <c r="H868">
        <v>202212</v>
      </c>
      <c r="I868" s="8">
        <v>217.01</v>
      </c>
      <c r="J868" s="8">
        <v>9.7100000000000009</v>
      </c>
      <c r="K868" s="8">
        <v>10.48</v>
      </c>
      <c r="L868" s="8">
        <v>11.5</v>
      </c>
      <c r="M868" s="36" t="str">
        <f>INDEX(YahooDetails[], MATCH(ZACKS_Screener[Ticker], YahooDetails[Ticker],0), 4)</f>
        <v>Consumer Cyclical</v>
      </c>
      <c r="N868" s="6" t="str">
        <f>INDEX(YahooDetails[], MATCH(ZACKS_Screener[Ticker], YahooDetails[Ticker],0), 2)</f>
        <v>Specialty Retail</v>
      </c>
      <c r="O8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7.9299691040164724E-2</v>
      </c>
      <c r="P8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9.7328244274809114E-2</v>
      </c>
      <c r="Q868" s="17">
        <f>IFERROR(ZACKS_Screener[[#This Row],[Price]]/ZACKS_Screener[[#This Row],[EPS1]], "")</f>
        <v>20.707061068702288</v>
      </c>
      <c r="R868" s="17">
        <f>IFERROR(ZACKS_Screener[[#This Row],[Price]]/ZACKS_Screener[[#This Row],[EPS2]], "")</f>
        <v>18.870434782608694</v>
      </c>
      <c r="S868" s="17">
        <f>IFERROR(ZACKS_Screener[[#This Row],[PE1]]/(ZACKS_Screener[[#This Row],[EG1]]*100), "")</f>
        <v>2.6112410776246668</v>
      </c>
      <c r="T868" s="17">
        <f>IFERROR(ZACKS_Screener[[#This Row],[PE2]]/(ZACKS_Screener[[#This Row],[EG2]]*100), "")</f>
        <v>1.9388446717817569</v>
      </c>
      <c r="U868"/>
    </row>
    <row r="869" spans="1:21" hidden="1" x14ac:dyDescent="0.25">
      <c r="A869" s="20" t="s">
        <v>2524</v>
      </c>
      <c r="B869" s="35">
        <v>5915.73</v>
      </c>
      <c r="C869" s="6" t="s">
        <v>2524</v>
      </c>
      <c r="D869" s="6" t="s">
        <v>13</v>
      </c>
      <c r="E869" s="6" t="s">
        <v>37</v>
      </c>
      <c r="F869" s="6" t="s">
        <v>70</v>
      </c>
      <c r="G869">
        <v>12</v>
      </c>
      <c r="H869">
        <v>202212</v>
      </c>
      <c r="I869" s="8">
        <v>129.86000000000001</v>
      </c>
      <c r="J869" s="8">
        <v>4.6900000000000004</v>
      </c>
      <c r="K869" s="8">
        <v>5.0599999999999996</v>
      </c>
      <c r="L869" s="8">
        <v>5.25</v>
      </c>
      <c r="M869" s="36" t="str">
        <f>INDEX(YahooDetails[], MATCH(ZACKS_Screener[Ticker], YahooDetails[Ticker],0), 4)</f>
        <v>Financial Services</v>
      </c>
      <c r="N869" s="6" t="str">
        <f>INDEX(YahooDetails[], MATCH(ZACKS_Screener[Ticker], YahooDetails[Ticker],0), 2)</f>
        <v>Insurance—Property &amp; Casualty</v>
      </c>
      <c r="O8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7.8891257995735431E-2</v>
      </c>
      <c r="P8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3.7549407114624588E-2</v>
      </c>
      <c r="Q869" s="17">
        <f>IFERROR(ZACKS_Screener[[#This Row],[Price]]/ZACKS_Screener[[#This Row],[EPS1]], "")</f>
        <v>25.664031620553363</v>
      </c>
      <c r="R869" s="17">
        <f>IFERROR(ZACKS_Screener[[#This Row],[Price]]/ZACKS_Screener[[#This Row],[EPS2]], "")</f>
        <v>24.735238095238099</v>
      </c>
      <c r="S869" s="17">
        <f>IFERROR(ZACKS_Screener[[#This Row],[PE1]]/(ZACKS_Screener[[#This Row],[EG1]]*100), "")</f>
        <v>3.2530894135242039</v>
      </c>
      <c r="T869" s="17">
        <f>IFERROR(ZACKS_Screener[[#This Row],[PE2]]/(ZACKS_Screener[[#This Row],[EG2]]*100), "")</f>
        <v>6.5873844611528689</v>
      </c>
      <c r="U869"/>
    </row>
    <row r="870" spans="1:21" hidden="1" x14ac:dyDescent="0.25">
      <c r="A870" s="20" t="s">
        <v>1850</v>
      </c>
      <c r="B870" s="35">
        <v>3122.38</v>
      </c>
      <c r="C870" s="6" t="s">
        <v>1849</v>
      </c>
      <c r="D870" s="6" t="s">
        <v>22</v>
      </c>
      <c r="E870" s="6" t="s">
        <v>330</v>
      </c>
      <c r="F870" s="6" t="s">
        <v>474</v>
      </c>
      <c r="G870">
        <v>12</v>
      </c>
      <c r="H870">
        <v>202212</v>
      </c>
      <c r="I870" s="8">
        <v>101.62</v>
      </c>
      <c r="J870" s="8">
        <v>5.96</v>
      </c>
      <c r="K870" s="8">
        <v>6.43</v>
      </c>
      <c r="L870" s="8">
        <v>7.24</v>
      </c>
      <c r="M870" s="36" t="str">
        <f>INDEX(YahooDetails[], MATCH(ZACKS_Screener[Ticker], YahooDetails[Ticker],0), 4)</f>
        <v>Consumer Defensive</v>
      </c>
      <c r="N870" s="6" t="str">
        <f>INDEX(YahooDetails[], MATCH(ZACKS_Screener[Ticker], YahooDetails[Ticker],0), 2)</f>
        <v>Education &amp; Training Services</v>
      </c>
      <c r="O8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7.8859060402684519E-2</v>
      </c>
      <c r="P8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0.1259720062208399</v>
      </c>
      <c r="Q870" s="17">
        <f>IFERROR(ZACKS_Screener[[#This Row],[Price]]/ZACKS_Screener[[#This Row],[EPS1]], "")</f>
        <v>15.804043545878695</v>
      </c>
      <c r="R870" s="17">
        <f>IFERROR(ZACKS_Screener[[#This Row],[Price]]/ZACKS_Screener[[#This Row],[EPS2]], "")</f>
        <v>14.035911602209945</v>
      </c>
      <c r="S870" s="17">
        <f>IFERROR(ZACKS_Screener[[#This Row],[PE1]]/(ZACKS_Screener[[#This Row],[EG1]]*100), "")</f>
        <v>2.0040872241156826</v>
      </c>
      <c r="T870" s="17">
        <f>IFERROR(ZACKS_Screener[[#This Row],[PE2]]/(ZACKS_Screener[[#This Row],[EG2]]*100), "")</f>
        <v>1.1142087852124676</v>
      </c>
      <c r="U870"/>
    </row>
    <row r="871" spans="1:21" hidden="1" x14ac:dyDescent="0.25">
      <c r="A871" s="20" t="s">
        <v>3154</v>
      </c>
      <c r="B871" s="35">
        <v>67067.8</v>
      </c>
      <c r="C871" s="6" t="s">
        <v>3153</v>
      </c>
      <c r="D871" s="6" t="s">
        <v>13</v>
      </c>
      <c r="E871" s="6" t="s">
        <v>85</v>
      </c>
      <c r="F871" s="6" t="s">
        <v>745</v>
      </c>
      <c r="G871">
        <v>12</v>
      </c>
      <c r="H871">
        <v>202212</v>
      </c>
      <c r="I871" s="8">
        <v>164.86</v>
      </c>
      <c r="J871" s="8">
        <v>5.59</v>
      </c>
      <c r="K871" s="8">
        <v>6.03</v>
      </c>
      <c r="L871" s="8">
        <v>6.7</v>
      </c>
      <c r="M871" s="36" t="str">
        <f>INDEX(YahooDetails[], MATCH(ZACKS_Screener[Ticker], YahooDetails[Ticker],0), 4)</f>
        <v>Industrials</v>
      </c>
      <c r="N871" s="6" t="str">
        <f>INDEX(YahooDetails[], MATCH(ZACKS_Screener[Ticker], YahooDetails[Ticker],0), 2)</f>
        <v>Waste Management</v>
      </c>
      <c r="O8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7.8711985688729946E-2</v>
      </c>
      <c r="P8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0.11111111111111109</v>
      </c>
      <c r="Q871" s="17">
        <f>IFERROR(ZACKS_Screener[[#This Row],[Price]]/ZACKS_Screener[[#This Row],[EPS1]], "")</f>
        <v>27.339966832504146</v>
      </c>
      <c r="R871" s="17">
        <f>IFERROR(ZACKS_Screener[[#This Row],[Price]]/ZACKS_Screener[[#This Row],[EPS2]], "")</f>
        <v>24.605970149253732</v>
      </c>
      <c r="S871" s="17">
        <f>IFERROR(ZACKS_Screener[[#This Row],[PE1]]/(ZACKS_Screener[[#This Row],[EG1]]*100), "")</f>
        <v>3.473418513493137</v>
      </c>
      <c r="T871" s="17">
        <f>IFERROR(ZACKS_Screener[[#This Row],[PE2]]/(ZACKS_Screener[[#This Row],[EG2]]*100), "")</f>
        <v>2.2145373134328361</v>
      </c>
      <c r="U871"/>
    </row>
    <row r="872" spans="1:21" hidden="1" x14ac:dyDescent="0.25">
      <c r="A872" s="20" t="s">
        <v>1119</v>
      </c>
      <c r="B872" s="35">
        <v>3615.28</v>
      </c>
      <c r="C872" s="6" t="s">
        <v>1118</v>
      </c>
      <c r="D872" s="6" t="s">
        <v>13</v>
      </c>
      <c r="E872" s="6" t="s">
        <v>37</v>
      </c>
      <c r="F872" s="6" t="s">
        <v>98</v>
      </c>
      <c r="G872">
        <v>12</v>
      </c>
      <c r="H872">
        <v>202212</v>
      </c>
      <c r="I872" s="8">
        <v>24.29</v>
      </c>
      <c r="J872" s="8">
        <v>1.53</v>
      </c>
      <c r="K872" s="8">
        <v>1.65</v>
      </c>
      <c r="L872" s="8">
        <v>1.73</v>
      </c>
      <c r="M872" s="36" t="str">
        <f>INDEX(YahooDetails[], MATCH(ZACKS_Screener[Ticker], YahooDetails[Ticker],0), 4)</f>
        <v>Real Estate</v>
      </c>
      <c r="N872" s="6" t="str">
        <f>INDEX(YahooDetails[], MATCH(ZACKS_Screener[Ticker], YahooDetails[Ticker],0), 2)</f>
        <v>REIT—Diversified</v>
      </c>
      <c r="O8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7.8431372549019537E-2</v>
      </c>
      <c r="P8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4.8484848484848533E-2</v>
      </c>
      <c r="Q872" s="17">
        <f>IFERROR(ZACKS_Screener[[#This Row],[Price]]/ZACKS_Screener[[#This Row],[EPS1]], "")</f>
        <v>14.721212121212121</v>
      </c>
      <c r="R872" s="17">
        <f>IFERROR(ZACKS_Screener[[#This Row],[Price]]/ZACKS_Screener[[#This Row],[EPS2]], "")</f>
        <v>14.040462427745664</v>
      </c>
      <c r="S872" s="17">
        <f>IFERROR(ZACKS_Screener[[#This Row],[PE1]]/(ZACKS_Screener[[#This Row],[EG1]]*100), "")</f>
        <v>1.8769545454545471</v>
      </c>
      <c r="T872" s="17">
        <f>IFERROR(ZACKS_Screener[[#This Row],[PE2]]/(ZACKS_Screener[[#This Row],[EG2]]*100), "")</f>
        <v>2.8958453757225406</v>
      </c>
      <c r="U872"/>
    </row>
    <row r="873" spans="1:21" hidden="1" x14ac:dyDescent="0.25">
      <c r="A873" s="20" t="s">
        <v>3288</v>
      </c>
      <c r="B873" s="35">
        <v>2436.75</v>
      </c>
      <c r="C873" s="6" t="s">
        <v>3287</v>
      </c>
      <c r="D873" s="6" t="s">
        <v>22</v>
      </c>
      <c r="E873" s="6" t="s">
        <v>14</v>
      </c>
      <c r="F873" s="6" t="s">
        <v>95</v>
      </c>
      <c r="G873">
        <v>12</v>
      </c>
      <c r="H873">
        <v>202212</v>
      </c>
      <c r="I873" s="8">
        <v>22.5</v>
      </c>
      <c r="J873" s="8">
        <v>1.66</v>
      </c>
      <c r="K873" s="8">
        <v>1.79</v>
      </c>
      <c r="L873" s="8">
        <v>2.2400000000000002</v>
      </c>
      <c r="M873" s="36" t="str">
        <f>INDEX(YahooDetails[], MATCH(ZACKS_Screener[Ticker], YahooDetails[Ticker],0), 4)</f>
        <v>Technology</v>
      </c>
      <c r="N873" s="6" t="str">
        <f>INDEX(YahooDetails[], MATCH(ZACKS_Screener[Ticker], YahooDetails[Ticker],0), 2)</f>
        <v>Software—Infrastructure</v>
      </c>
      <c r="O8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7.8313253012048265E-2</v>
      </c>
      <c r="P8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0.25139664804469281</v>
      </c>
      <c r="Q873" s="17">
        <f>IFERROR(ZACKS_Screener[[#This Row],[Price]]/ZACKS_Screener[[#This Row],[EPS1]], "")</f>
        <v>12.569832402234637</v>
      </c>
      <c r="R873" s="17">
        <f>IFERROR(ZACKS_Screener[[#This Row],[Price]]/ZACKS_Screener[[#This Row],[EPS2]], "")</f>
        <v>10.044642857142856</v>
      </c>
      <c r="S873" s="17">
        <f>IFERROR(ZACKS_Screener[[#This Row],[PE1]]/(ZACKS_Screener[[#This Row],[EG1]]*100), "")</f>
        <v>1.6050709067468829</v>
      </c>
      <c r="T873" s="17">
        <f>IFERROR(ZACKS_Screener[[#This Row],[PE2]]/(ZACKS_Screener[[#This Row],[EG2]]*100), "")</f>
        <v>0.39955357142857129</v>
      </c>
      <c r="U873"/>
    </row>
    <row r="874" spans="1:21" hidden="1" x14ac:dyDescent="0.25">
      <c r="A874" s="20" t="s">
        <v>592</v>
      </c>
      <c r="B874" s="35">
        <v>10872.58</v>
      </c>
      <c r="C874" s="6" t="s">
        <v>591</v>
      </c>
      <c r="D874" s="6" t="s">
        <v>13</v>
      </c>
      <c r="E874" s="6" t="s">
        <v>107</v>
      </c>
      <c r="F874" s="6" t="s">
        <v>108</v>
      </c>
      <c r="G874">
        <v>12</v>
      </c>
      <c r="H874">
        <v>202212</v>
      </c>
      <c r="I874" s="8">
        <v>46.39</v>
      </c>
      <c r="J874" s="8">
        <v>4.5999999999999996</v>
      </c>
      <c r="K874" s="8">
        <v>4.96</v>
      </c>
      <c r="L874" s="8">
        <v>5.67</v>
      </c>
      <c r="M874" s="36" t="str">
        <f>INDEX(YahooDetails[], MATCH(ZACKS_Screener[Ticker], YahooDetails[Ticker],0), 4)</f>
        <v>Consumer Cyclical</v>
      </c>
      <c r="N874" s="6" t="str">
        <f>INDEX(YahooDetails[], MATCH(ZACKS_Screener[Ticker], YahooDetails[Ticker],0), 2)</f>
        <v>Auto Parts</v>
      </c>
      <c r="O8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7.8260869565217467E-2</v>
      </c>
      <c r="P8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0.14314516129032256</v>
      </c>
      <c r="Q874" s="17">
        <f>IFERROR(ZACKS_Screener[[#This Row],[Price]]/ZACKS_Screener[[#This Row],[EPS1]], "")</f>
        <v>9.3528225806451619</v>
      </c>
      <c r="R874" s="17">
        <f>IFERROR(ZACKS_Screener[[#This Row],[Price]]/ZACKS_Screener[[#This Row],[EPS2]], "")</f>
        <v>8.1816578483245159</v>
      </c>
      <c r="S874" s="17">
        <f>IFERROR(ZACKS_Screener[[#This Row],[PE1]]/(ZACKS_Screener[[#This Row],[EG1]]*100), "")</f>
        <v>1.1950828853046584</v>
      </c>
      <c r="T874" s="17">
        <f>IFERROR(ZACKS_Screener[[#This Row],[PE2]]/(ZACKS_Screener[[#This Row],[EG2]]*100), "")</f>
        <v>0.57156370320689587</v>
      </c>
      <c r="U874"/>
    </row>
    <row r="875" spans="1:21" hidden="1" x14ac:dyDescent="0.25">
      <c r="A875" s="20" t="s">
        <v>736</v>
      </c>
      <c r="B875" s="35">
        <v>15553.05</v>
      </c>
      <c r="C875" s="6" t="s">
        <v>735</v>
      </c>
      <c r="D875" s="6" t="s">
        <v>22</v>
      </c>
      <c r="E875" s="6" t="s">
        <v>37</v>
      </c>
      <c r="F875" s="6" t="s">
        <v>70</v>
      </c>
      <c r="G875">
        <v>12</v>
      </c>
      <c r="H875">
        <v>202212</v>
      </c>
      <c r="I875" s="8">
        <v>98.93</v>
      </c>
      <c r="J875" s="8">
        <v>4.24</v>
      </c>
      <c r="K875" s="8">
        <v>4.57</v>
      </c>
      <c r="L875" s="8">
        <v>5.82</v>
      </c>
      <c r="M875" s="36" t="str">
        <f>INDEX(YahooDetails[], MATCH(ZACKS_Screener[Ticker], YahooDetails[Ticker],0), 4)</f>
        <v>Financial Services</v>
      </c>
      <c r="N875" s="6" t="str">
        <f>INDEX(YahooDetails[], MATCH(ZACKS_Screener[Ticker], YahooDetails[Ticker],0), 2)</f>
        <v>Insurance—Property &amp; Casualty</v>
      </c>
      <c r="O8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7.7830188679245293E-2</v>
      </c>
      <c r="P8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0.2735229759299781</v>
      </c>
      <c r="Q875" s="17">
        <f>IFERROR(ZACKS_Screener[[#This Row],[Price]]/ZACKS_Screener[[#This Row],[EPS1]], "")</f>
        <v>21.647702407002189</v>
      </c>
      <c r="R875" s="17">
        <f>IFERROR(ZACKS_Screener[[#This Row],[Price]]/ZACKS_Screener[[#This Row],[EPS2]], "")</f>
        <v>16.998281786941583</v>
      </c>
      <c r="S875" s="17">
        <f>IFERROR(ZACKS_Screener[[#This Row],[PE1]]/(ZACKS_Screener[[#This Row],[EG1]]*100), "")</f>
        <v>2.7814017638087658</v>
      </c>
      <c r="T875" s="17">
        <f>IFERROR(ZACKS_Screener[[#This Row],[PE2]]/(ZACKS_Screener[[#This Row],[EG2]]*100), "")</f>
        <v>0.62145718213058432</v>
      </c>
      <c r="U875"/>
    </row>
    <row r="876" spans="1:21" hidden="1" x14ac:dyDescent="0.25">
      <c r="A876" s="20" t="s">
        <v>952</v>
      </c>
      <c r="B876" s="35">
        <v>95979.83</v>
      </c>
      <c r="C876" s="6" t="s">
        <v>951</v>
      </c>
      <c r="D876" s="6" t="s">
        <v>13</v>
      </c>
      <c r="E876" s="6" t="s">
        <v>51</v>
      </c>
      <c r="F876" s="6" t="s">
        <v>52</v>
      </c>
      <c r="G876">
        <v>6</v>
      </c>
      <c r="H876">
        <v>202206</v>
      </c>
      <c r="I876" s="8">
        <v>170.39</v>
      </c>
      <c r="J876" s="8">
        <v>7.62</v>
      </c>
      <c r="K876" s="8">
        <v>8.2100000000000009</v>
      </c>
      <c r="L876" s="8">
        <v>8.6199999999999992</v>
      </c>
      <c r="M876" s="36" t="str">
        <f>INDEX(YahooDetails[], MATCH(ZACKS_Screener[Ticker], YahooDetails[Ticker],0), 4)</f>
        <v>Consumer Defensive</v>
      </c>
      <c r="N876" s="6" t="str">
        <f>INDEX(YahooDetails[], MATCH(ZACKS_Screener[Ticker], YahooDetails[Ticker],0), 2)</f>
        <v>Beverages—Wineries &amp; Distilleries</v>
      </c>
      <c r="O8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7.7427821522309814E-2</v>
      </c>
      <c r="P8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4.9939098660170322E-2</v>
      </c>
      <c r="Q876" s="17">
        <f>IFERROR(ZACKS_Screener[[#This Row],[Price]]/ZACKS_Screener[[#This Row],[EPS1]], "")</f>
        <v>20.753958587088913</v>
      </c>
      <c r="R876" s="17">
        <f>IFERROR(ZACKS_Screener[[#This Row],[Price]]/ZACKS_Screener[[#This Row],[EPS2]], "")</f>
        <v>19.766821345707658</v>
      </c>
      <c r="S876" s="17">
        <f>IFERROR(ZACKS_Screener[[#This Row],[PE1]]/(ZACKS_Screener[[#This Row],[EG1]]*100), "")</f>
        <v>2.6804265158240219</v>
      </c>
      <c r="T876" s="17">
        <f>IFERROR(ZACKS_Screener[[#This Row],[PE2]]/(ZACKS_Screener[[#This Row],[EG2]]*100), "")</f>
        <v>3.9581854450795246</v>
      </c>
      <c r="U876"/>
    </row>
    <row r="877" spans="1:21" hidden="1" x14ac:dyDescent="0.25">
      <c r="A877" s="20" t="s">
        <v>2279</v>
      </c>
      <c r="B877" s="35">
        <v>9290.5400000000009</v>
      </c>
      <c r="C877" s="6" t="s">
        <v>2278</v>
      </c>
      <c r="D877" s="6" t="s">
        <v>13</v>
      </c>
      <c r="E877" s="6" t="s">
        <v>23</v>
      </c>
      <c r="F877" s="6" t="s">
        <v>334</v>
      </c>
      <c r="G877">
        <v>12</v>
      </c>
      <c r="H877">
        <v>202212</v>
      </c>
      <c r="I877" s="8">
        <v>183.87</v>
      </c>
      <c r="J877" s="8">
        <v>8.67</v>
      </c>
      <c r="K877" s="8">
        <v>9.34</v>
      </c>
      <c r="L877" s="8">
        <v>10.19</v>
      </c>
      <c r="M877" s="36" t="str">
        <f>INDEX(YahooDetails[], MATCH(ZACKS_Screener[Ticker], YahooDetails[Ticker],0), 4)</f>
        <v>Industrials</v>
      </c>
      <c r="N877" s="6" t="str">
        <f>INDEX(YahooDetails[], MATCH(ZACKS_Screener[Ticker], YahooDetails[Ticker],0), 2)</f>
        <v>Airports &amp; Air Services</v>
      </c>
      <c r="O8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7.7277970011534011E-2</v>
      </c>
      <c r="P8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9.1006423982869344E-2</v>
      </c>
      <c r="Q877" s="17">
        <f>IFERROR(ZACKS_Screener[[#This Row],[Price]]/ZACKS_Screener[[#This Row],[EPS1]], "")</f>
        <v>19.686295503211991</v>
      </c>
      <c r="R877" s="17">
        <f>IFERROR(ZACKS_Screener[[#This Row],[Price]]/ZACKS_Screener[[#This Row],[EPS2]], "")</f>
        <v>18.044160942100099</v>
      </c>
      <c r="S877" s="17">
        <f>IFERROR(ZACKS_Screener[[#This Row],[PE1]]/(ZACKS_Screener[[#This Row],[EG1]]*100), "")</f>
        <v>2.5474654031768358</v>
      </c>
      <c r="T877" s="17">
        <f>IFERROR(ZACKS_Screener[[#This Row],[PE2]]/(ZACKS_Screener[[#This Row],[EG2]]*100), "")</f>
        <v>1.9827348611672351</v>
      </c>
      <c r="U877"/>
    </row>
    <row r="878" spans="1:21" hidden="1" x14ac:dyDescent="0.25">
      <c r="A878" s="20" t="s">
        <v>44</v>
      </c>
      <c r="B878" s="35">
        <v>37352.949999999997</v>
      </c>
      <c r="C878" s="6" t="s">
        <v>43</v>
      </c>
      <c r="D878" s="6" t="s">
        <v>13</v>
      </c>
      <c r="E878" s="6" t="s">
        <v>41</v>
      </c>
      <c r="F878" s="6" t="s">
        <v>45</v>
      </c>
      <c r="G878">
        <v>9</v>
      </c>
      <c r="H878">
        <v>202209</v>
      </c>
      <c r="I878" s="8">
        <v>184.49</v>
      </c>
      <c r="J878" s="8">
        <v>11.03</v>
      </c>
      <c r="K878" s="8">
        <v>11.88</v>
      </c>
      <c r="L878" s="8">
        <v>12.56</v>
      </c>
      <c r="M878" s="36" t="str">
        <f>INDEX(YahooDetails[], MATCH(ZACKS_Screener[Ticker], YahooDetails[Ticker],0), 4)</f>
        <v>Healthcare</v>
      </c>
      <c r="N878" s="6" t="str">
        <f>INDEX(YahooDetails[], MATCH(ZACKS_Screener[Ticker], YahooDetails[Ticker],0), 2)</f>
        <v>Medical Distribution</v>
      </c>
      <c r="O8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7.7062556663644741E-2</v>
      </c>
      <c r="P8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5.7239057239057214E-2</v>
      </c>
      <c r="Q878" s="17">
        <f>IFERROR(ZACKS_Screener[[#This Row],[Price]]/ZACKS_Screener[[#This Row],[EPS1]], "")</f>
        <v>15.529461279461279</v>
      </c>
      <c r="R878" s="17">
        <f>IFERROR(ZACKS_Screener[[#This Row],[Price]]/ZACKS_Screener[[#This Row],[EPS2]], "")</f>
        <v>14.688694267515924</v>
      </c>
      <c r="S878" s="17">
        <f>IFERROR(ZACKS_Screener[[#This Row],[PE1]]/(ZACKS_Screener[[#This Row],[EG1]]*100), "")</f>
        <v>2.0151759754406777</v>
      </c>
      <c r="T878" s="17">
        <f>IFERROR(ZACKS_Screener[[#This Row],[PE2]]/(ZACKS_Screener[[#This Row],[EG2]]*100), "")</f>
        <v>2.5662012926189597</v>
      </c>
      <c r="U878"/>
    </row>
    <row r="879" spans="1:21" hidden="1" x14ac:dyDescent="0.25">
      <c r="A879" s="20" t="s">
        <v>346</v>
      </c>
      <c r="B879" s="35">
        <v>16747.52</v>
      </c>
      <c r="C879" s="6" t="s">
        <v>345</v>
      </c>
      <c r="D879" s="6" t="s">
        <v>13</v>
      </c>
      <c r="E879" s="6" t="s">
        <v>118</v>
      </c>
      <c r="F879" s="6" t="s">
        <v>347</v>
      </c>
      <c r="G879">
        <v>9</v>
      </c>
      <c r="H879">
        <v>202209</v>
      </c>
      <c r="I879" s="8">
        <v>115.91</v>
      </c>
      <c r="J879" s="8">
        <v>5.6</v>
      </c>
      <c r="K879" s="8">
        <v>6.03</v>
      </c>
      <c r="L879" s="8">
        <v>6.43</v>
      </c>
      <c r="M879" s="36" t="str">
        <f>INDEX(YahooDetails[], MATCH(ZACKS_Screener[Ticker], YahooDetails[Ticker],0), 4)</f>
        <v>Utilities</v>
      </c>
      <c r="N879" s="6" t="str">
        <f>INDEX(YahooDetails[], MATCH(ZACKS_Screener[Ticker], YahooDetails[Ticker],0), 2)</f>
        <v>Utilities—Regulated Gas</v>
      </c>
      <c r="O8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7.6785714285714401E-2</v>
      </c>
      <c r="P8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6.6334991708125943E-2</v>
      </c>
      <c r="Q879" s="17">
        <f>IFERROR(ZACKS_Screener[[#This Row],[Price]]/ZACKS_Screener[[#This Row],[EPS1]], "")</f>
        <v>19.222222222222221</v>
      </c>
      <c r="R879" s="17">
        <f>IFERROR(ZACKS_Screener[[#This Row],[Price]]/ZACKS_Screener[[#This Row],[EPS2]], "")</f>
        <v>18.026438569206842</v>
      </c>
      <c r="S879" s="17">
        <f>IFERROR(ZACKS_Screener[[#This Row],[PE1]]/(ZACKS_Screener[[#This Row],[EG1]]*100), "")</f>
        <v>2.5033591731266109</v>
      </c>
      <c r="T879" s="17">
        <f>IFERROR(ZACKS_Screener[[#This Row],[PE2]]/(ZACKS_Screener[[#This Row],[EG2]]*100), "")</f>
        <v>2.7174856143079356</v>
      </c>
      <c r="U879"/>
    </row>
    <row r="880" spans="1:21" hidden="1" x14ac:dyDescent="0.25">
      <c r="A880" s="20" t="s">
        <v>1896</v>
      </c>
      <c r="B880" s="35">
        <v>17920.099999999999</v>
      </c>
      <c r="C880" s="6" t="s">
        <v>1895</v>
      </c>
      <c r="D880" s="6" t="s">
        <v>13</v>
      </c>
      <c r="E880" s="6" t="s">
        <v>37</v>
      </c>
      <c r="F880" s="6" t="s">
        <v>168</v>
      </c>
      <c r="G880">
        <v>12</v>
      </c>
      <c r="H880">
        <v>202212</v>
      </c>
      <c r="I880" s="8">
        <v>153.61000000000001</v>
      </c>
      <c r="J880" s="8">
        <v>8.5</v>
      </c>
      <c r="K880" s="8">
        <v>9.15</v>
      </c>
      <c r="L880" s="8">
        <v>9.34</v>
      </c>
      <c r="M880" s="36" t="str">
        <f>INDEX(YahooDetails[], MATCH(ZACKS_Screener[Ticker], YahooDetails[Ticker],0), 4)</f>
        <v>Real Estate</v>
      </c>
      <c r="N880" s="6" t="str">
        <f>INDEX(YahooDetails[], MATCH(ZACKS_Screener[Ticker], YahooDetails[Ticker],0), 2)</f>
        <v>REIT—Residential</v>
      </c>
      <c r="O8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7.6470588235294165E-2</v>
      </c>
      <c r="P8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2.0765027322404317E-2</v>
      </c>
      <c r="Q880" s="17">
        <f>IFERROR(ZACKS_Screener[[#This Row],[Price]]/ZACKS_Screener[[#This Row],[EPS1]], "")</f>
        <v>16.787978142076504</v>
      </c>
      <c r="R880" s="17">
        <f>IFERROR(ZACKS_Screener[[#This Row],[Price]]/ZACKS_Screener[[#This Row],[EPS2]], "")</f>
        <v>16.446466809421842</v>
      </c>
      <c r="S880" s="17">
        <f>IFERROR(ZACKS_Screener[[#This Row],[PE1]]/(ZACKS_Screener[[#This Row],[EG1]]*100), "")</f>
        <v>2.195350987810003</v>
      </c>
      <c r="T880" s="17">
        <f>IFERROR(ZACKS_Screener[[#This Row],[PE2]]/(ZACKS_Screener[[#This Row],[EG2]]*100), "")</f>
        <v>7.9202721740110666</v>
      </c>
      <c r="U880"/>
    </row>
    <row r="881" spans="1:21" hidden="1" x14ac:dyDescent="0.25">
      <c r="A881" s="20" t="s">
        <v>263</v>
      </c>
      <c r="B881" s="35">
        <v>28711.77</v>
      </c>
      <c r="C881" s="6" t="s">
        <v>262</v>
      </c>
      <c r="D881" s="6" t="s">
        <v>22</v>
      </c>
      <c r="E881" s="6" t="s">
        <v>14</v>
      </c>
      <c r="F881" s="6" t="s">
        <v>95</v>
      </c>
      <c r="G881">
        <v>12</v>
      </c>
      <c r="H881">
        <v>202212</v>
      </c>
      <c r="I881" s="8">
        <v>331.31</v>
      </c>
      <c r="J881" s="8">
        <v>7.99</v>
      </c>
      <c r="K881" s="8">
        <v>8.6</v>
      </c>
      <c r="L881" s="8">
        <v>9.6</v>
      </c>
      <c r="M881" s="36" t="str">
        <f>INDEX(YahooDetails[], MATCH(ZACKS_Screener[Ticker], YahooDetails[Ticker],0), 4)</f>
        <v>Technology</v>
      </c>
      <c r="N881" s="6" t="str">
        <f>INDEX(YahooDetails[], MATCH(ZACKS_Screener[Ticker], YahooDetails[Ticker],0), 2)</f>
        <v>Software—Application</v>
      </c>
      <c r="O8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7.63454317897371E-2</v>
      </c>
      <c r="P8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0.11627906976744186</v>
      </c>
      <c r="Q881" s="17">
        <f>IFERROR(ZACKS_Screener[[#This Row],[Price]]/ZACKS_Screener[[#This Row],[EPS1]], "")</f>
        <v>38.524418604651167</v>
      </c>
      <c r="R881" s="17">
        <f>IFERROR(ZACKS_Screener[[#This Row],[Price]]/ZACKS_Screener[[#This Row],[EPS2]], "")</f>
        <v>34.511458333333337</v>
      </c>
      <c r="S881" s="17">
        <f>IFERROR(ZACKS_Screener[[#This Row],[PE1]]/(ZACKS_Screener[[#This Row],[EG1]]*100), "")</f>
        <v>5.0460672893633296</v>
      </c>
      <c r="T881" s="17">
        <f>IFERROR(ZACKS_Screener[[#This Row],[PE2]]/(ZACKS_Screener[[#This Row],[EG2]]*100), "")</f>
        <v>2.967985416666667</v>
      </c>
      <c r="U881"/>
    </row>
    <row r="882" spans="1:21" hidden="1" x14ac:dyDescent="0.25">
      <c r="A882" s="20" t="s">
        <v>265</v>
      </c>
      <c r="B882" s="35">
        <v>67186.559999999998</v>
      </c>
      <c r="C882" s="6" t="s">
        <v>264</v>
      </c>
      <c r="D882" s="6" t="s">
        <v>13</v>
      </c>
      <c r="E882" s="6" t="s">
        <v>37</v>
      </c>
      <c r="F882" s="6" t="s">
        <v>176</v>
      </c>
      <c r="G882">
        <v>12</v>
      </c>
      <c r="H882">
        <v>202212</v>
      </c>
      <c r="I882" s="8">
        <v>328.95</v>
      </c>
      <c r="J882" s="8">
        <v>13.39</v>
      </c>
      <c r="K882" s="8">
        <v>14.41</v>
      </c>
      <c r="L882" s="8">
        <v>16.059999999999999</v>
      </c>
      <c r="M882" s="36" t="str">
        <f>INDEX(YahooDetails[], MATCH(ZACKS_Screener[Ticker], YahooDetails[Ticker],0), 4)</f>
        <v>Financial Services</v>
      </c>
      <c r="N882" s="6" t="str">
        <f>INDEX(YahooDetails[], MATCH(ZACKS_Screener[Ticker], YahooDetails[Ticker],0), 2)</f>
        <v>Insurance Brokers</v>
      </c>
      <c r="O8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7.6176250933532447E-2</v>
      </c>
      <c r="P8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0.11450381679389303</v>
      </c>
      <c r="Q882" s="17">
        <f>IFERROR(ZACKS_Screener[[#This Row],[Price]]/ZACKS_Screener[[#This Row],[EPS1]], "")</f>
        <v>22.827897293546147</v>
      </c>
      <c r="R882" s="17">
        <f>IFERROR(ZACKS_Screener[[#This Row],[Price]]/ZACKS_Screener[[#This Row],[EPS2]], "")</f>
        <v>20.482565379825655</v>
      </c>
      <c r="S882" s="17">
        <f>IFERROR(ZACKS_Screener[[#This Row],[PE1]]/(ZACKS_Screener[[#This Row],[EG1]]*100), "")</f>
        <v>2.9967210270645399</v>
      </c>
      <c r="T882" s="17">
        <f>IFERROR(ZACKS_Screener[[#This Row],[PE2]]/(ZACKS_Screener[[#This Row],[EG2]]*100), "")</f>
        <v>1.7888107098381087</v>
      </c>
      <c r="U882"/>
    </row>
    <row r="883" spans="1:21" hidden="1" x14ac:dyDescent="0.25">
      <c r="A883" s="20" t="s">
        <v>2252</v>
      </c>
      <c r="B883" s="35">
        <v>329483.84000000003</v>
      </c>
      <c r="C883" s="6" t="s">
        <v>2251</v>
      </c>
      <c r="D883" s="6" t="s">
        <v>13</v>
      </c>
      <c r="E883" s="6" t="s">
        <v>14</v>
      </c>
      <c r="F883" s="6" t="s">
        <v>95</v>
      </c>
      <c r="G883">
        <v>5</v>
      </c>
      <c r="H883">
        <v>202305</v>
      </c>
      <c r="I883" s="8">
        <v>122.04</v>
      </c>
      <c r="J883" s="8">
        <v>5.12</v>
      </c>
      <c r="K883" s="8">
        <v>5.51</v>
      </c>
      <c r="L883" s="8">
        <v>6.14</v>
      </c>
      <c r="M883" s="36" t="str">
        <f>INDEX(YahooDetails[], MATCH(ZACKS_Screener[Ticker], YahooDetails[Ticker],0), 4)</f>
        <v>Technology</v>
      </c>
      <c r="N883" s="6" t="str">
        <f>INDEX(YahooDetails[], MATCH(ZACKS_Screener[Ticker], YahooDetails[Ticker],0), 2)</f>
        <v>Software—Infrastructure</v>
      </c>
      <c r="O8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7.6171874999999931E-2</v>
      </c>
      <c r="P8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0.11433756805807621</v>
      </c>
      <c r="Q883" s="17">
        <f>IFERROR(ZACKS_Screener[[#This Row],[Price]]/ZACKS_Screener[[#This Row],[EPS1]], "")</f>
        <v>22.148820326678766</v>
      </c>
      <c r="R883" s="17">
        <f>IFERROR(ZACKS_Screener[[#This Row],[Price]]/ZACKS_Screener[[#This Row],[EPS2]], "")</f>
        <v>19.876221498371336</v>
      </c>
      <c r="S883" s="17">
        <f>IFERROR(ZACKS_Screener[[#This Row],[PE1]]/(ZACKS_Screener[[#This Row],[EG1]]*100), "")</f>
        <v>2.9077425659639844</v>
      </c>
      <c r="T883" s="17">
        <f>IFERROR(ZACKS_Screener[[#This Row],[PE2]]/(ZACKS_Screener[[#This Row],[EG2]]*100), "")</f>
        <v>1.7383806421591441</v>
      </c>
      <c r="U883"/>
    </row>
    <row r="884" spans="1:21" hidden="1" x14ac:dyDescent="0.25">
      <c r="A884" s="20" t="s">
        <v>768</v>
      </c>
      <c r="B884" s="35">
        <v>17537.28</v>
      </c>
      <c r="C884" s="6" t="s">
        <v>767</v>
      </c>
      <c r="D884" s="6" t="s">
        <v>13</v>
      </c>
      <c r="E884" s="6" t="s">
        <v>118</v>
      </c>
      <c r="F884" s="6" t="s">
        <v>119</v>
      </c>
      <c r="G884">
        <v>12</v>
      </c>
      <c r="H884">
        <v>202212</v>
      </c>
      <c r="I884" s="8">
        <v>60.13</v>
      </c>
      <c r="J884" s="8">
        <v>2.89</v>
      </c>
      <c r="K884" s="8">
        <v>3.11</v>
      </c>
      <c r="L884" s="8">
        <v>3.35</v>
      </c>
      <c r="M884" s="36" t="str">
        <f>INDEX(YahooDetails[], MATCH(ZACKS_Screener[Ticker], YahooDetails[Ticker],0), 4)</f>
        <v>Utilities</v>
      </c>
      <c r="N884" s="6" t="str">
        <f>INDEX(YahooDetails[], MATCH(ZACKS_Screener[Ticker], YahooDetails[Ticker],0), 2)</f>
        <v>Utilities—Regulated Electric</v>
      </c>
      <c r="O8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7.612456747404836E-2</v>
      </c>
      <c r="P8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7.7170418006430944E-2</v>
      </c>
      <c r="Q884" s="17">
        <f>IFERROR(ZACKS_Screener[[#This Row],[Price]]/ZACKS_Screener[[#This Row],[EPS1]], "")</f>
        <v>19.334405144694536</v>
      </c>
      <c r="R884" s="17">
        <f>IFERROR(ZACKS_Screener[[#This Row],[Price]]/ZACKS_Screener[[#This Row],[EPS2]], "")</f>
        <v>17.949253731343283</v>
      </c>
      <c r="S884" s="17">
        <f>IFERROR(ZACKS_Screener[[#This Row],[PE1]]/(ZACKS_Screener[[#This Row],[EG1]]*100), "")</f>
        <v>2.5398377667348759</v>
      </c>
      <c r="T884" s="17">
        <f>IFERROR(ZACKS_Screener[[#This Row],[PE2]]/(ZACKS_Screener[[#This Row],[EG2]]*100), "")</f>
        <v>2.3259241293532318</v>
      </c>
      <c r="U884"/>
    </row>
    <row r="885" spans="1:21" hidden="1" x14ac:dyDescent="0.25">
      <c r="A885" s="20" t="s">
        <v>3028</v>
      </c>
      <c r="B885" s="35">
        <v>4623.57</v>
      </c>
      <c r="C885" s="6" t="s">
        <v>3027</v>
      </c>
      <c r="D885" s="6" t="s">
        <v>13</v>
      </c>
      <c r="E885" s="6" t="s">
        <v>330</v>
      </c>
      <c r="F885" s="6" t="s">
        <v>707</v>
      </c>
      <c r="G885">
        <v>12</v>
      </c>
      <c r="H885">
        <v>202212</v>
      </c>
      <c r="I885" s="8">
        <v>125.61</v>
      </c>
      <c r="J885" s="8">
        <v>10.26</v>
      </c>
      <c r="K885" s="8">
        <v>11.04</v>
      </c>
      <c r="L885" s="8">
        <v>11.96</v>
      </c>
      <c r="M885" s="36" t="str">
        <f>INDEX(YahooDetails[], MATCH(ZACKS_Screener[Ticker], YahooDetails[Ticker],0), 4)</f>
        <v>Consumer Cyclical</v>
      </c>
      <c r="N885" s="6" t="str">
        <f>INDEX(YahooDetails[], MATCH(ZACKS_Screener[Ticker], YahooDetails[Ticker],0), 2)</f>
        <v>Resorts &amp; Casinos</v>
      </c>
      <c r="O8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7.6023391812865437E-2</v>
      </c>
      <c r="P8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8.3333333333333495E-2</v>
      </c>
      <c r="Q885" s="17">
        <f>IFERROR(ZACKS_Screener[[#This Row],[Price]]/ZACKS_Screener[[#This Row],[EPS1]], "")</f>
        <v>11.377717391304349</v>
      </c>
      <c r="R885" s="17">
        <f>IFERROR(ZACKS_Screener[[#This Row],[Price]]/ZACKS_Screener[[#This Row],[EPS2]], "")</f>
        <v>10.502508361204013</v>
      </c>
      <c r="S885" s="17">
        <f>IFERROR(ZACKS_Screener[[#This Row],[PE1]]/(ZACKS_Screener[[#This Row],[EG1]]*100), "")</f>
        <v>1.4966074414715733</v>
      </c>
      <c r="T885" s="17">
        <f>IFERROR(ZACKS_Screener[[#This Row],[PE2]]/(ZACKS_Screener[[#This Row],[EG2]]*100), "")</f>
        <v>1.260301003344479</v>
      </c>
      <c r="U885"/>
    </row>
    <row r="886" spans="1:21" hidden="1" x14ac:dyDescent="0.25">
      <c r="A886" s="20" t="s">
        <v>235</v>
      </c>
      <c r="B886" s="35">
        <v>35802.019999999997</v>
      </c>
      <c r="C886" s="6" t="s">
        <v>234</v>
      </c>
      <c r="D886" s="6" t="s">
        <v>13</v>
      </c>
      <c r="E886" s="6" t="s">
        <v>14</v>
      </c>
      <c r="F886" s="6" t="s">
        <v>15</v>
      </c>
      <c r="G886">
        <v>12</v>
      </c>
      <c r="H886">
        <v>202212</v>
      </c>
      <c r="I886" s="8">
        <v>155.34</v>
      </c>
      <c r="J886" s="8">
        <v>5.68</v>
      </c>
      <c r="K886" s="8">
        <v>6.11</v>
      </c>
      <c r="L886" s="8">
        <v>6.45</v>
      </c>
      <c r="M886" s="36" t="str">
        <f>INDEX(YahooDetails[], MATCH(ZACKS_Screener[Ticker], YahooDetails[Ticker],0), 4)</f>
        <v>Industrials</v>
      </c>
      <c r="N886" s="6" t="str">
        <f>INDEX(YahooDetails[], MATCH(ZACKS_Screener[Ticker], YahooDetails[Ticker],0), 2)</f>
        <v>Specialty Industrial Machinery</v>
      </c>
      <c r="O8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7.5704225352112783E-2</v>
      </c>
      <c r="P8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5.5646481178396046E-2</v>
      </c>
      <c r="Q886" s="17">
        <f>IFERROR(ZACKS_Screener[[#This Row],[Price]]/ZACKS_Screener[[#This Row],[EPS1]], "")</f>
        <v>25.423895253682488</v>
      </c>
      <c r="R886" s="17">
        <f>IFERROR(ZACKS_Screener[[#This Row],[Price]]/ZACKS_Screener[[#This Row],[EPS2]], "")</f>
        <v>24.083720930232559</v>
      </c>
      <c r="S886" s="17">
        <f>IFERROR(ZACKS_Screener[[#This Row],[PE1]]/(ZACKS_Screener[[#This Row],[EG1]]*100), "")</f>
        <v>3.3583191869980542</v>
      </c>
      <c r="T886" s="17">
        <f>IFERROR(ZACKS_Screener[[#This Row],[PE2]]/(ZACKS_Screener[[#This Row],[EG2]]*100), "")</f>
        <v>4.3279863201094413</v>
      </c>
      <c r="U886"/>
    </row>
    <row r="887" spans="1:21" hidden="1" x14ac:dyDescent="0.25">
      <c r="A887" s="20" t="s">
        <v>1215</v>
      </c>
      <c r="B887" s="35">
        <v>6526.17</v>
      </c>
      <c r="C887" s="6" t="s">
        <v>1214</v>
      </c>
      <c r="D887" s="6" t="s">
        <v>13</v>
      </c>
      <c r="E887" s="6" t="s">
        <v>85</v>
      </c>
      <c r="F887" s="6" t="s">
        <v>86</v>
      </c>
      <c r="G887">
        <v>12</v>
      </c>
      <c r="H887">
        <v>202212</v>
      </c>
      <c r="I887" s="8">
        <v>192.06</v>
      </c>
      <c r="J887" s="8">
        <v>6.77</v>
      </c>
      <c r="K887" s="8">
        <v>7.28</v>
      </c>
      <c r="L887" s="8">
        <v>8.42</v>
      </c>
      <c r="M887" s="36" t="str">
        <f>INDEX(YahooDetails[], MATCH(ZACKS_Screener[Ticker], YahooDetails[Ticker],0), 4)</f>
        <v>Industrials</v>
      </c>
      <c r="N887" s="6" t="str">
        <f>INDEX(YahooDetails[], MATCH(ZACKS_Screener[Ticker], YahooDetails[Ticker],0), 2)</f>
        <v>Consulting Services</v>
      </c>
      <c r="O8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7.5332348596750476E-2</v>
      </c>
      <c r="P8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0.15659340659340654</v>
      </c>
      <c r="Q887" s="17">
        <f>IFERROR(ZACKS_Screener[[#This Row],[Price]]/ZACKS_Screener[[#This Row],[EPS1]], "")</f>
        <v>26.381868131868131</v>
      </c>
      <c r="R887" s="17">
        <f>IFERROR(ZACKS_Screener[[#This Row],[Price]]/ZACKS_Screener[[#This Row],[EPS2]], "")</f>
        <v>22.809976247030878</v>
      </c>
      <c r="S887" s="17">
        <f>IFERROR(ZACKS_Screener[[#This Row],[PE1]]/(ZACKS_Screener[[#This Row],[EG1]]*100), "")</f>
        <v>3.5020636716224902</v>
      </c>
      <c r="T887" s="17">
        <f>IFERROR(ZACKS_Screener[[#This Row],[PE2]]/(ZACKS_Screener[[#This Row],[EG2]]*100), "")</f>
        <v>1.4566370796349548</v>
      </c>
      <c r="U887"/>
    </row>
    <row r="888" spans="1:21" hidden="1" x14ac:dyDescent="0.25">
      <c r="A888" s="20" t="s">
        <v>3193</v>
      </c>
      <c r="B888" s="35">
        <v>24755.93</v>
      </c>
      <c r="C888" s="6" t="s">
        <v>3192</v>
      </c>
      <c r="D888" s="6" t="s">
        <v>22</v>
      </c>
      <c r="E888" s="6" t="s">
        <v>37</v>
      </c>
      <c r="F888" s="6" t="s">
        <v>176</v>
      </c>
      <c r="G888">
        <v>12</v>
      </c>
      <c r="H888">
        <v>202212</v>
      </c>
      <c r="I888" s="8">
        <v>232.64</v>
      </c>
      <c r="J888" s="8">
        <v>13.41</v>
      </c>
      <c r="K888" s="8">
        <v>14.42</v>
      </c>
      <c r="L888" s="8">
        <v>17.09</v>
      </c>
      <c r="M888" s="36" t="str">
        <f>INDEX(YahooDetails[], MATCH(ZACKS_Screener[Ticker], YahooDetails[Ticker],0), 4)</f>
        <v>Financial Services</v>
      </c>
      <c r="N888" s="6" t="str">
        <f>INDEX(YahooDetails[], MATCH(ZACKS_Screener[Ticker], YahooDetails[Ticker],0), 2)</f>
        <v>Insurance Brokers</v>
      </c>
      <c r="O8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7.5316927665920935E-2</v>
      </c>
      <c r="P8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0.18515950069348128</v>
      </c>
      <c r="Q888" s="17">
        <f>IFERROR(ZACKS_Screener[[#This Row],[Price]]/ZACKS_Screener[[#This Row],[EPS1]], "")</f>
        <v>16.133148404993065</v>
      </c>
      <c r="R888" s="17">
        <f>IFERROR(ZACKS_Screener[[#This Row],[Price]]/ZACKS_Screener[[#This Row],[EPS2]], "")</f>
        <v>13.612638970157986</v>
      </c>
      <c r="S888" s="17">
        <f>IFERROR(ZACKS_Screener[[#This Row],[PE1]]/(ZACKS_Screener[[#This Row],[EG1]]*100), "")</f>
        <v>2.1420348525837332</v>
      </c>
      <c r="T888" s="17">
        <f>IFERROR(ZACKS_Screener[[#This Row],[PE2]]/(ZACKS_Screener[[#This Row],[EG2]]*100), "")</f>
        <v>0.73518447172164103</v>
      </c>
      <c r="U888"/>
    </row>
    <row r="889" spans="1:21" hidden="1" x14ac:dyDescent="0.25">
      <c r="A889" s="20" t="s">
        <v>2334</v>
      </c>
      <c r="B889" s="35">
        <v>255300.28</v>
      </c>
      <c r="C889" s="6" t="s">
        <v>2333</v>
      </c>
      <c r="D889" s="6" t="s">
        <v>22</v>
      </c>
      <c r="E889" s="6" t="s">
        <v>51</v>
      </c>
      <c r="F889" s="6" t="s">
        <v>655</v>
      </c>
      <c r="G889">
        <v>12</v>
      </c>
      <c r="H889">
        <v>202212</v>
      </c>
      <c r="I889" s="8">
        <v>185.31</v>
      </c>
      <c r="J889" s="8">
        <v>6.79</v>
      </c>
      <c r="K889" s="8">
        <v>7.3</v>
      </c>
      <c r="L889" s="8">
        <v>7.91</v>
      </c>
      <c r="M889" s="36" t="str">
        <f>INDEX(YahooDetails[], MATCH(ZACKS_Screener[Ticker], YahooDetails[Ticker],0), 4)</f>
        <v>Consumer Defensive</v>
      </c>
      <c r="N889" s="6" t="str">
        <f>INDEX(YahooDetails[], MATCH(ZACKS_Screener[Ticker], YahooDetails[Ticker],0), 2)</f>
        <v>Beverages—Non-Alcoholic</v>
      </c>
      <c r="O8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7.5110456553755492E-2</v>
      </c>
      <c r="P8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8.3561643835616484E-2</v>
      </c>
      <c r="Q889" s="17">
        <f>IFERROR(ZACKS_Screener[[#This Row],[Price]]/ZACKS_Screener[[#This Row],[EPS1]], "")</f>
        <v>25.384931506849316</v>
      </c>
      <c r="R889" s="17">
        <f>IFERROR(ZACKS_Screener[[#This Row],[Price]]/ZACKS_Screener[[#This Row],[EPS2]], "")</f>
        <v>23.427307206068267</v>
      </c>
      <c r="S889" s="17">
        <f>IFERROR(ZACKS_Screener[[#This Row],[PE1]]/(ZACKS_Screener[[#This Row],[EG1]]*100), "")</f>
        <v>3.3796800966962142</v>
      </c>
      <c r="T889" s="17">
        <f>IFERROR(ZACKS_Screener[[#This Row],[PE2]]/(ZACKS_Screener[[#This Row],[EG2]]*100), "")</f>
        <v>2.8035957803983322</v>
      </c>
      <c r="U889"/>
    </row>
    <row r="890" spans="1:21" hidden="1" x14ac:dyDescent="0.25">
      <c r="A890" s="20" t="s">
        <v>2108</v>
      </c>
      <c r="B890" s="35">
        <v>11243.58</v>
      </c>
      <c r="C890" s="6" t="s">
        <v>2107</v>
      </c>
      <c r="D890" s="6" t="s">
        <v>13</v>
      </c>
      <c r="E890" s="6" t="s">
        <v>118</v>
      </c>
      <c r="F890" s="6" t="s">
        <v>119</v>
      </c>
      <c r="G890">
        <v>12</v>
      </c>
      <c r="H890">
        <v>202212</v>
      </c>
      <c r="I890" s="8">
        <v>27.22</v>
      </c>
      <c r="J890" s="8">
        <v>1.47</v>
      </c>
      <c r="K890" s="8">
        <v>1.58</v>
      </c>
      <c r="L890" s="8">
        <v>1.71</v>
      </c>
      <c r="M890" s="36" t="str">
        <f>INDEX(YahooDetails[], MATCH(ZACKS_Screener[Ticker], YahooDetails[Ticker],0), 4)</f>
        <v>Utilities</v>
      </c>
      <c r="N890" s="6" t="str">
        <f>INDEX(YahooDetails[], MATCH(ZACKS_Screener[Ticker], YahooDetails[Ticker],0), 2)</f>
        <v>Utilities—Regulated Gas</v>
      </c>
      <c r="O8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7.4829931972789185E-2</v>
      </c>
      <c r="P8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8.2278481012658153E-2</v>
      </c>
      <c r="Q890" s="17">
        <f>IFERROR(ZACKS_Screener[[#This Row],[Price]]/ZACKS_Screener[[#This Row],[EPS1]], "")</f>
        <v>17.22784810126582</v>
      </c>
      <c r="R890" s="17">
        <f>IFERROR(ZACKS_Screener[[#This Row],[Price]]/ZACKS_Screener[[#This Row],[EPS2]], "")</f>
        <v>15.91812865497076</v>
      </c>
      <c r="S890" s="17">
        <f>IFERROR(ZACKS_Screener[[#This Row],[PE1]]/(ZACKS_Screener[[#This Row],[EG1]]*100), "")</f>
        <v>2.3022669735327939</v>
      </c>
      <c r="T890" s="17">
        <f>IFERROR(ZACKS_Screener[[#This Row],[PE2]]/(ZACKS_Screener[[#This Row],[EG2]]*100), "")</f>
        <v>1.9346648672964479</v>
      </c>
      <c r="U890"/>
    </row>
    <row r="891" spans="1:21" hidden="1" x14ac:dyDescent="0.25">
      <c r="A891" s="20" t="s">
        <v>1123</v>
      </c>
      <c r="B891" s="35">
        <v>72972.39</v>
      </c>
      <c r="C891" s="6" t="s">
        <v>1122</v>
      </c>
      <c r="D891" s="6" t="s">
        <v>22</v>
      </c>
      <c r="E891" s="6" t="s">
        <v>37</v>
      </c>
      <c r="F891" s="6" t="s">
        <v>98</v>
      </c>
      <c r="G891">
        <v>12</v>
      </c>
      <c r="H891">
        <v>202212</v>
      </c>
      <c r="I891" s="8">
        <v>780.24</v>
      </c>
      <c r="J891" s="8">
        <v>29.55</v>
      </c>
      <c r="K891" s="8">
        <v>31.76</v>
      </c>
      <c r="L891" s="8">
        <v>34.229999999999997</v>
      </c>
      <c r="M891" s="36" t="str">
        <f>INDEX(YahooDetails[], MATCH(ZACKS_Screener[Ticker], YahooDetails[Ticker],0), 4)</f>
        <v>Real Estate</v>
      </c>
      <c r="N891" s="6" t="str">
        <f>INDEX(YahooDetails[], MATCH(ZACKS_Screener[Ticker], YahooDetails[Ticker],0), 2)</f>
        <v>REIT—Specialty</v>
      </c>
      <c r="O8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7.4788494077834208E-2</v>
      </c>
      <c r="P8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7.7770780856423027E-2</v>
      </c>
      <c r="Q891" s="17">
        <f>IFERROR(ZACKS_Screener[[#This Row],[Price]]/ZACKS_Screener[[#This Row],[EPS1]], "")</f>
        <v>24.566750629722922</v>
      </c>
      <c r="R891" s="17">
        <f>IFERROR(ZACKS_Screener[[#This Row],[Price]]/ZACKS_Screener[[#This Row],[EPS2]], "")</f>
        <v>22.79404031551271</v>
      </c>
      <c r="S891" s="17">
        <f>IFERROR(ZACKS_Screener[[#This Row],[PE1]]/(ZACKS_Screener[[#This Row],[EG1]]*100), "")</f>
        <v>3.2848302312593307</v>
      </c>
      <c r="T891" s="17">
        <f>IFERROR(ZACKS_Screener[[#This Row],[PE2]]/(ZACKS_Screener[[#This Row],[EG2]]*100), "")</f>
        <v>2.9309259936060124</v>
      </c>
      <c r="U891"/>
    </row>
    <row r="892" spans="1:21" hidden="1" x14ac:dyDescent="0.25">
      <c r="A892" s="20" t="s">
        <v>12</v>
      </c>
      <c r="B892" s="35">
        <v>34901.61</v>
      </c>
      <c r="C892" s="6" t="s">
        <v>11</v>
      </c>
      <c r="D892" s="6" t="s">
        <v>13</v>
      </c>
      <c r="E892" s="6" t="s">
        <v>14</v>
      </c>
      <c r="F892" s="6" t="s">
        <v>15</v>
      </c>
      <c r="G892">
        <v>10</v>
      </c>
      <c r="H892">
        <v>202210</v>
      </c>
      <c r="I892" s="8">
        <v>118.16</v>
      </c>
      <c r="J892" s="8">
        <v>5.22</v>
      </c>
      <c r="K892" s="8">
        <v>5.61</v>
      </c>
      <c r="L892" s="8">
        <v>6.06</v>
      </c>
      <c r="M892" s="36" t="str">
        <f>INDEX(YahooDetails[], MATCH(ZACKS_Screener[Ticker], YahooDetails[Ticker],0), 4)</f>
        <v>Healthcare</v>
      </c>
      <c r="N892" s="6" t="str">
        <f>INDEX(YahooDetails[], MATCH(ZACKS_Screener[Ticker], YahooDetails[Ticker],0), 2)</f>
        <v>Diagnostics &amp; Research</v>
      </c>
      <c r="O8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7.4712643678161036E-2</v>
      </c>
      <c r="P8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8.0213903743315371E-2</v>
      </c>
      <c r="Q892" s="17">
        <f>IFERROR(ZACKS_Screener[[#This Row],[Price]]/ZACKS_Screener[[#This Row],[EPS1]], "")</f>
        <v>21.062388591800353</v>
      </c>
      <c r="R892" s="17">
        <f>IFERROR(ZACKS_Screener[[#This Row],[Price]]/ZACKS_Screener[[#This Row],[EPS2]], "")</f>
        <v>19.4983498349835</v>
      </c>
      <c r="S892" s="17">
        <f>IFERROR(ZACKS_Screener[[#This Row],[PE1]]/(ZACKS_Screener[[#This Row],[EG1]]*100), "")</f>
        <v>2.8191197038255815</v>
      </c>
      <c r="T892" s="17">
        <f>IFERROR(ZACKS_Screener[[#This Row],[PE2]]/(ZACKS_Screener[[#This Row],[EG2]]*100), "")</f>
        <v>2.4307942794279471</v>
      </c>
      <c r="U892"/>
    </row>
    <row r="893" spans="1:21" hidden="1" x14ac:dyDescent="0.25">
      <c r="A893" s="20" t="s">
        <v>303</v>
      </c>
      <c r="B893" s="35">
        <v>28239.11</v>
      </c>
      <c r="C893" s="6" t="s">
        <v>302</v>
      </c>
      <c r="D893" s="6" t="s">
        <v>13</v>
      </c>
      <c r="E893" s="6" t="s">
        <v>37</v>
      </c>
      <c r="F893" s="6" t="s">
        <v>38</v>
      </c>
      <c r="G893">
        <v>12</v>
      </c>
      <c r="H893">
        <v>202212</v>
      </c>
      <c r="I893" s="8">
        <v>93.38</v>
      </c>
      <c r="J893" s="8">
        <v>3.35</v>
      </c>
      <c r="K893" s="8">
        <v>3.6</v>
      </c>
      <c r="L893" s="8">
        <v>4.7</v>
      </c>
      <c r="M893" s="36" t="str">
        <f>INDEX(YahooDetails[], MATCH(ZACKS_Screener[Ticker], YahooDetails[Ticker],0), 4)</f>
        <v>Financial Services</v>
      </c>
      <c r="N893" s="6" t="str">
        <f>INDEX(YahooDetails[], MATCH(ZACKS_Screener[Ticker], YahooDetails[Ticker],0), 2)</f>
        <v>Asset Management</v>
      </c>
      <c r="O8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7.4626865671641784E-2</v>
      </c>
      <c r="P8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0.30555555555555558</v>
      </c>
      <c r="Q893" s="17">
        <f>IFERROR(ZACKS_Screener[[#This Row],[Price]]/ZACKS_Screener[[#This Row],[EPS1]], "")</f>
        <v>25.938888888888886</v>
      </c>
      <c r="R893" s="17">
        <f>IFERROR(ZACKS_Screener[[#This Row],[Price]]/ZACKS_Screener[[#This Row],[EPS2]], "")</f>
        <v>19.868085106382978</v>
      </c>
      <c r="S893" s="17">
        <f>IFERROR(ZACKS_Screener[[#This Row],[PE1]]/(ZACKS_Screener[[#This Row],[EG1]]*100), "")</f>
        <v>3.4758111111111112</v>
      </c>
      <c r="T893" s="17">
        <f>IFERROR(ZACKS_Screener[[#This Row],[PE2]]/(ZACKS_Screener[[#This Row],[EG2]]*100), "")</f>
        <v>0.65022823984526101</v>
      </c>
      <c r="U893"/>
    </row>
    <row r="894" spans="1:21" hidden="1" x14ac:dyDescent="0.25">
      <c r="A894" s="20" t="s">
        <v>182</v>
      </c>
      <c r="B894" s="35">
        <v>13801.69</v>
      </c>
      <c r="C894" s="6" t="s">
        <v>181</v>
      </c>
      <c r="D894" s="6" t="s">
        <v>22</v>
      </c>
      <c r="E894" s="6" t="s">
        <v>14</v>
      </c>
      <c r="F894" s="6" t="s">
        <v>183</v>
      </c>
      <c r="G894">
        <v>12</v>
      </c>
      <c r="H894">
        <v>202212</v>
      </c>
      <c r="I894" s="8">
        <v>90.68</v>
      </c>
      <c r="J894" s="8">
        <v>5.37</v>
      </c>
      <c r="K894" s="8">
        <v>5.77</v>
      </c>
      <c r="L894" s="8">
        <v>6.26</v>
      </c>
      <c r="M894" s="36" t="str">
        <f>INDEX(YahooDetails[], MATCH(ZACKS_Screener[Ticker], YahooDetails[Ticker],0), 4)</f>
        <v>Technology</v>
      </c>
      <c r="N894" s="6" t="str">
        <f>INDEX(YahooDetails[], MATCH(ZACKS_Screener[Ticker], YahooDetails[Ticker],0), 2)</f>
        <v>Software—Infrastructure</v>
      </c>
      <c r="O8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7.448789571694589E-2</v>
      </c>
      <c r="P8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8.4922010398613565E-2</v>
      </c>
      <c r="Q894" s="17">
        <f>IFERROR(ZACKS_Screener[[#This Row],[Price]]/ZACKS_Screener[[#This Row],[EPS1]], "")</f>
        <v>15.715771230502602</v>
      </c>
      <c r="R894" s="17">
        <f>IFERROR(ZACKS_Screener[[#This Row],[Price]]/ZACKS_Screener[[#This Row],[EPS2]], "")</f>
        <v>14.48562300319489</v>
      </c>
      <c r="S894" s="17">
        <f>IFERROR(ZACKS_Screener[[#This Row],[PE1]]/(ZACKS_Screener[[#This Row],[EG1]]*100), "")</f>
        <v>2.1098422876949772</v>
      </c>
      <c r="T894" s="17">
        <f>IFERROR(ZACKS_Screener[[#This Row],[PE2]]/(ZACKS_Screener[[#This Row],[EG2]]*100), "")</f>
        <v>1.7057560148660096</v>
      </c>
      <c r="U894"/>
    </row>
    <row r="895" spans="1:21" hidden="1" x14ac:dyDescent="0.25">
      <c r="A895" s="20" t="s">
        <v>452</v>
      </c>
      <c r="B895" s="35">
        <v>72841.3</v>
      </c>
      <c r="C895" s="6" t="s">
        <v>451</v>
      </c>
      <c r="D895" s="6" t="s">
        <v>13</v>
      </c>
      <c r="E895" s="6" t="s">
        <v>41</v>
      </c>
      <c r="F895" s="6" t="s">
        <v>45</v>
      </c>
      <c r="G895">
        <v>9</v>
      </c>
      <c r="H895">
        <v>202209</v>
      </c>
      <c r="I895" s="8">
        <v>256.47000000000003</v>
      </c>
      <c r="J895" s="8">
        <v>11.35</v>
      </c>
      <c r="K895" s="8">
        <v>12.19</v>
      </c>
      <c r="L895" s="8">
        <v>13.63</v>
      </c>
      <c r="M895" s="36" t="str">
        <f>INDEX(YahooDetails[], MATCH(ZACKS_Screener[Ticker], YahooDetails[Ticker],0), 4)</f>
        <v>Healthcare</v>
      </c>
      <c r="N895" s="6" t="str">
        <f>INDEX(YahooDetails[], MATCH(ZACKS_Screener[Ticker], YahooDetails[Ticker],0), 2)</f>
        <v>Medical Instruments &amp; Supplies</v>
      </c>
      <c r="O8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7.4008810572687211E-2</v>
      </c>
      <c r="P8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0.11812961443806409</v>
      </c>
      <c r="Q895" s="17">
        <f>IFERROR(ZACKS_Screener[[#This Row],[Price]]/ZACKS_Screener[[#This Row],[EPS1]], "")</f>
        <v>21.039376538146023</v>
      </c>
      <c r="R895" s="17">
        <f>IFERROR(ZACKS_Screener[[#This Row],[Price]]/ZACKS_Screener[[#This Row],[EPS2]], "")</f>
        <v>18.816581071166546</v>
      </c>
      <c r="S895" s="17">
        <f>IFERROR(ZACKS_Screener[[#This Row],[PE1]]/(ZACKS_Screener[[#This Row],[EG1]]*100), "")</f>
        <v>2.8428205203328263</v>
      </c>
      <c r="T895" s="17">
        <f>IFERROR(ZACKS_Screener[[#This Row],[PE2]]/(ZACKS_Screener[[#This Row],[EG2]]*100), "")</f>
        <v>1.5928758559549998</v>
      </c>
      <c r="U895"/>
    </row>
    <row r="896" spans="1:21" hidden="1" x14ac:dyDescent="0.25">
      <c r="A896" s="20" t="s">
        <v>2489</v>
      </c>
      <c r="B896" s="35">
        <v>3347.2</v>
      </c>
      <c r="C896" s="6" t="s">
        <v>2488</v>
      </c>
      <c r="D896" s="6" t="s">
        <v>22</v>
      </c>
      <c r="E896" s="6" t="s">
        <v>85</v>
      </c>
      <c r="F896" s="6" t="s">
        <v>983</v>
      </c>
      <c r="G896">
        <v>12</v>
      </c>
      <c r="H896">
        <v>202212</v>
      </c>
      <c r="I896" s="8">
        <v>18.809999999999999</v>
      </c>
      <c r="J896" s="8">
        <v>-0.68</v>
      </c>
      <c r="K896" s="8">
        <v>-0.63</v>
      </c>
      <c r="L896" s="8">
        <v>-0.53</v>
      </c>
      <c r="M896" s="36" t="str">
        <f>INDEX(YahooDetails[], MATCH(ZACKS_Screener[Ticker], YahooDetails[Ticker],0), 4)</f>
        <v>Technology</v>
      </c>
      <c r="N896" s="6" t="str">
        <f>INDEX(YahooDetails[], MATCH(ZACKS_Screener[Ticker], YahooDetails[Ticker],0), 2)</f>
        <v>Software—Infrastructure</v>
      </c>
      <c r="O8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7.352941176470594E-2</v>
      </c>
      <c r="P8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0.15873015873015869</v>
      </c>
      <c r="Q896" s="17">
        <f>IFERROR(ZACKS_Screener[[#This Row],[Price]]/ZACKS_Screener[[#This Row],[EPS1]], "")</f>
        <v>-29.857142857142854</v>
      </c>
      <c r="R896" s="17">
        <f>IFERROR(ZACKS_Screener[[#This Row],[Price]]/ZACKS_Screener[[#This Row],[EPS2]], "")</f>
        <v>-35.490566037735846</v>
      </c>
      <c r="S896" s="17">
        <f>IFERROR(ZACKS_Screener[[#This Row],[PE1]]/(ZACKS_Screener[[#This Row],[EG1]]*100), "")</f>
        <v>-4.0605714285714249</v>
      </c>
      <c r="T896" s="17">
        <f>IFERROR(ZACKS_Screener[[#This Row],[PE2]]/(ZACKS_Screener[[#This Row],[EG2]]*100), "")</f>
        <v>-2.2359056603773588</v>
      </c>
      <c r="U896"/>
    </row>
    <row r="897" spans="1:21" hidden="1" x14ac:dyDescent="0.25">
      <c r="A897" s="20" t="s">
        <v>1570</v>
      </c>
      <c r="B897" s="35">
        <v>4437.2299999999996</v>
      </c>
      <c r="C897" s="6" t="s">
        <v>1569</v>
      </c>
      <c r="D897" s="6" t="s">
        <v>22</v>
      </c>
      <c r="E897" s="6" t="s">
        <v>41</v>
      </c>
      <c r="F897" s="6" t="s">
        <v>61</v>
      </c>
      <c r="G897">
        <v>12</v>
      </c>
      <c r="H897">
        <v>202212</v>
      </c>
      <c r="I897" s="8">
        <v>184.39</v>
      </c>
      <c r="J897" s="8">
        <v>6.54</v>
      </c>
      <c r="K897" s="8">
        <v>7.02</v>
      </c>
      <c r="L897" s="8">
        <v>8.77</v>
      </c>
      <c r="M897" s="36" t="str">
        <f>INDEX(YahooDetails[], MATCH(ZACKS_Screener[Ticker], YahooDetails[Ticker],0), 4)</f>
        <v>Healthcare</v>
      </c>
      <c r="N897" s="6" t="str">
        <f>INDEX(YahooDetails[], MATCH(ZACKS_Screener[Ticker], YahooDetails[Ticker],0), 2)</f>
        <v>Medical Instruments &amp; Supplies</v>
      </c>
      <c r="O8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7.3394495412843971E-2</v>
      </c>
      <c r="P8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0.2492877492877493</v>
      </c>
      <c r="Q897" s="17">
        <f>IFERROR(ZACKS_Screener[[#This Row],[Price]]/ZACKS_Screener[[#This Row],[EPS1]], "")</f>
        <v>26.266381766381766</v>
      </c>
      <c r="R897" s="17">
        <f>IFERROR(ZACKS_Screener[[#This Row],[Price]]/ZACKS_Screener[[#This Row],[EPS2]], "")</f>
        <v>21.025085518814137</v>
      </c>
      <c r="S897" s="17">
        <f>IFERROR(ZACKS_Screener[[#This Row],[PE1]]/(ZACKS_Screener[[#This Row],[EG1]]*100), "")</f>
        <v>3.5787945156695189</v>
      </c>
      <c r="T897" s="17">
        <f>IFERROR(ZACKS_Screener[[#This Row],[PE2]]/(ZACKS_Screener[[#This Row],[EG2]]*100), "")</f>
        <v>0.84340628766900128</v>
      </c>
      <c r="U897"/>
    </row>
    <row r="898" spans="1:21" hidden="1" x14ac:dyDescent="0.25">
      <c r="A898" s="20" t="s">
        <v>2761</v>
      </c>
      <c r="B898" s="35">
        <v>21070.87</v>
      </c>
      <c r="C898" s="6" t="s">
        <v>2760</v>
      </c>
      <c r="D898" s="6" t="s">
        <v>13</v>
      </c>
      <c r="E898" s="6" t="s">
        <v>41</v>
      </c>
      <c r="F898" s="6" t="s">
        <v>48</v>
      </c>
      <c r="G898">
        <v>3</v>
      </c>
      <c r="H898">
        <v>202303</v>
      </c>
      <c r="I898" s="8">
        <v>213.59</v>
      </c>
      <c r="J898" s="8">
        <v>8.1999999999999993</v>
      </c>
      <c r="K898" s="8">
        <v>8.8000000000000007</v>
      </c>
      <c r="L898" s="8">
        <v>9.44</v>
      </c>
      <c r="M898" s="36" t="str">
        <f>INDEX(YahooDetails[], MATCH(ZACKS_Screener[Ticker], YahooDetails[Ticker],0), 4)</f>
        <v>Healthcare</v>
      </c>
      <c r="N898" s="6" t="str">
        <f>INDEX(YahooDetails[], MATCH(ZACKS_Screener[Ticker], YahooDetails[Ticker],0), 2)</f>
        <v>Medical Devices</v>
      </c>
      <c r="O8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7.3170731707317249E-2</v>
      </c>
      <c r="P8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7.2727272727272585E-2</v>
      </c>
      <c r="Q898" s="17">
        <f>IFERROR(ZACKS_Screener[[#This Row],[Price]]/ZACKS_Screener[[#This Row],[EPS1]], "")</f>
        <v>24.271590909090907</v>
      </c>
      <c r="R898" s="17">
        <f>IFERROR(ZACKS_Screener[[#This Row],[Price]]/ZACKS_Screener[[#This Row],[EPS2]], "")</f>
        <v>22.6260593220339</v>
      </c>
      <c r="S898" s="17">
        <f>IFERROR(ZACKS_Screener[[#This Row],[PE1]]/(ZACKS_Screener[[#This Row],[EG1]]*100), "")</f>
        <v>3.3171174242424164</v>
      </c>
      <c r="T898" s="17">
        <f>IFERROR(ZACKS_Screener[[#This Row],[PE2]]/(ZACKS_Screener[[#This Row],[EG2]]*100), "")</f>
        <v>3.1110831567796673</v>
      </c>
      <c r="U898"/>
    </row>
    <row r="899" spans="1:21" hidden="1" x14ac:dyDescent="0.25">
      <c r="A899" s="20" t="s">
        <v>2484</v>
      </c>
      <c r="B899" s="35">
        <v>10371.58</v>
      </c>
      <c r="C899" s="6" t="s">
        <v>2483</v>
      </c>
      <c r="D899" s="6" t="s">
        <v>22</v>
      </c>
      <c r="E899" s="6" t="s">
        <v>37</v>
      </c>
      <c r="F899" s="6" t="s">
        <v>98</v>
      </c>
      <c r="G899">
        <v>12</v>
      </c>
      <c r="H899">
        <v>202212</v>
      </c>
      <c r="I899" s="8">
        <v>60.66</v>
      </c>
      <c r="J899" s="8">
        <v>3.83</v>
      </c>
      <c r="K899" s="8">
        <v>4.1100000000000003</v>
      </c>
      <c r="L899" s="8">
        <v>4.21</v>
      </c>
      <c r="M899" s="36" t="str">
        <f>INDEX(YahooDetails[], MATCH(ZACKS_Screener[Ticker], YahooDetails[Ticker],0), 4)</f>
        <v>Real Estate</v>
      </c>
      <c r="N899" s="6" t="str">
        <f>INDEX(YahooDetails[], MATCH(ZACKS_Screener[Ticker], YahooDetails[Ticker],0), 2)</f>
        <v>REIT—Retail</v>
      </c>
      <c r="O8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7.3107049608355151E-2</v>
      </c>
      <c r="P8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2.4330900243308914E-2</v>
      </c>
      <c r="Q899" s="17">
        <f>IFERROR(ZACKS_Screener[[#This Row],[Price]]/ZACKS_Screener[[#This Row],[EPS1]], "")</f>
        <v>14.759124087591239</v>
      </c>
      <c r="R899" s="17">
        <f>IFERROR(ZACKS_Screener[[#This Row],[Price]]/ZACKS_Screener[[#This Row],[EPS2]], "")</f>
        <v>14.408551068883609</v>
      </c>
      <c r="S899" s="17">
        <f>IFERROR(ZACKS_Screener[[#This Row],[PE1]]/(ZACKS_Screener[[#This Row],[EG1]]*100), "")</f>
        <v>2.0188373305526572</v>
      </c>
      <c r="T899" s="17">
        <f>IFERROR(ZACKS_Screener[[#This Row],[PE2]]/(ZACKS_Screener[[#This Row],[EG2]]*100), "")</f>
        <v>5.9219144893111846</v>
      </c>
      <c r="U899"/>
    </row>
    <row r="900" spans="1:21" hidden="1" x14ac:dyDescent="0.25">
      <c r="A900" s="20" t="s">
        <v>72</v>
      </c>
      <c r="B900" s="35">
        <v>6711.17</v>
      </c>
      <c r="C900" s="6" t="s">
        <v>71</v>
      </c>
      <c r="D900" s="6" t="s">
        <v>22</v>
      </c>
      <c r="E900" s="6" t="s">
        <v>41</v>
      </c>
      <c r="F900" s="6" t="s">
        <v>73</v>
      </c>
      <c r="G900">
        <v>12</v>
      </c>
      <c r="H900">
        <v>202212</v>
      </c>
      <c r="I900" s="8">
        <v>72.92</v>
      </c>
      <c r="J900" s="8">
        <v>3.01</v>
      </c>
      <c r="K900" s="8">
        <v>3.23</v>
      </c>
      <c r="L900" s="8">
        <v>3.56</v>
      </c>
      <c r="M900" s="36" t="str">
        <f>INDEX(YahooDetails[], MATCH(ZACKS_Screener[Ticker], YahooDetails[Ticker],0), 4)</f>
        <v>Healthcare</v>
      </c>
      <c r="N900" s="6" t="str">
        <f>INDEX(YahooDetails[], MATCH(ZACKS_Screener[Ticker], YahooDetails[Ticker],0), 2)</f>
        <v>Medical Care Facilities</v>
      </c>
      <c r="O9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7.3089700996677817E-2</v>
      </c>
      <c r="P9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0.10216718266253873</v>
      </c>
      <c r="Q900" s="17">
        <f>IFERROR(ZACKS_Screener[[#This Row],[Price]]/ZACKS_Screener[[#This Row],[EPS1]], "")</f>
        <v>22.575851393188856</v>
      </c>
      <c r="R900" s="17">
        <f>IFERROR(ZACKS_Screener[[#This Row],[Price]]/ZACKS_Screener[[#This Row],[EPS2]], "")</f>
        <v>20.483146067415731</v>
      </c>
      <c r="S900" s="17">
        <f>IFERROR(ZACKS_Screener[[#This Row],[PE1]]/(ZACKS_Screener[[#This Row],[EG1]]*100), "")</f>
        <v>3.0887869406135628</v>
      </c>
      <c r="T900" s="17">
        <f>IFERROR(ZACKS_Screener[[#This Row],[PE2]]/(ZACKS_Screener[[#This Row],[EG2]]*100), "")</f>
        <v>2.004865509022812</v>
      </c>
      <c r="U900"/>
    </row>
    <row r="901" spans="1:21" hidden="1" x14ac:dyDescent="0.25">
      <c r="A901" s="20" t="s">
        <v>473</v>
      </c>
      <c r="B901" s="35">
        <v>5341.67</v>
      </c>
      <c r="C901" s="6" t="s">
        <v>472</v>
      </c>
      <c r="D901" s="6" t="s">
        <v>13</v>
      </c>
      <c r="E901" s="6" t="s">
        <v>330</v>
      </c>
      <c r="F901" s="6" t="s">
        <v>474</v>
      </c>
      <c r="G901">
        <v>12</v>
      </c>
      <c r="H901">
        <v>202212</v>
      </c>
      <c r="I901" s="8">
        <v>92.4</v>
      </c>
      <c r="J901" s="8">
        <v>2.6</v>
      </c>
      <c r="K901" s="8">
        <v>2.79</v>
      </c>
      <c r="L901" s="8">
        <v>3.82</v>
      </c>
      <c r="M901" s="36" t="str">
        <f>INDEX(YahooDetails[], MATCH(ZACKS_Screener[Ticker], YahooDetails[Ticker],0), 4)</f>
        <v>Consumer Cyclical</v>
      </c>
      <c r="N901" s="6" t="str">
        <f>INDEX(YahooDetails[], MATCH(ZACKS_Screener[Ticker], YahooDetails[Ticker],0), 2)</f>
        <v>Personal Services</v>
      </c>
      <c r="O9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7.3076923076923053E-2</v>
      </c>
      <c r="P9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0.3691756272401433</v>
      </c>
      <c r="Q901" s="17">
        <f>IFERROR(ZACKS_Screener[[#This Row],[Price]]/ZACKS_Screener[[#This Row],[EPS1]], "")</f>
        <v>33.118279569892472</v>
      </c>
      <c r="R901" s="17">
        <f>IFERROR(ZACKS_Screener[[#This Row],[Price]]/ZACKS_Screener[[#This Row],[EPS2]], "")</f>
        <v>24.188481675392673</v>
      </c>
      <c r="S901" s="17">
        <f>IFERROR(ZACKS_Screener[[#This Row],[PE1]]/(ZACKS_Screener[[#This Row],[EG1]]*100), "")</f>
        <v>4.5319750990379184</v>
      </c>
      <c r="T901" s="17">
        <f>IFERROR(ZACKS_Screener[[#This Row],[PE2]]/(ZACKS_Screener[[#This Row],[EG2]]*100), "")</f>
        <v>0.65520256188685022</v>
      </c>
      <c r="U901"/>
    </row>
    <row r="902" spans="1:21" hidden="1" x14ac:dyDescent="0.25">
      <c r="A902" s="20" t="s">
        <v>1334</v>
      </c>
      <c r="B902" s="35">
        <v>7122.64</v>
      </c>
      <c r="C902" s="6" t="s">
        <v>1333</v>
      </c>
      <c r="D902" s="6" t="s">
        <v>13</v>
      </c>
      <c r="E902" s="6" t="s">
        <v>85</v>
      </c>
      <c r="F902" s="6" t="s">
        <v>111</v>
      </c>
      <c r="G902">
        <v>12</v>
      </c>
      <c r="H902">
        <v>202212</v>
      </c>
      <c r="I902" s="8">
        <v>38.71</v>
      </c>
      <c r="J902" s="8">
        <v>2.74</v>
      </c>
      <c r="K902" s="8">
        <v>2.94</v>
      </c>
      <c r="L902" s="8">
        <v>3.29</v>
      </c>
      <c r="M902" s="36" t="str">
        <f>INDEX(YahooDetails[], MATCH(ZACKS_Screener[Ticker], YahooDetails[Ticker],0), 4)</f>
        <v>Technology</v>
      </c>
      <c r="N902" s="6" t="str">
        <f>INDEX(YahooDetails[], MATCH(ZACKS_Screener[Ticker], YahooDetails[Ticker],0), 2)</f>
        <v>Information Technology Services</v>
      </c>
      <c r="O9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7.2992700729926904E-2</v>
      </c>
      <c r="P9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0.11904761904761908</v>
      </c>
      <c r="Q902" s="17">
        <f>IFERROR(ZACKS_Screener[[#This Row],[Price]]/ZACKS_Screener[[#This Row],[EPS1]], "")</f>
        <v>13.166666666666668</v>
      </c>
      <c r="R902" s="17">
        <f>IFERROR(ZACKS_Screener[[#This Row],[Price]]/ZACKS_Screener[[#This Row],[EPS2]], "")</f>
        <v>11.76595744680851</v>
      </c>
      <c r="S902" s="17">
        <f>IFERROR(ZACKS_Screener[[#This Row],[PE1]]/(ZACKS_Screener[[#This Row],[EG1]]*100), "")</f>
        <v>1.8038333333333361</v>
      </c>
      <c r="T902" s="17">
        <f>IFERROR(ZACKS_Screener[[#This Row],[PE2]]/(ZACKS_Screener[[#This Row],[EG2]]*100), "")</f>
        <v>0.98834042553191459</v>
      </c>
      <c r="U902"/>
    </row>
    <row r="903" spans="1:21" hidden="1" x14ac:dyDescent="0.25">
      <c r="A903" s="20" t="s">
        <v>1632</v>
      </c>
      <c r="B903" s="35">
        <v>15228.99</v>
      </c>
      <c r="C903" s="6" t="s">
        <v>1631</v>
      </c>
      <c r="D903" s="6" t="s">
        <v>13</v>
      </c>
      <c r="E903" s="6" t="s">
        <v>85</v>
      </c>
      <c r="F903" s="6" t="s">
        <v>1633</v>
      </c>
      <c r="G903">
        <v>12</v>
      </c>
      <c r="H903">
        <v>202212</v>
      </c>
      <c r="I903" s="8">
        <v>39.450000000000003</v>
      </c>
      <c r="J903" s="8">
        <v>2.75</v>
      </c>
      <c r="K903" s="8">
        <v>2.95</v>
      </c>
      <c r="L903" s="8">
        <v>3.15</v>
      </c>
      <c r="M903" s="36" t="str">
        <f>INDEX(YahooDetails[], MATCH(ZACKS_Screener[Ticker], YahooDetails[Ticker],0), 4)</f>
        <v>Communication Services</v>
      </c>
      <c r="N903" s="6" t="str">
        <f>INDEX(YahooDetails[], MATCH(ZACKS_Screener[Ticker], YahooDetails[Ticker],0), 2)</f>
        <v>Advertising Agencies</v>
      </c>
      <c r="O9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7.2727272727272793E-2</v>
      </c>
      <c r="P9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6.7796610169491428E-2</v>
      </c>
      <c r="Q903" s="17">
        <f>IFERROR(ZACKS_Screener[[#This Row],[Price]]/ZACKS_Screener[[#This Row],[EPS1]], "")</f>
        <v>13.372881355932204</v>
      </c>
      <c r="R903" s="17">
        <f>IFERROR(ZACKS_Screener[[#This Row],[Price]]/ZACKS_Screener[[#This Row],[EPS2]], "")</f>
        <v>12.523809523809526</v>
      </c>
      <c r="S903" s="17">
        <f>IFERROR(ZACKS_Screener[[#This Row],[PE1]]/(ZACKS_Screener[[#This Row],[EG1]]*100), "")</f>
        <v>1.8387711864406764</v>
      </c>
      <c r="T903" s="17">
        <f>IFERROR(ZACKS_Screener[[#This Row],[PE2]]/(ZACKS_Screener[[#This Row],[EG2]]*100), "")</f>
        <v>1.8472619047619077</v>
      </c>
      <c r="U903"/>
    </row>
    <row r="904" spans="1:21" hidden="1" x14ac:dyDescent="0.25">
      <c r="A904" s="20" t="s">
        <v>1307</v>
      </c>
      <c r="B904" s="35">
        <v>5287.65</v>
      </c>
      <c r="C904" s="6" t="s">
        <v>1306</v>
      </c>
      <c r="D904" s="6" t="s">
        <v>13</v>
      </c>
      <c r="E904" s="6" t="s">
        <v>37</v>
      </c>
      <c r="F904" s="6" t="s">
        <v>299</v>
      </c>
      <c r="G904">
        <v>12</v>
      </c>
      <c r="H904">
        <v>202212</v>
      </c>
      <c r="I904" s="8">
        <v>18.88</v>
      </c>
      <c r="J904" s="8">
        <v>2.9</v>
      </c>
      <c r="K904" s="8">
        <v>3.11</v>
      </c>
      <c r="L904" s="8">
        <v>2.99</v>
      </c>
      <c r="M904" s="36" t="str">
        <f>INDEX(YahooDetails[], MATCH(ZACKS_Screener[Ticker], YahooDetails[Ticker],0), 4)</f>
        <v>Financial Services</v>
      </c>
      <c r="N904" s="6" t="str">
        <f>INDEX(YahooDetails[], MATCH(ZACKS_Screener[Ticker], YahooDetails[Ticker],0), 2)</f>
        <v>Asset Management</v>
      </c>
      <c r="O9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7.2413793103448268E-2</v>
      </c>
      <c r="P9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-3.8585209003215326E-2</v>
      </c>
      <c r="Q904" s="17">
        <f>IFERROR(ZACKS_Screener[[#This Row],[Price]]/ZACKS_Screener[[#This Row],[EPS1]], "")</f>
        <v>6.070739549839228</v>
      </c>
      <c r="R904" s="17">
        <f>IFERROR(ZACKS_Screener[[#This Row],[Price]]/ZACKS_Screener[[#This Row],[EPS2]], "")</f>
        <v>6.3143812709030094</v>
      </c>
      <c r="S904" s="17">
        <f>IFERROR(ZACKS_Screener[[#This Row],[PE1]]/(ZACKS_Screener[[#This Row],[EG1]]*100), "")</f>
        <v>0.83834022354922688</v>
      </c>
      <c r="T904" s="17">
        <f>IFERROR(ZACKS_Screener[[#This Row],[PE2]]/(ZACKS_Screener[[#This Row],[EG2]]*100), "")</f>
        <v>-1.6364771460423679</v>
      </c>
      <c r="U904"/>
    </row>
    <row r="905" spans="1:21" hidden="1" x14ac:dyDescent="0.25">
      <c r="A905" s="20" t="s">
        <v>2086</v>
      </c>
      <c r="B905" s="35">
        <v>151271.03</v>
      </c>
      <c r="C905" s="6" t="s">
        <v>2085</v>
      </c>
      <c r="D905" s="6" t="s">
        <v>13</v>
      </c>
      <c r="E905" s="6" t="s">
        <v>118</v>
      </c>
      <c r="F905" s="6" t="s">
        <v>119</v>
      </c>
      <c r="G905">
        <v>12</v>
      </c>
      <c r="H905">
        <v>202212</v>
      </c>
      <c r="I905" s="8">
        <v>74.760000000000005</v>
      </c>
      <c r="J905" s="8">
        <v>2.9</v>
      </c>
      <c r="K905" s="8">
        <v>3.11</v>
      </c>
      <c r="L905" s="8">
        <v>3.39</v>
      </c>
      <c r="M905" s="36" t="str">
        <f>INDEX(YahooDetails[], MATCH(ZACKS_Screener[Ticker], YahooDetails[Ticker],0), 4)</f>
        <v>Utilities</v>
      </c>
      <c r="N905" s="6" t="str">
        <f>INDEX(YahooDetails[], MATCH(ZACKS_Screener[Ticker], YahooDetails[Ticker],0), 2)</f>
        <v>Utilities—Regulated Electric</v>
      </c>
      <c r="O9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7.2413793103448268E-2</v>
      </c>
      <c r="P9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9.0032154340836099E-2</v>
      </c>
      <c r="Q905" s="17">
        <f>IFERROR(ZACKS_Screener[[#This Row],[Price]]/ZACKS_Screener[[#This Row],[EPS1]], "")</f>
        <v>24.038585209003219</v>
      </c>
      <c r="R905" s="17">
        <f>IFERROR(ZACKS_Screener[[#This Row],[Price]]/ZACKS_Screener[[#This Row],[EPS2]], "")</f>
        <v>22.053097345132745</v>
      </c>
      <c r="S905" s="17">
        <f>IFERROR(ZACKS_Screener[[#This Row],[PE1]]/(ZACKS_Screener[[#This Row],[EG1]]*100), "")</f>
        <v>3.3196141479099688</v>
      </c>
      <c r="T905" s="17">
        <f>IFERROR(ZACKS_Screener[[#This Row],[PE2]]/(ZACKS_Screener[[#This Row],[EG2]]*100), "")</f>
        <v>2.4494690265486705</v>
      </c>
      <c r="U905"/>
    </row>
    <row r="906" spans="1:21" hidden="1" x14ac:dyDescent="0.25">
      <c r="A906" s="20" t="s">
        <v>1355</v>
      </c>
      <c r="B906" s="35">
        <v>12956.34</v>
      </c>
      <c r="C906" s="6" t="s">
        <v>1354</v>
      </c>
      <c r="D906" s="6" t="s">
        <v>13</v>
      </c>
      <c r="E906" s="6" t="s">
        <v>130</v>
      </c>
      <c r="F906" s="6" t="s">
        <v>131</v>
      </c>
      <c r="G906">
        <v>12</v>
      </c>
      <c r="H906">
        <v>202212</v>
      </c>
      <c r="I906" s="8">
        <v>14.5</v>
      </c>
      <c r="J906" s="8">
        <v>0.97</v>
      </c>
      <c r="K906" s="8">
        <v>1.04</v>
      </c>
      <c r="L906" s="8">
        <v>1.69</v>
      </c>
      <c r="M906" s="36" t="str">
        <f>INDEX(YahooDetails[], MATCH(ZACKS_Screener[Ticker], YahooDetails[Ticker],0), 4)</f>
        <v>Basic Materials</v>
      </c>
      <c r="N906" s="6" t="str">
        <f>INDEX(YahooDetails[], MATCH(ZACKS_Screener[Ticker], YahooDetails[Ticker],0), 2)</f>
        <v>Gold</v>
      </c>
      <c r="O9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7.216494845360831E-2</v>
      </c>
      <c r="P9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0.62499999999999989</v>
      </c>
      <c r="Q906" s="17">
        <f>IFERROR(ZACKS_Screener[[#This Row],[Price]]/ZACKS_Screener[[#This Row],[EPS1]], "")</f>
        <v>13.942307692307692</v>
      </c>
      <c r="R906" s="17">
        <f>IFERROR(ZACKS_Screener[[#This Row],[Price]]/ZACKS_Screener[[#This Row],[EPS2]], "")</f>
        <v>8.5798816568047336</v>
      </c>
      <c r="S906" s="17">
        <f>IFERROR(ZACKS_Screener[[#This Row],[PE1]]/(ZACKS_Screener[[#This Row],[EG1]]*100), "")</f>
        <v>1.9320054945054927</v>
      </c>
      <c r="T906" s="17">
        <f>IFERROR(ZACKS_Screener[[#This Row],[PE2]]/(ZACKS_Screener[[#This Row],[EG2]]*100), "")</f>
        <v>0.13727810650887576</v>
      </c>
      <c r="U906"/>
    </row>
    <row r="907" spans="1:21" hidden="1" x14ac:dyDescent="0.25">
      <c r="A907" s="20" t="s">
        <v>403</v>
      </c>
      <c r="B907" s="35">
        <v>230069.45</v>
      </c>
      <c r="C907" s="6" t="s">
        <v>402</v>
      </c>
      <c r="D907" s="6" t="s">
        <v>13</v>
      </c>
      <c r="E907" s="6" t="s">
        <v>37</v>
      </c>
      <c r="F907" s="6" t="s">
        <v>404</v>
      </c>
      <c r="G907">
        <v>12</v>
      </c>
      <c r="H907">
        <v>202212</v>
      </c>
      <c r="I907" s="8">
        <v>28.87</v>
      </c>
      <c r="J907" s="8">
        <v>3.19</v>
      </c>
      <c r="K907" s="8">
        <v>3.42</v>
      </c>
      <c r="L907" s="8">
        <v>3.3</v>
      </c>
      <c r="M907" s="36" t="str">
        <f>INDEX(YahooDetails[], MATCH(ZACKS_Screener[Ticker], YahooDetails[Ticker],0), 4)</f>
        <v>Financial Services</v>
      </c>
      <c r="N907" s="6" t="str">
        <f>INDEX(YahooDetails[], MATCH(ZACKS_Screener[Ticker], YahooDetails[Ticker],0), 2)</f>
        <v>Banks—Diversified</v>
      </c>
      <c r="O9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7.2100313479623826E-2</v>
      </c>
      <c r="P9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-3.5087719298245647E-2</v>
      </c>
      <c r="Q907" s="17">
        <f>IFERROR(ZACKS_Screener[[#This Row],[Price]]/ZACKS_Screener[[#This Row],[EPS1]], "")</f>
        <v>8.4415204678362574</v>
      </c>
      <c r="R907" s="17">
        <f>IFERROR(ZACKS_Screener[[#This Row],[Price]]/ZACKS_Screener[[#This Row],[EPS2]], "")</f>
        <v>8.7484848484848499</v>
      </c>
      <c r="S907" s="17">
        <f>IFERROR(ZACKS_Screener[[#This Row],[PE1]]/(ZACKS_Screener[[#This Row],[EG1]]*100), "")</f>
        <v>1.1708021866259852</v>
      </c>
      <c r="T907" s="17">
        <f>IFERROR(ZACKS_Screener[[#This Row],[PE2]]/(ZACKS_Screener[[#This Row],[EG2]]*100), "")</f>
        <v>-2.49331818181818</v>
      </c>
      <c r="U907"/>
    </row>
    <row r="908" spans="1:21" hidden="1" x14ac:dyDescent="0.25">
      <c r="A908" s="20" t="s">
        <v>1735</v>
      </c>
      <c r="B908" s="35">
        <v>28999.03</v>
      </c>
      <c r="C908" s="6" t="s">
        <v>1734</v>
      </c>
      <c r="D908" s="6" t="s">
        <v>13</v>
      </c>
      <c r="E908" s="6" t="s">
        <v>14</v>
      </c>
      <c r="F908" s="6" t="s">
        <v>1736</v>
      </c>
      <c r="G908">
        <v>10</v>
      </c>
      <c r="H908">
        <v>202210</v>
      </c>
      <c r="I908" s="8">
        <v>162.58000000000001</v>
      </c>
      <c r="J908" s="8">
        <v>7.63</v>
      </c>
      <c r="K908" s="8">
        <v>8.18</v>
      </c>
      <c r="L908" s="8">
        <v>8.6300000000000008</v>
      </c>
      <c r="M908" s="36" t="str">
        <f>INDEX(YahooDetails[], MATCH(ZACKS_Screener[Ticker], YahooDetails[Ticker],0), 4)</f>
        <v>Technology</v>
      </c>
      <c r="N908" s="6" t="str">
        <f>INDEX(YahooDetails[], MATCH(ZACKS_Screener[Ticker], YahooDetails[Ticker],0), 2)</f>
        <v>Scientific &amp; Technical Instruments</v>
      </c>
      <c r="O9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7.2083879423328945E-2</v>
      </c>
      <c r="P9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5.5012224938875441E-2</v>
      </c>
      <c r="Q908" s="17">
        <f>IFERROR(ZACKS_Screener[[#This Row],[Price]]/ZACKS_Screener[[#This Row],[EPS1]], "")</f>
        <v>19.875305623471885</v>
      </c>
      <c r="R908" s="17">
        <f>IFERROR(ZACKS_Screener[[#This Row],[Price]]/ZACKS_Screener[[#This Row],[EPS2]], "")</f>
        <v>18.83893395133256</v>
      </c>
      <c r="S908" s="17">
        <f>IFERROR(ZACKS_Screener[[#This Row],[PE1]]/(ZACKS_Screener[[#This Row],[EG1]]*100), "")</f>
        <v>2.7572469437652822</v>
      </c>
      <c r="T908" s="17">
        <f>IFERROR(ZACKS_Screener[[#This Row],[PE2]]/(ZACKS_Screener[[#This Row],[EG2]]*100), "")</f>
        <v>3.4244995493755543</v>
      </c>
      <c r="U908"/>
    </row>
    <row r="909" spans="1:21" hidden="1" x14ac:dyDescent="0.25">
      <c r="A909" s="20" t="s">
        <v>279</v>
      </c>
      <c r="B909" s="35">
        <v>3398.56</v>
      </c>
      <c r="C909" s="6" t="s">
        <v>278</v>
      </c>
      <c r="D909" s="6" t="s">
        <v>13</v>
      </c>
      <c r="E909" s="6" t="s">
        <v>37</v>
      </c>
      <c r="F909" s="6" t="s">
        <v>250</v>
      </c>
      <c r="G909">
        <v>12</v>
      </c>
      <c r="H909">
        <v>202212</v>
      </c>
      <c r="I909" s="8">
        <v>14.84</v>
      </c>
      <c r="J909" s="8">
        <v>1.53</v>
      </c>
      <c r="K909" s="8">
        <v>1.64</v>
      </c>
      <c r="L909" s="8">
        <v>1.72</v>
      </c>
      <c r="M909" s="36" t="str">
        <f>INDEX(YahooDetails[], MATCH(ZACKS_Screener[Ticker], YahooDetails[Ticker],0), 4)</f>
        <v>Real Estate</v>
      </c>
      <c r="N909" s="6" t="str">
        <f>INDEX(YahooDetails[], MATCH(ZACKS_Screener[Ticker], YahooDetails[Ticker],0), 2)</f>
        <v>REIT—Hotel &amp; Motel</v>
      </c>
      <c r="O9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7.1895424836601218E-2</v>
      </c>
      <c r="P9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4.8780487804878092E-2</v>
      </c>
      <c r="Q909" s="17">
        <f>IFERROR(ZACKS_Screener[[#This Row],[Price]]/ZACKS_Screener[[#This Row],[EPS1]], "")</f>
        <v>9.0487804878048781</v>
      </c>
      <c r="R909" s="17">
        <f>IFERROR(ZACKS_Screener[[#This Row],[Price]]/ZACKS_Screener[[#This Row],[EPS2]], "")</f>
        <v>8.6279069767441854</v>
      </c>
      <c r="S909" s="17">
        <f>IFERROR(ZACKS_Screener[[#This Row],[PE1]]/(ZACKS_Screener[[#This Row],[EG1]]*100), "")</f>
        <v>1.2586031042128618</v>
      </c>
      <c r="T909" s="17">
        <f>IFERROR(ZACKS_Screener[[#This Row],[PE2]]/(ZACKS_Screener[[#This Row],[EG2]]*100), "")</f>
        <v>1.7687209302325564</v>
      </c>
      <c r="U909"/>
    </row>
    <row r="910" spans="1:21" hidden="1" x14ac:dyDescent="0.25">
      <c r="A910" s="20" t="s">
        <v>1196</v>
      </c>
      <c r="B910" s="35">
        <v>5127.75</v>
      </c>
      <c r="C910" s="6" t="s">
        <v>1195</v>
      </c>
      <c r="D910" s="6" t="s">
        <v>22</v>
      </c>
      <c r="E910" s="6" t="s">
        <v>85</v>
      </c>
      <c r="F910" s="6" t="s">
        <v>86</v>
      </c>
      <c r="G910">
        <v>12</v>
      </c>
      <c r="H910">
        <v>202212</v>
      </c>
      <c r="I910" s="8">
        <v>100.94</v>
      </c>
      <c r="J910" s="8">
        <v>1.96</v>
      </c>
      <c r="K910" s="8">
        <v>2.1</v>
      </c>
      <c r="L910" s="8">
        <v>2.31</v>
      </c>
      <c r="M910" s="36" t="str">
        <f>INDEX(YahooDetails[], MATCH(ZACKS_Screener[Ticker], YahooDetails[Ticker],0), 4)</f>
        <v>Industrials</v>
      </c>
      <c r="N910" s="6" t="str">
        <f>INDEX(YahooDetails[], MATCH(ZACKS_Screener[Ticker], YahooDetails[Ticker],0), 2)</f>
        <v>Engineering &amp; Construction</v>
      </c>
      <c r="O9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7.1428571428571494E-2</v>
      </c>
      <c r="P9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9.9999999999999978E-2</v>
      </c>
      <c r="Q910" s="17">
        <f>IFERROR(ZACKS_Screener[[#This Row],[Price]]/ZACKS_Screener[[#This Row],[EPS1]], "")</f>
        <v>48.066666666666663</v>
      </c>
      <c r="R910" s="17">
        <f>IFERROR(ZACKS_Screener[[#This Row],[Price]]/ZACKS_Screener[[#This Row],[EPS2]], "")</f>
        <v>43.696969696969695</v>
      </c>
      <c r="S910" s="17">
        <f>IFERROR(ZACKS_Screener[[#This Row],[PE1]]/(ZACKS_Screener[[#This Row],[EG1]]*100), "")</f>
        <v>6.7293333333333267</v>
      </c>
      <c r="T910" s="17">
        <f>IFERROR(ZACKS_Screener[[#This Row],[PE2]]/(ZACKS_Screener[[#This Row],[EG2]]*100), "")</f>
        <v>4.3696969696969701</v>
      </c>
      <c r="U910"/>
    </row>
    <row r="911" spans="1:21" hidden="1" x14ac:dyDescent="0.25">
      <c r="A911" s="20" t="s">
        <v>1905</v>
      </c>
      <c r="B911" s="35">
        <v>3706.76</v>
      </c>
      <c r="C911" s="6" t="s">
        <v>1904</v>
      </c>
      <c r="D911" s="6" t="s">
        <v>13</v>
      </c>
      <c r="E911" s="6" t="s">
        <v>330</v>
      </c>
      <c r="F911" s="6" t="s">
        <v>664</v>
      </c>
      <c r="G911">
        <v>6</v>
      </c>
      <c r="H911">
        <v>202206</v>
      </c>
      <c r="I911" s="8">
        <v>22.5</v>
      </c>
      <c r="J911" s="8">
        <v>-0.28000000000000003</v>
      </c>
      <c r="K911" s="8">
        <v>-0.26</v>
      </c>
      <c r="L911" s="8">
        <v>-0.13</v>
      </c>
      <c r="M911" s="36" t="str">
        <f>INDEX(YahooDetails[], MATCH(ZACKS_Screener[Ticker], YahooDetails[Ticker],0), 4)</f>
        <v>Communication Services</v>
      </c>
      <c r="N911" s="6" t="str">
        <f>INDEX(YahooDetails[], MATCH(ZACKS_Screener[Ticker], YahooDetails[Ticker],0), 2)</f>
        <v>Entertainment</v>
      </c>
      <c r="O9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7.142857142857148E-2</v>
      </c>
      <c r="P9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911" s="17">
        <f>IFERROR(ZACKS_Screener[[#This Row],[Price]]/ZACKS_Screener[[#This Row],[EPS1]], "")</f>
        <v>-86.538461538461533</v>
      </c>
      <c r="R911" s="17">
        <f>IFERROR(ZACKS_Screener[[#This Row],[Price]]/ZACKS_Screener[[#This Row],[EPS2]], "")</f>
        <v>-173.07692307692307</v>
      </c>
      <c r="S911" s="17">
        <f>IFERROR(ZACKS_Screener[[#This Row],[PE1]]/(ZACKS_Screener[[#This Row],[EG1]]*100), "")</f>
        <v>-12.115384615384606</v>
      </c>
      <c r="T911" s="17">
        <f>IFERROR(ZACKS_Screener[[#This Row],[PE2]]/(ZACKS_Screener[[#This Row],[EG2]]*100), "")</f>
        <v>-3.4615384615384612</v>
      </c>
      <c r="U911"/>
    </row>
    <row r="912" spans="1:21" hidden="1" x14ac:dyDescent="0.25">
      <c r="A912" s="20" t="s">
        <v>1560</v>
      </c>
      <c r="B912" s="35">
        <v>79090.37</v>
      </c>
      <c r="C912" s="6" t="s">
        <v>1559</v>
      </c>
      <c r="D912" s="6" t="s">
        <v>13</v>
      </c>
      <c r="E912" s="6" t="s">
        <v>37</v>
      </c>
      <c r="F912" s="6" t="s">
        <v>418</v>
      </c>
      <c r="G912">
        <v>3</v>
      </c>
      <c r="H912">
        <v>202303</v>
      </c>
      <c r="I912" s="8">
        <v>22.62</v>
      </c>
      <c r="J912" s="8">
        <v>1.1200000000000001</v>
      </c>
      <c r="K912" s="8">
        <v>1.2</v>
      </c>
      <c r="L912" s="8">
        <v>1.38</v>
      </c>
      <c r="M912" s="36" t="str">
        <f>INDEX(YahooDetails[], MATCH(ZACKS_Screener[Ticker], YahooDetails[Ticker],0), 4)</f>
        <v>Financial Services</v>
      </c>
      <c r="N912" s="6" t="str">
        <f>INDEX(YahooDetails[], MATCH(ZACKS_Screener[Ticker], YahooDetails[Ticker],0), 2)</f>
        <v>Banks—Regional</v>
      </c>
      <c r="O9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7.1428571428571286E-2</v>
      </c>
      <c r="P9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0.14999999999999997</v>
      </c>
      <c r="Q912" s="17">
        <f>IFERROR(ZACKS_Screener[[#This Row],[Price]]/ZACKS_Screener[[#This Row],[EPS1]], "")</f>
        <v>18.850000000000001</v>
      </c>
      <c r="R912" s="17">
        <f>IFERROR(ZACKS_Screener[[#This Row],[Price]]/ZACKS_Screener[[#This Row],[EPS2]], "")</f>
        <v>16.39130434782609</v>
      </c>
      <c r="S912" s="17">
        <f>IFERROR(ZACKS_Screener[[#This Row],[PE1]]/(ZACKS_Screener[[#This Row],[EG1]]*100), "")</f>
        <v>2.6390000000000056</v>
      </c>
      <c r="T912" s="17">
        <f>IFERROR(ZACKS_Screener[[#This Row],[PE2]]/(ZACKS_Screener[[#This Row],[EG2]]*100), "")</f>
        <v>1.0927536231884063</v>
      </c>
      <c r="U912"/>
    </row>
    <row r="913" spans="1:21" hidden="1" x14ac:dyDescent="0.25">
      <c r="A913" s="20" t="s">
        <v>881</v>
      </c>
      <c r="B913" s="35">
        <v>10020.61</v>
      </c>
      <c r="C913" s="6" t="s">
        <v>880</v>
      </c>
      <c r="D913" s="6" t="s">
        <v>13</v>
      </c>
      <c r="E913" s="6" t="s">
        <v>37</v>
      </c>
      <c r="F913" s="6" t="s">
        <v>250</v>
      </c>
      <c r="G913">
        <v>12</v>
      </c>
      <c r="H913">
        <v>202212</v>
      </c>
      <c r="I913" s="8">
        <v>44.6</v>
      </c>
      <c r="J913" s="8">
        <v>2.5299999999999998</v>
      </c>
      <c r="K913" s="8">
        <v>2.71</v>
      </c>
      <c r="L913" s="8">
        <v>2.85</v>
      </c>
      <c r="M913" s="36" t="str">
        <f>INDEX(YahooDetails[], MATCH(ZACKS_Screener[Ticker], YahooDetails[Ticker],0), 4)</f>
        <v>Real Estate</v>
      </c>
      <c r="N913" s="6" t="str">
        <f>INDEX(YahooDetails[], MATCH(ZACKS_Screener[Ticker], YahooDetails[Ticker],0), 2)</f>
        <v>REIT—Industrial</v>
      </c>
      <c r="O9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7.1146245059288613E-2</v>
      </c>
      <c r="P9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5.1660516605166101E-2</v>
      </c>
      <c r="Q913" s="17">
        <f>IFERROR(ZACKS_Screener[[#This Row],[Price]]/ZACKS_Screener[[#This Row],[EPS1]], "")</f>
        <v>16.457564575645758</v>
      </c>
      <c r="R913" s="17">
        <f>IFERROR(ZACKS_Screener[[#This Row],[Price]]/ZACKS_Screener[[#This Row],[EPS2]], "")</f>
        <v>15.649122807017545</v>
      </c>
      <c r="S913" s="17">
        <f>IFERROR(ZACKS_Screener[[#This Row],[PE1]]/(ZACKS_Screener[[#This Row],[EG1]]*100), "")</f>
        <v>2.3132021320213179</v>
      </c>
      <c r="T913" s="17">
        <f>IFERROR(ZACKS_Screener[[#This Row],[PE2]]/(ZACKS_Screener[[#This Row],[EG2]]*100), "")</f>
        <v>3.0292230576441077</v>
      </c>
      <c r="U913"/>
    </row>
    <row r="914" spans="1:21" hidden="1" x14ac:dyDescent="0.25">
      <c r="A914" s="20" t="s">
        <v>1456</v>
      </c>
      <c r="B914" s="35">
        <v>78511.64</v>
      </c>
      <c r="C914" s="6" t="s">
        <v>1455</v>
      </c>
      <c r="D914" s="6" t="s">
        <v>13</v>
      </c>
      <c r="E914" s="6" t="s">
        <v>41</v>
      </c>
      <c r="F914" s="6" t="s">
        <v>73</v>
      </c>
      <c r="G914">
        <v>12</v>
      </c>
      <c r="H914">
        <v>202212</v>
      </c>
      <c r="I914" s="8">
        <v>285.3</v>
      </c>
      <c r="J914" s="8">
        <v>16.89</v>
      </c>
      <c r="K914" s="8">
        <v>18.09</v>
      </c>
      <c r="L914" s="8">
        <v>19.690000000000001</v>
      </c>
      <c r="M914" s="36" t="str">
        <f>INDEX(YahooDetails[], MATCH(ZACKS_Screener[Ticker], YahooDetails[Ticker],0), 4)</f>
        <v>Healthcare</v>
      </c>
      <c r="N914" s="6" t="str">
        <f>INDEX(YahooDetails[], MATCH(ZACKS_Screener[Ticker], YahooDetails[Ticker],0), 2)</f>
        <v>Medical Care Facilities</v>
      </c>
      <c r="O9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7.1047957371225531E-2</v>
      </c>
      <c r="P9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8.8446655610834798E-2</v>
      </c>
      <c r="Q914" s="17">
        <f>IFERROR(ZACKS_Screener[[#This Row],[Price]]/ZACKS_Screener[[#This Row],[EPS1]], "")</f>
        <v>15.771144278606966</v>
      </c>
      <c r="R914" s="17">
        <f>IFERROR(ZACKS_Screener[[#This Row],[Price]]/ZACKS_Screener[[#This Row],[EPS2]], "")</f>
        <v>14.489588623666835</v>
      </c>
      <c r="S914" s="17">
        <f>IFERROR(ZACKS_Screener[[#This Row],[PE1]]/(ZACKS_Screener[[#This Row],[EG1]]*100), "")</f>
        <v>2.2197885572139318</v>
      </c>
      <c r="T914" s="17">
        <f>IFERROR(ZACKS_Screener[[#This Row],[PE2]]/(ZACKS_Screener[[#This Row],[EG2]]*100), "")</f>
        <v>1.63822911376333</v>
      </c>
      <c r="U914"/>
    </row>
    <row r="915" spans="1:21" hidden="1" x14ac:dyDescent="0.25">
      <c r="A915" s="20" t="s">
        <v>198</v>
      </c>
      <c r="B915" s="35">
        <v>25360.01</v>
      </c>
      <c r="C915" s="6" t="s">
        <v>197</v>
      </c>
      <c r="D915" s="6" t="s">
        <v>22</v>
      </c>
      <c r="E915" s="6" t="s">
        <v>41</v>
      </c>
      <c r="F915" s="6" t="s">
        <v>45</v>
      </c>
      <c r="G915">
        <v>12</v>
      </c>
      <c r="H915">
        <v>202212</v>
      </c>
      <c r="I915" s="8">
        <v>331.43</v>
      </c>
      <c r="J915" s="8">
        <v>7.76</v>
      </c>
      <c r="K915" s="8">
        <v>8.31</v>
      </c>
      <c r="L915" s="8">
        <v>9.8000000000000007</v>
      </c>
      <c r="M915" s="36" t="str">
        <f>INDEX(YahooDetails[], MATCH(ZACKS_Screener[Ticker], YahooDetails[Ticker],0), 4)</f>
        <v>Healthcare</v>
      </c>
      <c r="N915" s="6" t="str">
        <f>INDEX(YahooDetails[], MATCH(ZACKS_Screener[Ticker], YahooDetails[Ticker],0), 2)</f>
        <v>Medical Devices</v>
      </c>
      <c r="O9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7.087628865979391E-2</v>
      </c>
      <c r="P9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0.17930204572803851</v>
      </c>
      <c r="Q915" s="17">
        <f>IFERROR(ZACKS_Screener[[#This Row],[Price]]/ZACKS_Screener[[#This Row],[EPS1]], "")</f>
        <v>39.883273164861613</v>
      </c>
      <c r="R915" s="17">
        <f>IFERROR(ZACKS_Screener[[#This Row],[Price]]/ZACKS_Screener[[#This Row],[EPS2]], "")</f>
        <v>33.819387755102042</v>
      </c>
      <c r="S915" s="17">
        <f>IFERROR(ZACKS_Screener[[#This Row],[PE1]]/(ZACKS_Screener[[#This Row],[EG1]]*100), "")</f>
        <v>5.6271672683513767</v>
      </c>
      <c r="T915" s="17">
        <f>IFERROR(ZACKS_Screener[[#This Row],[PE2]]/(ZACKS_Screener[[#This Row],[EG2]]*100), "")</f>
        <v>1.886168538556362</v>
      </c>
      <c r="U915"/>
    </row>
    <row r="916" spans="1:21" hidden="1" x14ac:dyDescent="0.25">
      <c r="A916" s="20" t="s">
        <v>1630</v>
      </c>
      <c r="B916" s="35">
        <v>4387.0600000000004</v>
      </c>
      <c r="C916" s="6" t="s">
        <v>1629</v>
      </c>
      <c r="D916" s="6" t="s">
        <v>22</v>
      </c>
      <c r="E916" s="6" t="s">
        <v>51</v>
      </c>
      <c r="F916" s="6" t="s">
        <v>817</v>
      </c>
      <c r="G916">
        <v>12</v>
      </c>
      <c r="H916">
        <v>202212</v>
      </c>
      <c r="I916" s="8">
        <v>137.04</v>
      </c>
      <c r="J916" s="8">
        <v>3.97</v>
      </c>
      <c r="K916" s="8">
        <v>4.25</v>
      </c>
      <c r="L916" s="8">
        <v>4.8099999999999996</v>
      </c>
      <c r="M916" s="36" t="str">
        <f>INDEX(YahooDetails[], MATCH(ZACKS_Screener[Ticker], YahooDetails[Ticker],0), 4)</f>
        <v>Consumer Defensive</v>
      </c>
      <c r="N916" s="6" t="str">
        <f>INDEX(YahooDetails[], MATCH(ZACKS_Screener[Ticker], YahooDetails[Ticker],0), 2)</f>
        <v>Household &amp; Personal Products</v>
      </c>
      <c r="O9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7.0528967254408007E-2</v>
      </c>
      <c r="P9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0.13176470588235284</v>
      </c>
      <c r="Q916" s="17">
        <f>IFERROR(ZACKS_Screener[[#This Row],[Price]]/ZACKS_Screener[[#This Row],[EPS1]], "")</f>
        <v>32.244705882352939</v>
      </c>
      <c r="R916" s="17">
        <f>IFERROR(ZACKS_Screener[[#This Row],[Price]]/ZACKS_Screener[[#This Row],[EPS2]], "")</f>
        <v>28.490644490644492</v>
      </c>
      <c r="S916" s="17">
        <f>IFERROR(ZACKS_Screener[[#This Row],[PE1]]/(ZACKS_Screener[[#This Row],[EG1]]*100), "")</f>
        <v>4.5718386554621882</v>
      </c>
      <c r="T916" s="17">
        <f>IFERROR(ZACKS_Screener[[#This Row],[PE2]]/(ZACKS_Screener[[#This Row],[EG2]]*100), "")</f>
        <v>2.1622364122364139</v>
      </c>
      <c r="U916"/>
    </row>
    <row r="917" spans="1:21" hidden="1" x14ac:dyDescent="0.25">
      <c r="A917" s="20" t="s">
        <v>1606</v>
      </c>
      <c r="B917" s="35">
        <v>64693.11</v>
      </c>
      <c r="C917" s="6" t="s">
        <v>1605</v>
      </c>
      <c r="D917" s="6" t="s">
        <v>13</v>
      </c>
      <c r="E917" s="6" t="s">
        <v>14</v>
      </c>
      <c r="F917" s="6" t="s">
        <v>163</v>
      </c>
      <c r="G917">
        <v>3</v>
      </c>
      <c r="H917">
        <v>202303</v>
      </c>
      <c r="I917" s="8">
        <v>15.64</v>
      </c>
      <c r="J917" s="8">
        <v>0.71</v>
      </c>
      <c r="K917" s="8">
        <v>0.76</v>
      </c>
      <c r="L917" s="8">
        <v>0.79</v>
      </c>
      <c r="M917" s="36" t="str">
        <f>INDEX(YahooDetails[], MATCH(ZACKS_Screener[Ticker], YahooDetails[Ticker],0), 4)</f>
        <v>Technology</v>
      </c>
      <c r="N917" s="6" t="str">
        <f>INDEX(YahooDetails[], MATCH(ZACKS_Screener[Ticker], YahooDetails[Ticker],0), 2)</f>
        <v>Information Technology Services</v>
      </c>
      <c r="O9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7.0422535211267678E-2</v>
      </c>
      <c r="P9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3.9473684210526348E-2</v>
      </c>
      <c r="Q917" s="17">
        <f>IFERROR(ZACKS_Screener[[#This Row],[Price]]/ZACKS_Screener[[#This Row],[EPS1]], "")</f>
        <v>20.578947368421055</v>
      </c>
      <c r="R917" s="17">
        <f>IFERROR(ZACKS_Screener[[#This Row],[Price]]/ZACKS_Screener[[#This Row],[EPS2]], "")</f>
        <v>19.797468354430379</v>
      </c>
      <c r="S917" s="17">
        <f>IFERROR(ZACKS_Screener[[#This Row],[PE1]]/(ZACKS_Screener[[#This Row],[EG1]]*100), "")</f>
        <v>2.9222105263157867</v>
      </c>
      <c r="T917" s="17">
        <f>IFERROR(ZACKS_Screener[[#This Row],[PE2]]/(ZACKS_Screener[[#This Row],[EG2]]*100), "")</f>
        <v>5.0153586497890252</v>
      </c>
      <c r="U917"/>
    </row>
    <row r="918" spans="1:21" hidden="1" x14ac:dyDescent="0.25">
      <c r="A918" s="20" t="s">
        <v>1983</v>
      </c>
      <c r="B918" s="35">
        <v>4766.8</v>
      </c>
      <c r="C918" s="6" t="s">
        <v>1982</v>
      </c>
      <c r="D918" s="6" t="s">
        <v>22</v>
      </c>
      <c r="E918" s="6" t="s">
        <v>41</v>
      </c>
      <c r="F918" s="6" t="s">
        <v>45</v>
      </c>
      <c r="G918">
        <v>12</v>
      </c>
      <c r="H918">
        <v>202212</v>
      </c>
      <c r="I918" s="8">
        <v>82.91</v>
      </c>
      <c r="J918" s="8">
        <v>2.7</v>
      </c>
      <c r="K918" s="8">
        <v>2.89</v>
      </c>
      <c r="L918" s="8">
        <v>3.2</v>
      </c>
      <c r="M918" s="36" t="str">
        <f>INDEX(YahooDetails[], MATCH(ZACKS_Screener[Ticker], YahooDetails[Ticker],0), 4)</f>
        <v>Healthcare</v>
      </c>
      <c r="N918" s="6" t="str">
        <f>INDEX(YahooDetails[], MATCH(ZACKS_Screener[Ticker], YahooDetails[Ticker],0), 2)</f>
        <v>Medical Instruments &amp; Supplies</v>
      </c>
      <c r="O9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7.0370370370370347E-2</v>
      </c>
      <c r="P9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0.10726643598615919</v>
      </c>
      <c r="Q918" s="17">
        <f>IFERROR(ZACKS_Screener[[#This Row],[Price]]/ZACKS_Screener[[#This Row],[EPS1]], "")</f>
        <v>28.688581314878892</v>
      </c>
      <c r="R918" s="17">
        <f>IFERROR(ZACKS_Screener[[#This Row],[Price]]/ZACKS_Screener[[#This Row],[EPS2]], "")</f>
        <v>25.909374999999997</v>
      </c>
      <c r="S918" s="17">
        <f>IFERROR(ZACKS_Screener[[#This Row],[PE1]]/(ZACKS_Screener[[#This Row],[EG1]]*100), "")</f>
        <v>4.0767983973775284</v>
      </c>
      <c r="T918" s="17">
        <f>IFERROR(ZACKS_Screener[[#This Row],[PE2]]/(ZACKS_Screener[[#This Row],[EG2]]*100), "")</f>
        <v>2.4154223790322575</v>
      </c>
      <c r="U918"/>
    </row>
    <row r="919" spans="1:21" hidden="1" x14ac:dyDescent="0.25">
      <c r="A919" s="20" t="s">
        <v>387</v>
      </c>
      <c r="B919" s="35">
        <v>5240.37</v>
      </c>
      <c r="C919" s="6" t="s">
        <v>386</v>
      </c>
      <c r="D919" s="6" t="s">
        <v>13</v>
      </c>
      <c r="E919" s="6" t="s">
        <v>26</v>
      </c>
      <c r="F919" s="6" t="s">
        <v>388</v>
      </c>
      <c r="G919">
        <v>8</v>
      </c>
      <c r="H919">
        <v>202208</v>
      </c>
      <c r="I919" s="8">
        <v>164.8</v>
      </c>
      <c r="J919" s="8">
        <v>12.83</v>
      </c>
      <c r="K919" s="8">
        <v>13.73</v>
      </c>
      <c r="L919" s="8">
        <v>12.74</v>
      </c>
      <c r="M919" s="36" t="str">
        <f>INDEX(YahooDetails[], MATCH(ZACKS_Screener[Ticker], YahooDetails[Ticker],0), 4)</f>
        <v>Industrials</v>
      </c>
      <c r="N919" s="6" t="str">
        <f>INDEX(YahooDetails[], MATCH(ZACKS_Screener[Ticker], YahooDetails[Ticker],0), 2)</f>
        <v>Electrical Equipment &amp; Parts</v>
      </c>
      <c r="O9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7.0148090413094333E-2</v>
      </c>
      <c r="P9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-7.2104879825200308E-2</v>
      </c>
      <c r="Q919" s="17">
        <f>IFERROR(ZACKS_Screener[[#This Row],[Price]]/ZACKS_Screener[[#This Row],[EPS1]], "")</f>
        <v>12.002913328477787</v>
      </c>
      <c r="R919" s="17">
        <f>IFERROR(ZACKS_Screener[[#This Row],[Price]]/ZACKS_Screener[[#This Row],[EPS2]], "")</f>
        <v>12.935635792778651</v>
      </c>
      <c r="S919" s="17">
        <f>IFERROR(ZACKS_Screener[[#This Row],[PE1]]/(ZACKS_Screener[[#This Row],[EG1]]*100), "")</f>
        <v>1.7110819778263326</v>
      </c>
      <c r="T919" s="17">
        <f>IFERROR(ZACKS_Screener[[#This Row],[PE2]]/(ZACKS_Screener[[#This Row],[EG2]]*100), "")</f>
        <v>-1.794002822574251</v>
      </c>
      <c r="U919"/>
    </row>
    <row r="920" spans="1:21" hidden="1" x14ac:dyDescent="0.25">
      <c r="A920" s="20" t="s">
        <v>1797</v>
      </c>
      <c r="B920" s="35">
        <v>11592.45</v>
      </c>
      <c r="C920" s="6" t="s">
        <v>1796</v>
      </c>
      <c r="D920" s="6" t="s">
        <v>22</v>
      </c>
      <c r="E920" s="6" t="s">
        <v>107</v>
      </c>
      <c r="F920" s="6" t="s">
        <v>1202</v>
      </c>
      <c r="G920">
        <v>12</v>
      </c>
      <c r="H920">
        <v>202212</v>
      </c>
      <c r="I920" s="8">
        <v>6.32</v>
      </c>
      <c r="J920" s="8">
        <v>-1.57</v>
      </c>
      <c r="K920" s="8">
        <v>-1.46</v>
      </c>
      <c r="L920" s="8">
        <v>-0.92</v>
      </c>
      <c r="M920" s="36" t="str">
        <f>INDEX(YahooDetails[], MATCH(ZACKS_Screener[Ticker], YahooDetails[Ticker],0), 4)</f>
        <v>Consumer Cyclical</v>
      </c>
      <c r="N920" s="6" t="str">
        <f>INDEX(YahooDetails[], MATCH(ZACKS_Screener[Ticker], YahooDetails[Ticker],0), 2)</f>
        <v>Auto Manufacturers</v>
      </c>
      <c r="O9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7.0063694267515977E-2</v>
      </c>
      <c r="P9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0.36986301369863012</v>
      </c>
      <c r="Q920" s="17">
        <f>IFERROR(ZACKS_Screener[[#This Row],[Price]]/ZACKS_Screener[[#This Row],[EPS1]], "")</f>
        <v>-4.3287671232876717</v>
      </c>
      <c r="R920" s="17">
        <f>IFERROR(ZACKS_Screener[[#This Row],[Price]]/ZACKS_Screener[[#This Row],[EPS2]], "")</f>
        <v>-6.8695652173913047</v>
      </c>
      <c r="S920" s="17">
        <f>IFERROR(ZACKS_Screener[[#This Row],[PE1]]/(ZACKS_Screener[[#This Row],[EG1]]*100), "")</f>
        <v>-0.61783312577833083</v>
      </c>
      <c r="T920" s="17">
        <f>IFERROR(ZACKS_Screener[[#This Row],[PE2]]/(ZACKS_Screener[[#This Row],[EG2]]*100), "")</f>
        <v>-0.1857326892109501</v>
      </c>
      <c r="U920"/>
    </row>
    <row r="921" spans="1:21" hidden="1" x14ac:dyDescent="0.25">
      <c r="A921" s="20" t="s">
        <v>1568</v>
      </c>
      <c r="B921" s="35">
        <v>18867.29</v>
      </c>
      <c r="C921" s="6" t="s">
        <v>1567</v>
      </c>
      <c r="D921" s="6" t="s">
        <v>22</v>
      </c>
      <c r="E921" s="6" t="s">
        <v>41</v>
      </c>
      <c r="F921" s="6" t="s">
        <v>153</v>
      </c>
      <c r="G921">
        <v>12</v>
      </c>
      <c r="H921">
        <v>202212</v>
      </c>
      <c r="I921" s="8">
        <v>230.29</v>
      </c>
      <c r="J921" s="8">
        <v>11.75</v>
      </c>
      <c r="K921" s="8">
        <v>12.57</v>
      </c>
      <c r="L921" s="8">
        <v>14.46</v>
      </c>
      <c r="M921" s="36" t="str">
        <f>INDEX(YahooDetails[], MATCH(ZACKS_Screener[Ticker], YahooDetails[Ticker],0), 4)</f>
        <v>Healthcare</v>
      </c>
      <c r="N921" s="6" t="str">
        <f>INDEX(YahooDetails[], MATCH(ZACKS_Screener[Ticker], YahooDetails[Ticker],0), 2)</f>
        <v>Diagnostics &amp; Research</v>
      </c>
      <c r="O9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6.9787234042553214E-2</v>
      </c>
      <c r="P9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0.15035799522673035</v>
      </c>
      <c r="Q921" s="17">
        <f>IFERROR(ZACKS_Screener[[#This Row],[Price]]/ZACKS_Screener[[#This Row],[EPS1]], "")</f>
        <v>18.3206046141607</v>
      </c>
      <c r="R921" s="17">
        <f>IFERROR(ZACKS_Screener[[#This Row],[Price]]/ZACKS_Screener[[#This Row],[EPS2]], "")</f>
        <v>15.926002766251727</v>
      </c>
      <c r="S921" s="17">
        <f>IFERROR(ZACKS_Screener[[#This Row],[PE1]]/(ZACKS_Screener[[#This Row],[EG1]]*100), "")</f>
        <v>2.6252085880047336</v>
      </c>
      <c r="T921" s="17">
        <f>IFERROR(ZACKS_Screener[[#This Row],[PE2]]/(ZACKS_Screener[[#This Row],[EG2]]*100), "")</f>
        <v>1.0592055808030909</v>
      </c>
      <c r="U921"/>
    </row>
    <row r="922" spans="1:21" hidden="1" x14ac:dyDescent="0.25">
      <c r="A922" s="20" t="s">
        <v>3848</v>
      </c>
      <c r="B922" s="35">
        <v>2841.47</v>
      </c>
      <c r="C922" s="6" t="s">
        <v>3847</v>
      </c>
      <c r="D922" s="6" t="s">
        <v>13</v>
      </c>
      <c r="E922" s="6" t="s">
        <v>41</v>
      </c>
      <c r="F922" s="6" t="s">
        <v>48</v>
      </c>
      <c r="G922">
        <v>12</v>
      </c>
      <c r="H922">
        <v>202212</v>
      </c>
      <c r="I922" s="8">
        <v>85.39</v>
      </c>
      <c r="J922" s="8">
        <v>3.88</v>
      </c>
      <c r="K922" s="8">
        <v>4.1500000000000004</v>
      </c>
      <c r="L922" s="8">
        <v>4.93</v>
      </c>
      <c r="M922" s="36" t="str">
        <f>INDEX(YahooDetails[], MATCH(ZACKS_Screener[Ticker], YahooDetails[Ticker],0), 4)</f>
        <v>Healthcare</v>
      </c>
      <c r="N922" s="6" t="str">
        <f>INDEX(YahooDetails[], MATCH(ZACKS_Screener[Ticker], YahooDetails[Ticker],0), 2)</f>
        <v>Medical Devices</v>
      </c>
      <c r="O9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6.9587628865979509E-2</v>
      </c>
      <c r="P9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0.1879518072289155</v>
      </c>
      <c r="Q922" s="17">
        <f>IFERROR(ZACKS_Screener[[#This Row],[Price]]/ZACKS_Screener[[#This Row],[EPS1]], "")</f>
        <v>20.575903614457829</v>
      </c>
      <c r="R922" s="17">
        <f>IFERROR(ZACKS_Screener[[#This Row],[Price]]/ZACKS_Screener[[#This Row],[EPS2]], "")</f>
        <v>17.320486815415823</v>
      </c>
      <c r="S922" s="17">
        <f>IFERROR(ZACKS_Screener[[#This Row],[PE1]]/(ZACKS_Screener[[#This Row],[EG1]]*100), "")</f>
        <v>2.9568335564480086</v>
      </c>
      <c r="T922" s="17">
        <f>IFERROR(ZACKS_Screener[[#This Row],[PE2]]/(ZACKS_Screener[[#This Row],[EG2]]*100), "")</f>
        <v>0.92153872158943229</v>
      </c>
      <c r="U922"/>
    </row>
    <row r="923" spans="1:21" hidden="1" x14ac:dyDescent="0.25">
      <c r="A923" s="20" t="s">
        <v>2229</v>
      </c>
      <c r="B923" s="35">
        <v>18684.560000000001</v>
      </c>
      <c r="C923" s="6" t="s">
        <v>2228</v>
      </c>
      <c r="D923" s="6" t="s">
        <v>13</v>
      </c>
      <c r="E923" s="6" t="s">
        <v>85</v>
      </c>
      <c r="F923" s="6" t="s">
        <v>1633</v>
      </c>
      <c r="G923">
        <v>12</v>
      </c>
      <c r="H923">
        <v>202212</v>
      </c>
      <c r="I923" s="8">
        <v>93.65</v>
      </c>
      <c r="J923" s="8">
        <v>6.93</v>
      </c>
      <c r="K923" s="8">
        <v>7.41</v>
      </c>
      <c r="L923" s="8">
        <v>7.71</v>
      </c>
      <c r="M923" s="36" t="str">
        <f>INDEX(YahooDetails[], MATCH(ZACKS_Screener[Ticker], YahooDetails[Ticker],0), 4)</f>
        <v>Communication Services</v>
      </c>
      <c r="N923" s="6" t="str">
        <f>INDEX(YahooDetails[], MATCH(ZACKS_Screener[Ticker], YahooDetails[Ticker],0), 2)</f>
        <v>Advertising Agencies</v>
      </c>
      <c r="O9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6.9264069264069333E-2</v>
      </c>
      <c r="P9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4.0485829959514143E-2</v>
      </c>
      <c r="Q923" s="17">
        <f>IFERROR(ZACKS_Screener[[#This Row],[Price]]/ZACKS_Screener[[#This Row],[EPS1]], "")</f>
        <v>12.638326585695006</v>
      </c>
      <c r="R923" s="17">
        <f>IFERROR(ZACKS_Screener[[#This Row],[Price]]/ZACKS_Screener[[#This Row],[EPS2]], "")</f>
        <v>12.14656290531777</v>
      </c>
      <c r="S923" s="17">
        <f>IFERROR(ZACKS_Screener[[#This Row],[PE1]]/(ZACKS_Screener[[#This Row],[EG1]]*100), "")</f>
        <v>1.8246584008097146</v>
      </c>
      <c r="T923" s="17">
        <f>IFERROR(ZACKS_Screener[[#This Row],[PE2]]/(ZACKS_Screener[[#This Row],[EG2]]*100), "")</f>
        <v>3.0002010376134911</v>
      </c>
      <c r="U923"/>
    </row>
    <row r="924" spans="1:21" hidden="1" x14ac:dyDescent="0.25">
      <c r="A924" s="20" t="s">
        <v>1400</v>
      </c>
      <c r="B924" s="35">
        <v>3396.45</v>
      </c>
      <c r="C924" s="6" t="s">
        <v>1399</v>
      </c>
      <c r="D924" s="6" t="s">
        <v>13</v>
      </c>
      <c r="E924" s="6" t="s">
        <v>330</v>
      </c>
      <c r="F924" s="6" t="s">
        <v>331</v>
      </c>
      <c r="G924">
        <v>12</v>
      </c>
      <c r="H924">
        <v>202212</v>
      </c>
      <c r="I924" s="8">
        <v>50.42</v>
      </c>
      <c r="J924" s="8">
        <v>2.75</v>
      </c>
      <c r="K924" s="8">
        <v>2.94</v>
      </c>
      <c r="L924" s="8">
        <v>3.11</v>
      </c>
      <c r="M924" s="36" t="str">
        <f>INDEX(YahooDetails[], MATCH(ZACKS_Screener[Ticker], YahooDetails[Ticker],0), 4)</f>
        <v>Consumer Cyclical</v>
      </c>
      <c r="N924" s="6" t="str">
        <f>INDEX(YahooDetails[], MATCH(ZACKS_Screener[Ticker], YahooDetails[Ticker],0), 2)</f>
        <v>Leisure</v>
      </c>
      <c r="O9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6.9090909090909078E-2</v>
      </c>
      <c r="P9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5.7823129251700654E-2</v>
      </c>
      <c r="Q924" s="17">
        <f>IFERROR(ZACKS_Screener[[#This Row],[Price]]/ZACKS_Screener[[#This Row],[EPS1]], "")</f>
        <v>17.14965986394558</v>
      </c>
      <c r="R924" s="17">
        <f>IFERROR(ZACKS_Screener[[#This Row],[Price]]/ZACKS_Screener[[#This Row],[EPS2]], "")</f>
        <v>16.212218649517688</v>
      </c>
      <c r="S924" s="17">
        <f>IFERROR(ZACKS_Screener[[#This Row],[PE1]]/(ZACKS_Screener[[#This Row],[EG1]]*100), "")</f>
        <v>2.4821876118868609</v>
      </c>
      <c r="T924" s="17">
        <f>IFERROR(ZACKS_Screener[[#This Row],[PE2]]/(ZACKS_Screener[[#This Row],[EG2]]*100), "")</f>
        <v>2.8037601664460015</v>
      </c>
      <c r="U924"/>
    </row>
    <row r="925" spans="1:21" hidden="1" x14ac:dyDescent="0.25">
      <c r="A925" s="20" t="s">
        <v>4212</v>
      </c>
      <c r="B925" s="35">
        <v>2021.32</v>
      </c>
      <c r="C925" s="6" t="s">
        <v>4211</v>
      </c>
      <c r="D925" s="6" t="s">
        <v>13</v>
      </c>
      <c r="E925" s="6" t="s">
        <v>37</v>
      </c>
      <c r="F925" s="6" t="s">
        <v>250</v>
      </c>
      <c r="G925">
        <v>12</v>
      </c>
      <c r="H925">
        <v>202212</v>
      </c>
      <c r="I925" s="8">
        <v>9.76</v>
      </c>
      <c r="J925" s="8">
        <v>0.87</v>
      </c>
      <c r="K925" s="8">
        <v>0.93</v>
      </c>
      <c r="L925" s="8">
        <v>0.93</v>
      </c>
      <c r="M925" s="36" t="str">
        <f>INDEX(YahooDetails[], MATCH(ZACKS_Screener[Ticker], YahooDetails[Ticker],0), 4)</f>
        <v>Real Estate</v>
      </c>
      <c r="N925" s="6" t="str">
        <f>INDEX(YahooDetails[], MATCH(ZACKS_Screener[Ticker], YahooDetails[Ticker],0), 2)</f>
        <v>REIT—Hotel &amp; Motel</v>
      </c>
      <c r="O9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6.8965517241379379E-2</v>
      </c>
      <c r="P9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25" s="17">
        <f>IFERROR(ZACKS_Screener[[#This Row],[Price]]/ZACKS_Screener[[#This Row],[EPS1]], "")</f>
        <v>10.494623655913978</v>
      </c>
      <c r="R925" s="17">
        <f>IFERROR(ZACKS_Screener[[#This Row],[Price]]/ZACKS_Screener[[#This Row],[EPS2]], "")</f>
        <v>10.494623655913978</v>
      </c>
      <c r="S925" s="17">
        <f>IFERROR(ZACKS_Screener[[#This Row],[PE1]]/(ZACKS_Screener[[#This Row],[EG1]]*100), "")</f>
        <v>1.5217204301075253</v>
      </c>
      <c r="T925" s="17" t="str">
        <f>IFERROR(ZACKS_Screener[[#This Row],[PE2]]/(ZACKS_Screener[[#This Row],[EG2]]*100), "")</f>
        <v/>
      </c>
      <c r="U925"/>
    </row>
    <row r="926" spans="1:21" hidden="1" x14ac:dyDescent="0.25">
      <c r="A926" s="20" t="s">
        <v>2515</v>
      </c>
      <c r="B926" s="35">
        <v>4458.25</v>
      </c>
      <c r="C926" s="6" t="s">
        <v>2514</v>
      </c>
      <c r="D926" s="6" t="s">
        <v>13</v>
      </c>
      <c r="E926" s="6" t="s">
        <v>37</v>
      </c>
      <c r="F926" s="6" t="s">
        <v>379</v>
      </c>
      <c r="G926">
        <v>12</v>
      </c>
      <c r="H926">
        <v>202212</v>
      </c>
      <c r="I926" s="8">
        <v>9.23</v>
      </c>
      <c r="J926" s="8">
        <v>1.31</v>
      </c>
      <c r="K926" s="8">
        <v>1.4</v>
      </c>
      <c r="L926" s="8">
        <v>1.53</v>
      </c>
      <c r="M926" s="36" t="str">
        <f>INDEX(YahooDetails[], MATCH(ZACKS_Screener[Ticker], YahooDetails[Ticker],0), 4)</f>
        <v>Real Estate</v>
      </c>
      <c r="N926" s="6" t="str">
        <f>INDEX(YahooDetails[], MATCH(ZACKS_Screener[Ticker], YahooDetails[Ticker],0), 2)</f>
        <v>REIT—Mortgage</v>
      </c>
      <c r="O9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6.870229007633577E-2</v>
      </c>
      <c r="P9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9.2857142857142944E-2</v>
      </c>
      <c r="Q926" s="17">
        <f>IFERROR(ZACKS_Screener[[#This Row],[Price]]/ZACKS_Screener[[#This Row],[EPS1]], "")</f>
        <v>6.5928571428571434</v>
      </c>
      <c r="R926" s="17">
        <f>IFERROR(ZACKS_Screener[[#This Row],[Price]]/ZACKS_Screener[[#This Row],[EPS2]], "")</f>
        <v>6.0326797385620914</v>
      </c>
      <c r="S926" s="17">
        <f>IFERROR(ZACKS_Screener[[#This Row],[PE1]]/(ZACKS_Screener[[#This Row],[EG1]]*100), "")</f>
        <v>0.95962698412698566</v>
      </c>
      <c r="T926" s="17">
        <f>IFERROR(ZACKS_Screener[[#This Row],[PE2]]/(ZACKS_Screener[[#This Row],[EG2]]*100), "")</f>
        <v>0.64967320261437855</v>
      </c>
      <c r="U926"/>
    </row>
    <row r="927" spans="1:21" hidden="1" x14ac:dyDescent="0.25">
      <c r="A927" s="20" t="s">
        <v>2985</v>
      </c>
      <c r="B927" s="35">
        <v>14118.22</v>
      </c>
      <c r="C927" s="6" t="s">
        <v>2984</v>
      </c>
      <c r="D927" s="6" t="s">
        <v>13</v>
      </c>
      <c r="E927" s="6" t="s">
        <v>37</v>
      </c>
      <c r="F927" s="6" t="s">
        <v>168</v>
      </c>
      <c r="G927">
        <v>12</v>
      </c>
      <c r="H927">
        <v>202212</v>
      </c>
      <c r="I927" s="8">
        <v>42.89</v>
      </c>
      <c r="J927" s="8">
        <v>2.33</v>
      </c>
      <c r="K927" s="8">
        <v>2.4900000000000002</v>
      </c>
      <c r="L927" s="8">
        <v>2.59</v>
      </c>
      <c r="M927" s="36" t="str">
        <f>INDEX(YahooDetails[], MATCH(ZACKS_Screener[Ticker], YahooDetails[Ticker],0), 4)</f>
        <v>Real Estate</v>
      </c>
      <c r="N927" s="6" t="str">
        <f>INDEX(YahooDetails[], MATCH(ZACKS_Screener[Ticker], YahooDetails[Ticker],0), 2)</f>
        <v>REIT—Residential</v>
      </c>
      <c r="O9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6.8669527896995763E-2</v>
      </c>
      <c r="P9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4.0160642570280979E-2</v>
      </c>
      <c r="Q927" s="17">
        <f>IFERROR(ZACKS_Screener[[#This Row],[Price]]/ZACKS_Screener[[#This Row],[EPS1]], "")</f>
        <v>17.224899598393574</v>
      </c>
      <c r="R927" s="17">
        <f>IFERROR(ZACKS_Screener[[#This Row],[Price]]/ZACKS_Screener[[#This Row],[EPS2]], "")</f>
        <v>16.559845559845559</v>
      </c>
      <c r="S927" s="17">
        <f>IFERROR(ZACKS_Screener[[#This Row],[PE1]]/(ZACKS_Screener[[#This Row],[EG1]]*100), "")</f>
        <v>2.5083760040160623</v>
      </c>
      <c r="T927" s="17">
        <f>IFERROR(ZACKS_Screener[[#This Row],[PE2]]/(ZACKS_Screener[[#This Row],[EG2]]*100), "")</f>
        <v>4.1234015444015597</v>
      </c>
      <c r="U927"/>
    </row>
    <row r="928" spans="1:21" hidden="1" x14ac:dyDescent="0.25">
      <c r="A928" s="20" t="s">
        <v>358</v>
      </c>
      <c r="B928" s="35">
        <v>27008.22</v>
      </c>
      <c r="C928" s="6" t="s">
        <v>357</v>
      </c>
      <c r="D928" s="6" t="s">
        <v>13</v>
      </c>
      <c r="E928" s="6" t="s">
        <v>37</v>
      </c>
      <c r="F928" s="6" t="s">
        <v>168</v>
      </c>
      <c r="G928">
        <v>12</v>
      </c>
      <c r="H928">
        <v>202212</v>
      </c>
      <c r="I928" s="8">
        <v>190.2</v>
      </c>
      <c r="J928" s="8">
        <v>9.7899999999999991</v>
      </c>
      <c r="K928" s="8">
        <v>10.46</v>
      </c>
      <c r="L928" s="8">
        <v>11.06</v>
      </c>
      <c r="M928" s="36" t="str">
        <f>INDEX(YahooDetails[], MATCH(ZACKS_Screener[Ticker], YahooDetails[Ticker],0), 4)</f>
        <v>Real Estate</v>
      </c>
      <c r="N928" s="6" t="str">
        <f>INDEX(YahooDetails[], MATCH(ZACKS_Screener[Ticker], YahooDetails[Ticker],0), 2)</f>
        <v>REIT—Residential</v>
      </c>
      <c r="O9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6.8437180796731542E-2</v>
      </c>
      <c r="P9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5.7361376673040115E-2</v>
      </c>
      <c r="Q928" s="17">
        <f>IFERROR(ZACKS_Screener[[#This Row],[Price]]/ZACKS_Screener[[#This Row],[EPS1]], "")</f>
        <v>18.183556405353727</v>
      </c>
      <c r="R928" s="17">
        <f>IFERROR(ZACKS_Screener[[#This Row],[Price]]/ZACKS_Screener[[#This Row],[EPS2]], "")</f>
        <v>17.197106690777574</v>
      </c>
      <c r="S928" s="17">
        <f>IFERROR(ZACKS_Screener[[#This Row],[PE1]]/(ZACKS_Screener[[#This Row],[EG1]]*100), "")</f>
        <v>2.6569704060957089</v>
      </c>
      <c r="T928" s="17">
        <f>IFERROR(ZACKS_Screener[[#This Row],[PE2]]/(ZACKS_Screener[[#This Row],[EG2]]*100), "")</f>
        <v>2.9980289330922258</v>
      </c>
      <c r="U928"/>
    </row>
    <row r="929" spans="1:21" hidden="1" x14ac:dyDescent="0.25">
      <c r="A929" s="20" t="s">
        <v>552</v>
      </c>
      <c r="B929" s="35">
        <v>18732.95</v>
      </c>
      <c r="C929" s="6" t="s">
        <v>551</v>
      </c>
      <c r="D929" s="6" t="s">
        <v>13</v>
      </c>
      <c r="E929" s="6" t="s">
        <v>85</v>
      </c>
      <c r="F929" s="6" t="s">
        <v>111</v>
      </c>
      <c r="G929">
        <v>6</v>
      </c>
      <c r="H929">
        <v>202206</v>
      </c>
      <c r="I929" s="8">
        <v>158.78</v>
      </c>
      <c r="J929" s="8">
        <v>6.46</v>
      </c>
      <c r="K929" s="8">
        <v>6.9</v>
      </c>
      <c r="L929" s="8">
        <v>7.51</v>
      </c>
      <c r="M929" s="36" t="str">
        <f>INDEX(YahooDetails[], MATCH(ZACKS_Screener[Ticker], YahooDetails[Ticker],0), 4)</f>
        <v>Technology</v>
      </c>
      <c r="N929" s="6" t="str">
        <f>INDEX(YahooDetails[], MATCH(ZACKS_Screener[Ticker], YahooDetails[Ticker],0), 2)</f>
        <v>Information Technology Services</v>
      </c>
      <c r="O9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6.8111455108359198E-2</v>
      </c>
      <c r="P9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8.8405797101449191E-2</v>
      </c>
      <c r="Q929" s="17">
        <f>IFERROR(ZACKS_Screener[[#This Row],[Price]]/ZACKS_Screener[[#This Row],[EPS1]], "")</f>
        <v>23.01159420289855</v>
      </c>
      <c r="R929" s="17">
        <f>IFERROR(ZACKS_Screener[[#This Row],[Price]]/ZACKS_Screener[[#This Row],[EPS2]], "")</f>
        <v>21.142476697736353</v>
      </c>
      <c r="S929" s="17">
        <f>IFERROR(ZACKS_Screener[[#This Row],[PE1]]/(ZACKS_Screener[[#This Row],[EG1]]*100), "")</f>
        <v>3.3785204216073748</v>
      </c>
      <c r="T929" s="17">
        <f>IFERROR(ZACKS_Screener[[#This Row],[PE2]]/(ZACKS_Screener[[#This Row],[EG2]]*100), "")</f>
        <v>2.3915260526947701</v>
      </c>
      <c r="U929"/>
    </row>
    <row r="930" spans="1:21" hidden="1" x14ac:dyDescent="0.25">
      <c r="A930" s="20" t="s">
        <v>1343</v>
      </c>
      <c r="B930" s="35">
        <v>11331.73</v>
      </c>
      <c r="C930" s="6" t="s">
        <v>1342</v>
      </c>
      <c r="D930" s="6" t="s">
        <v>13</v>
      </c>
      <c r="E930" s="6" t="s">
        <v>14</v>
      </c>
      <c r="F930" s="6" t="s">
        <v>1344</v>
      </c>
      <c r="G930">
        <v>12</v>
      </c>
      <c r="H930">
        <v>202212</v>
      </c>
      <c r="I930" s="8">
        <v>73.34</v>
      </c>
      <c r="J930" s="8">
        <v>2.21</v>
      </c>
      <c r="K930" s="8">
        <v>2.36</v>
      </c>
      <c r="L930" s="8">
        <v>3.35</v>
      </c>
      <c r="M930" s="36" t="str">
        <f>INDEX(YahooDetails[], MATCH(ZACKS_Screener[Ticker], YahooDetails[Ticker],0), 4)</f>
        <v>Technology</v>
      </c>
      <c r="N930" s="6" t="str">
        <f>INDEX(YahooDetails[], MATCH(ZACKS_Screener[Ticker], YahooDetails[Ticker],0), 2)</f>
        <v>Software—Infrastructure</v>
      </c>
      <c r="O9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6.7873303167420782E-2</v>
      </c>
      <c r="P9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0.41949152542372892</v>
      </c>
      <c r="Q930" s="17">
        <f>IFERROR(ZACKS_Screener[[#This Row],[Price]]/ZACKS_Screener[[#This Row],[EPS1]], "")</f>
        <v>31.076271186440682</v>
      </c>
      <c r="R930" s="17">
        <f>IFERROR(ZACKS_Screener[[#This Row],[Price]]/ZACKS_Screener[[#This Row],[EPS2]], "")</f>
        <v>21.892537313432836</v>
      </c>
      <c r="S930" s="17">
        <f>IFERROR(ZACKS_Screener[[#This Row],[PE1]]/(ZACKS_Screener[[#This Row],[EG1]]*100), "")</f>
        <v>4.5785706214689297</v>
      </c>
      <c r="T930" s="17">
        <f>IFERROR(ZACKS_Screener[[#This Row],[PE2]]/(ZACKS_Screener[[#This Row],[EG2]]*100), "")</f>
        <v>0.52188270767375233</v>
      </c>
      <c r="U930"/>
    </row>
    <row r="931" spans="1:21" hidden="1" x14ac:dyDescent="0.25">
      <c r="A931" s="20" t="s">
        <v>936</v>
      </c>
      <c r="B931" s="35">
        <v>31534.45</v>
      </c>
      <c r="C931" s="6" t="s">
        <v>935</v>
      </c>
      <c r="D931" s="6" t="s">
        <v>13</v>
      </c>
      <c r="E931" s="6" t="s">
        <v>130</v>
      </c>
      <c r="F931" s="6" t="s">
        <v>189</v>
      </c>
      <c r="G931">
        <v>12</v>
      </c>
      <c r="H931">
        <v>202212</v>
      </c>
      <c r="I931" s="8">
        <v>68.7</v>
      </c>
      <c r="J931" s="8">
        <v>3.41</v>
      </c>
      <c r="K931" s="8">
        <v>3.64</v>
      </c>
      <c r="L931" s="8">
        <v>4.22</v>
      </c>
      <c r="M931" s="36" t="str">
        <f>INDEX(YahooDetails[], MATCH(ZACKS_Screener[Ticker], YahooDetails[Ticker],0), 4)</f>
        <v>Basic Materials</v>
      </c>
      <c r="N931" s="6" t="str">
        <f>INDEX(YahooDetails[], MATCH(ZACKS_Screener[Ticker], YahooDetails[Ticker],0), 2)</f>
        <v>Specialty Chemicals</v>
      </c>
      <c r="O9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6.7448680351906154E-2</v>
      </c>
      <c r="P9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0.15934065934065925</v>
      </c>
      <c r="Q931" s="17">
        <f>IFERROR(ZACKS_Screener[[#This Row],[Price]]/ZACKS_Screener[[#This Row],[EPS1]], "")</f>
        <v>18.873626373626372</v>
      </c>
      <c r="R931" s="17">
        <f>IFERROR(ZACKS_Screener[[#This Row],[Price]]/ZACKS_Screener[[#This Row],[EPS2]], "")</f>
        <v>16.279620853080569</v>
      </c>
      <c r="S931" s="17">
        <f>IFERROR(ZACKS_Screener[[#This Row],[PE1]]/(ZACKS_Screener[[#This Row],[EG1]]*100), "")</f>
        <v>2.7982202580028668</v>
      </c>
      <c r="T931" s="17">
        <f>IFERROR(ZACKS_Screener[[#This Row],[PE2]]/(ZACKS_Screener[[#This Row],[EG2]]*100), "")</f>
        <v>1.0216865500898846</v>
      </c>
      <c r="U931"/>
    </row>
    <row r="932" spans="1:21" hidden="1" x14ac:dyDescent="0.25">
      <c r="A932" s="20" t="s">
        <v>2898</v>
      </c>
      <c r="B932" s="35">
        <v>8236.73</v>
      </c>
      <c r="C932" s="6" t="s">
        <v>2897</v>
      </c>
      <c r="D932" s="6" t="s">
        <v>13</v>
      </c>
      <c r="E932" s="6" t="s">
        <v>26</v>
      </c>
      <c r="F932" s="6" t="s">
        <v>961</v>
      </c>
      <c r="G932">
        <v>10</v>
      </c>
      <c r="H932">
        <v>202210</v>
      </c>
      <c r="I932" s="8">
        <v>75.33</v>
      </c>
      <c r="J932" s="8">
        <v>9.94</v>
      </c>
      <c r="K932" s="8">
        <v>10.61</v>
      </c>
      <c r="L932" s="8">
        <v>10.45</v>
      </c>
      <c r="M932" s="36" t="str">
        <f>INDEX(YahooDetails[], MATCH(ZACKS_Screener[Ticker], YahooDetails[Ticker],0), 4)</f>
        <v>Consumer Cyclical</v>
      </c>
      <c r="N932" s="6" t="str">
        <f>INDEX(YahooDetails[], MATCH(ZACKS_Screener[Ticker], YahooDetails[Ticker],0), 2)</f>
        <v>Residential Construction</v>
      </c>
      <c r="O9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6.7404426559356134E-2</v>
      </c>
      <c r="P9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-1.508011310084827E-2</v>
      </c>
      <c r="Q932" s="17">
        <f>IFERROR(ZACKS_Screener[[#This Row],[Price]]/ZACKS_Screener[[#This Row],[EPS1]], "")</f>
        <v>7.0999057492931197</v>
      </c>
      <c r="R932" s="17">
        <f>IFERROR(ZACKS_Screener[[#This Row],[Price]]/ZACKS_Screener[[#This Row],[EPS2]], "")</f>
        <v>7.2086124401913878</v>
      </c>
      <c r="S932" s="17">
        <f>IFERROR(ZACKS_Screener[[#This Row],[PE1]]/(ZACKS_Screener[[#This Row],[EG1]]*100), "")</f>
        <v>1.053329300716024</v>
      </c>
      <c r="T932" s="17">
        <f>IFERROR(ZACKS_Screener[[#This Row],[PE2]]/(ZACKS_Screener[[#This Row],[EG2]]*100), "")</f>
        <v>-4.7802111244019097</v>
      </c>
      <c r="U932"/>
    </row>
    <row r="933" spans="1:21" hidden="1" x14ac:dyDescent="0.25">
      <c r="A933" s="20" t="s">
        <v>2661</v>
      </c>
      <c r="B933" s="35">
        <v>16138.31</v>
      </c>
      <c r="C933" s="6" t="s">
        <v>2660</v>
      </c>
      <c r="D933" s="6" t="s">
        <v>13</v>
      </c>
      <c r="E933" s="6" t="s">
        <v>51</v>
      </c>
      <c r="F933" s="6" t="s">
        <v>308</v>
      </c>
      <c r="G933">
        <v>4</v>
      </c>
      <c r="H933">
        <v>202304</v>
      </c>
      <c r="I933" s="8">
        <v>151.34</v>
      </c>
      <c r="J933" s="8">
        <v>8.92</v>
      </c>
      <c r="K933" s="8">
        <v>9.52</v>
      </c>
      <c r="L933" s="8">
        <v>10.18</v>
      </c>
      <c r="M933" s="36" t="str">
        <f>INDEX(YahooDetails[], MATCH(ZACKS_Screener[Ticker], YahooDetails[Ticker],0), 4)</f>
        <v>Consumer Defensive</v>
      </c>
      <c r="N933" s="6" t="str">
        <f>INDEX(YahooDetails[], MATCH(ZACKS_Screener[Ticker], YahooDetails[Ticker],0), 2)</f>
        <v>Packaged Foods</v>
      </c>
      <c r="O9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6.7264573991031348E-2</v>
      </c>
      <c r="P9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6.9327731092436992E-2</v>
      </c>
      <c r="Q933" s="17">
        <f>IFERROR(ZACKS_Screener[[#This Row],[Price]]/ZACKS_Screener[[#This Row],[EPS1]], "")</f>
        <v>15.897058823529413</v>
      </c>
      <c r="R933" s="17">
        <f>IFERROR(ZACKS_Screener[[#This Row],[Price]]/ZACKS_Screener[[#This Row],[EPS2]], "")</f>
        <v>14.866404715127702</v>
      </c>
      <c r="S933" s="17">
        <f>IFERROR(ZACKS_Screener[[#This Row],[PE1]]/(ZACKS_Screener[[#This Row],[EG1]]*100), "")</f>
        <v>2.363362745098041</v>
      </c>
      <c r="T933" s="17">
        <f>IFERROR(ZACKS_Screener[[#This Row],[PE2]]/(ZACKS_Screener[[#This Row],[EG2]]*100), "")</f>
        <v>2.1443662558790253</v>
      </c>
      <c r="U933"/>
    </row>
    <row r="934" spans="1:21" hidden="1" x14ac:dyDescent="0.25">
      <c r="A934" s="20" t="s">
        <v>1524</v>
      </c>
      <c r="B934" s="35">
        <v>11813.71</v>
      </c>
      <c r="C934" s="6" t="s">
        <v>1523</v>
      </c>
      <c r="D934" s="6" t="s">
        <v>22</v>
      </c>
      <c r="E934" s="6" t="s">
        <v>37</v>
      </c>
      <c r="F934" s="6" t="s">
        <v>250</v>
      </c>
      <c r="G934">
        <v>12</v>
      </c>
      <c r="H934">
        <v>202212</v>
      </c>
      <c r="I934" s="8">
        <v>16.61</v>
      </c>
      <c r="J934" s="8">
        <v>1.79</v>
      </c>
      <c r="K934" s="8">
        <v>1.91</v>
      </c>
      <c r="L934" s="8">
        <v>1.92</v>
      </c>
      <c r="M934" s="36" t="str">
        <f>INDEX(YahooDetails[], MATCH(ZACKS_Screener[Ticker], YahooDetails[Ticker],0), 4)</f>
        <v>Real Estate</v>
      </c>
      <c r="N934" s="6" t="str">
        <f>INDEX(YahooDetails[], MATCH(ZACKS_Screener[Ticker], YahooDetails[Ticker],0), 2)</f>
        <v>REIT—Hotel &amp; Motel</v>
      </c>
      <c r="O9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6.7039106145251326E-2</v>
      </c>
      <c r="P9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5.2356020942408424E-3</v>
      </c>
      <c r="Q934" s="17">
        <f>IFERROR(ZACKS_Screener[[#This Row],[Price]]/ZACKS_Screener[[#This Row],[EPS1]], "")</f>
        <v>8.6963350785340321</v>
      </c>
      <c r="R934" s="17">
        <f>IFERROR(ZACKS_Screener[[#This Row],[Price]]/ZACKS_Screener[[#This Row],[EPS2]], "")</f>
        <v>8.6510416666666661</v>
      </c>
      <c r="S934" s="17">
        <f>IFERROR(ZACKS_Screener[[#This Row],[PE1]]/(ZACKS_Screener[[#This Row],[EG1]]*100), "")</f>
        <v>1.2972033158813279</v>
      </c>
      <c r="T934" s="17">
        <f>IFERROR(ZACKS_Screener[[#This Row],[PE2]]/(ZACKS_Screener[[#This Row],[EG2]]*100), "")</f>
        <v>16.523489583333319</v>
      </c>
      <c r="U934"/>
    </row>
    <row r="935" spans="1:21" hidden="1" x14ac:dyDescent="0.25">
      <c r="A935" s="20" t="s">
        <v>81</v>
      </c>
      <c r="B935" s="35">
        <v>12012.27</v>
      </c>
      <c r="C935" s="6" t="s">
        <v>80</v>
      </c>
      <c r="D935" s="6" t="s">
        <v>13</v>
      </c>
      <c r="E935" s="6" t="s">
        <v>26</v>
      </c>
      <c r="F935" s="6" t="s">
        <v>82</v>
      </c>
      <c r="G935">
        <v>9</v>
      </c>
      <c r="H935">
        <v>202209</v>
      </c>
      <c r="I935" s="8">
        <v>86.42</v>
      </c>
      <c r="J935" s="8">
        <v>3.47</v>
      </c>
      <c r="K935" s="8">
        <v>3.7</v>
      </c>
      <c r="L935" s="8">
        <v>4.38</v>
      </c>
      <c r="M935" s="36" t="str">
        <f>INDEX(YahooDetails[], MATCH(ZACKS_Screener[Ticker], YahooDetails[Ticker],0), 4)</f>
        <v>Industrials</v>
      </c>
      <c r="N935" s="6" t="str">
        <f>INDEX(YahooDetails[], MATCH(ZACKS_Screener[Ticker], YahooDetails[Ticker],0), 2)</f>
        <v>Engineering &amp; Construction</v>
      </c>
      <c r="O9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6.6282420749279536E-2</v>
      </c>
      <c r="P9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0.18378378378378371</v>
      </c>
      <c r="Q935" s="17">
        <f>IFERROR(ZACKS_Screener[[#This Row],[Price]]/ZACKS_Screener[[#This Row],[EPS1]], "")</f>
        <v>23.356756756756756</v>
      </c>
      <c r="R935" s="17">
        <f>IFERROR(ZACKS_Screener[[#This Row],[Price]]/ZACKS_Screener[[#This Row],[EPS2]], "")</f>
        <v>19.730593607305938</v>
      </c>
      <c r="S935" s="17">
        <f>IFERROR(ZACKS_Screener[[#This Row],[PE1]]/(ZACKS_Screener[[#This Row],[EG1]]*100), "")</f>
        <v>3.5238237367802583</v>
      </c>
      <c r="T935" s="17">
        <f>IFERROR(ZACKS_Screener[[#This Row],[PE2]]/(ZACKS_Screener[[#This Row],[EG2]]*100), "")</f>
        <v>1.0735764168681177</v>
      </c>
      <c r="U935"/>
    </row>
    <row r="936" spans="1:21" hidden="1" x14ac:dyDescent="0.25">
      <c r="A936" s="20" t="s">
        <v>727</v>
      </c>
      <c r="B936" s="35">
        <v>79900.289999999994</v>
      </c>
      <c r="C936" s="6" t="s">
        <v>726</v>
      </c>
      <c r="D936" s="6" t="s">
        <v>13</v>
      </c>
      <c r="E936" s="6" t="s">
        <v>37</v>
      </c>
      <c r="F936" s="6" t="s">
        <v>89</v>
      </c>
      <c r="G936">
        <v>12</v>
      </c>
      <c r="H936">
        <v>202212</v>
      </c>
      <c r="I936" s="8">
        <v>270.05</v>
      </c>
      <c r="J936" s="8">
        <v>23.27</v>
      </c>
      <c r="K936" s="8">
        <v>24.81</v>
      </c>
      <c r="L936" s="8">
        <v>28.28</v>
      </c>
      <c r="M936" s="36" t="str">
        <f>INDEX(YahooDetails[], MATCH(ZACKS_Screener[Ticker], YahooDetails[Ticker],0), 4)</f>
        <v>Healthcare</v>
      </c>
      <c r="N936" s="6" t="str">
        <f>INDEX(YahooDetails[], MATCH(ZACKS_Screener[Ticker], YahooDetails[Ticker],0), 2)</f>
        <v>Healthcare Plans</v>
      </c>
      <c r="O9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6.617963042544045E-2</v>
      </c>
      <c r="P9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0.13986295848448216</v>
      </c>
      <c r="Q936" s="17">
        <f>IFERROR(ZACKS_Screener[[#This Row],[Price]]/ZACKS_Screener[[#This Row],[EPS1]], "")</f>
        <v>10.88472390165256</v>
      </c>
      <c r="R936" s="17">
        <f>IFERROR(ZACKS_Screener[[#This Row],[Price]]/ZACKS_Screener[[#This Row],[EPS2]], "")</f>
        <v>9.5491513437058</v>
      </c>
      <c r="S936" s="17">
        <f>IFERROR(ZACKS_Screener[[#This Row],[PE1]]/(ZACKS_Screener[[#This Row],[EG1]]*100), "")</f>
        <v>1.6447241895549038</v>
      </c>
      <c r="T936" s="17">
        <f>IFERROR(ZACKS_Screener[[#This Row],[PE2]]/(ZACKS_Screener[[#This Row],[EG2]]*100), "")</f>
        <v>0.68275056149089552</v>
      </c>
      <c r="U936"/>
    </row>
    <row r="937" spans="1:21" hidden="1" x14ac:dyDescent="0.25">
      <c r="A937" s="20" t="s">
        <v>1133</v>
      </c>
      <c r="B937" s="35">
        <v>24642.19</v>
      </c>
      <c r="C937" s="6" t="s">
        <v>1132</v>
      </c>
      <c r="D937" s="6" t="s">
        <v>13</v>
      </c>
      <c r="E937" s="6" t="s">
        <v>118</v>
      </c>
      <c r="F937" s="6" t="s">
        <v>119</v>
      </c>
      <c r="G937">
        <v>12</v>
      </c>
      <c r="H937">
        <v>202212</v>
      </c>
      <c r="I937" s="8">
        <v>70.64</v>
      </c>
      <c r="J937" s="8">
        <v>4.09</v>
      </c>
      <c r="K937" s="8">
        <v>4.3600000000000003</v>
      </c>
      <c r="L937" s="8">
        <v>4.6500000000000004</v>
      </c>
      <c r="M937" s="36" t="str">
        <f>INDEX(YahooDetails[], MATCH(ZACKS_Screener[Ticker], YahooDetails[Ticker],0), 4)</f>
        <v>Utilities</v>
      </c>
      <c r="N937" s="6" t="str">
        <f>INDEX(YahooDetails[], MATCH(ZACKS_Screener[Ticker], YahooDetails[Ticker],0), 2)</f>
        <v>Utilities—Regulated Electric</v>
      </c>
      <c r="O9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6.6014669926650477E-2</v>
      </c>
      <c r="P9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6.6513761467889912E-2</v>
      </c>
      <c r="Q937" s="17">
        <f>IFERROR(ZACKS_Screener[[#This Row],[Price]]/ZACKS_Screener[[#This Row],[EPS1]], "")</f>
        <v>16.201834862385319</v>
      </c>
      <c r="R937" s="17">
        <f>IFERROR(ZACKS_Screener[[#This Row],[Price]]/ZACKS_Screener[[#This Row],[EPS2]], "")</f>
        <v>15.191397849462364</v>
      </c>
      <c r="S937" s="17">
        <f>IFERROR(ZACKS_Screener[[#This Row],[PE1]]/(ZACKS_Screener[[#This Row],[EG1]]*100), "")</f>
        <v>2.4542779476724386</v>
      </c>
      <c r="T937" s="17">
        <f>IFERROR(ZACKS_Screener[[#This Row],[PE2]]/(ZACKS_Screener[[#This Row],[EG2]]*100), "")</f>
        <v>2.2839480904708931</v>
      </c>
      <c r="U937"/>
    </row>
    <row r="938" spans="1:21" hidden="1" x14ac:dyDescent="0.25">
      <c r="A938" s="20" t="s">
        <v>1057</v>
      </c>
      <c r="B938" s="35">
        <v>31888.63</v>
      </c>
      <c r="C938" s="6" t="s">
        <v>1056</v>
      </c>
      <c r="D938" s="6" t="s">
        <v>13</v>
      </c>
      <c r="E938" s="6" t="s">
        <v>118</v>
      </c>
      <c r="F938" s="6" t="s">
        <v>119</v>
      </c>
      <c r="G938">
        <v>12</v>
      </c>
      <c r="H938">
        <v>202212</v>
      </c>
      <c r="I938" s="8">
        <v>92.02</v>
      </c>
      <c r="J938" s="8">
        <v>4.55</v>
      </c>
      <c r="K938" s="8">
        <v>4.8499999999999996</v>
      </c>
      <c r="L938" s="8">
        <v>5.24</v>
      </c>
      <c r="M938" s="36" t="str">
        <f>INDEX(YahooDetails[], MATCH(ZACKS_Screener[Ticker], YahooDetails[Ticker],0), 4)</f>
        <v>Utilities</v>
      </c>
      <c r="N938" s="6" t="str">
        <f>INDEX(YahooDetails[], MATCH(ZACKS_Screener[Ticker], YahooDetails[Ticker],0), 2)</f>
        <v>Utilities—Regulated Electric</v>
      </c>
      <c r="O9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6.5934065934065894E-2</v>
      </c>
      <c r="P9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8.0412371134020735E-2</v>
      </c>
      <c r="Q938" s="17">
        <f>IFERROR(ZACKS_Screener[[#This Row],[Price]]/ZACKS_Screener[[#This Row],[EPS1]], "")</f>
        <v>18.97319587628866</v>
      </c>
      <c r="R938" s="17">
        <f>IFERROR(ZACKS_Screener[[#This Row],[Price]]/ZACKS_Screener[[#This Row],[EPS2]], "")</f>
        <v>17.561068702290076</v>
      </c>
      <c r="S938" s="17">
        <f>IFERROR(ZACKS_Screener[[#This Row],[PE1]]/(ZACKS_Screener[[#This Row],[EG1]]*100), "")</f>
        <v>2.8776013745704483</v>
      </c>
      <c r="T938" s="17">
        <f>IFERROR(ZACKS_Screener[[#This Row],[PE2]]/(ZACKS_Screener[[#This Row],[EG2]]*100), "")</f>
        <v>2.1838764924642753</v>
      </c>
      <c r="U938"/>
    </row>
    <row r="939" spans="1:21" hidden="1" x14ac:dyDescent="0.25">
      <c r="A939" s="20" t="s">
        <v>1621</v>
      </c>
      <c r="B939" s="35">
        <v>21043.88</v>
      </c>
      <c r="C939" s="6" t="s">
        <v>1620</v>
      </c>
      <c r="D939" s="6" t="s">
        <v>13</v>
      </c>
      <c r="E939" s="6" t="s">
        <v>37</v>
      </c>
      <c r="F939" s="6" t="s">
        <v>168</v>
      </c>
      <c r="G939">
        <v>12</v>
      </c>
      <c r="H939">
        <v>202212</v>
      </c>
      <c r="I939" s="8">
        <v>34.39</v>
      </c>
      <c r="J939" s="8">
        <v>1.67</v>
      </c>
      <c r="K939" s="8">
        <v>1.78</v>
      </c>
      <c r="L939" s="8">
        <v>1.9</v>
      </c>
      <c r="M939" s="36" t="str">
        <f>INDEX(YahooDetails[], MATCH(ZACKS_Screener[Ticker], YahooDetails[Ticker],0), 4)</f>
        <v>Real Estate</v>
      </c>
      <c r="N939" s="6" t="str">
        <f>INDEX(YahooDetails[], MATCH(ZACKS_Screener[Ticker], YahooDetails[Ticker],0), 2)</f>
        <v>REIT—Residential</v>
      </c>
      <c r="O9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6.5868263473053953E-2</v>
      </c>
      <c r="P9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6.741573033707858E-2</v>
      </c>
      <c r="Q939" s="17">
        <f>IFERROR(ZACKS_Screener[[#This Row],[Price]]/ZACKS_Screener[[#This Row],[EPS1]], "")</f>
        <v>19.320224719101123</v>
      </c>
      <c r="R939" s="17">
        <f>IFERROR(ZACKS_Screener[[#This Row],[Price]]/ZACKS_Screener[[#This Row],[EPS2]], "")</f>
        <v>18.100000000000001</v>
      </c>
      <c r="S939" s="17">
        <f>IFERROR(ZACKS_Screener[[#This Row],[PE1]]/(ZACKS_Screener[[#This Row],[EG1]]*100), "")</f>
        <v>2.9331613891726223</v>
      </c>
      <c r="T939" s="17">
        <f>IFERROR(ZACKS_Screener[[#This Row],[PE2]]/(ZACKS_Screener[[#This Row],[EG2]]*100), "")</f>
        <v>2.6848333333333367</v>
      </c>
      <c r="U939"/>
    </row>
    <row r="940" spans="1:21" hidden="1" x14ac:dyDescent="0.25">
      <c r="A940" s="20" t="s">
        <v>1125</v>
      </c>
      <c r="B940" s="35">
        <v>25022.87</v>
      </c>
      <c r="C940" s="6" t="s">
        <v>1124</v>
      </c>
      <c r="D940" s="6" t="s">
        <v>13</v>
      </c>
      <c r="E940" s="6" t="s">
        <v>37</v>
      </c>
      <c r="F940" s="6" t="s">
        <v>168</v>
      </c>
      <c r="G940">
        <v>12</v>
      </c>
      <c r="H940">
        <v>202212</v>
      </c>
      <c r="I940" s="8">
        <v>66.040000000000006</v>
      </c>
      <c r="J940" s="8">
        <v>3.52</v>
      </c>
      <c r="K940" s="8">
        <v>3.75</v>
      </c>
      <c r="L940" s="8">
        <v>3.88</v>
      </c>
      <c r="M940" s="36" t="str">
        <f>INDEX(YahooDetails[], MATCH(ZACKS_Screener[Ticker], YahooDetails[Ticker],0), 4)</f>
        <v>Real Estate</v>
      </c>
      <c r="N940" s="6" t="str">
        <f>INDEX(YahooDetails[], MATCH(ZACKS_Screener[Ticker], YahooDetails[Ticker],0), 2)</f>
        <v>REIT—Residential</v>
      </c>
      <c r="O9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6.5340909090909088E-2</v>
      </c>
      <c r="P9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3.4666666666666637E-2</v>
      </c>
      <c r="Q940" s="17">
        <f>IFERROR(ZACKS_Screener[[#This Row],[Price]]/ZACKS_Screener[[#This Row],[EPS1]], "")</f>
        <v>17.610666666666667</v>
      </c>
      <c r="R940" s="17">
        <f>IFERROR(ZACKS_Screener[[#This Row],[Price]]/ZACKS_Screener[[#This Row],[EPS2]], "")</f>
        <v>17.020618556701034</v>
      </c>
      <c r="S940" s="17">
        <f>IFERROR(ZACKS_Screener[[#This Row],[PE1]]/(ZACKS_Screener[[#This Row],[EG1]]*100), "")</f>
        <v>2.6951976811594203</v>
      </c>
      <c r="T940" s="17">
        <f>IFERROR(ZACKS_Screener[[#This Row],[PE2]]/(ZACKS_Screener[[#This Row],[EG2]]*100), "")</f>
        <v>4.9097938144329953</v>
      </c>
      <c r="U940"/>
    </row>
    <row r="941" spans="1:21" hidden="1" x14ac:dyDescent="0.25">
      <c r="A941" s="20" t="s">
        <v>3988</v>
      </c>
      <c r="B941" s="35">
        <v>2113.35</v>
      </c>
      <c r="C941" s="6" t="s">
        <v>3987</v>
      </c>
      <c r="D941" s="6" t="s">
        <v>22</v>
      </c>
      <c r="E941" s="6" t="s">
        <v>41</v>
      </c>
      <c r="F941" s="6" t="s">
        <v>67</v>
      </c>
      <c r="G941">
        <v>12</v>
      </c>
      <c r="H941">
        <v>202212</v>
      </c>
      <c r="I941" s="8">
        <v>36.32</v>
      </c>
      <c r="J941" s="8">
        <v>-13.18</v>
      </c>
      <c r="K941" s="8">
        <v>-12.32</v>
      </c>
      <c r="L941" s="8">
        <v>-10.59</v>
      </c>
      <c r="M941" s="36" t="str">
        <f>INDEX(YahooDetails[], MATCH(ZACKS_Screener[Ticker], YahooDetails[Ticker],0), 4)</f>
        <v>Healthcare</v>
      </c>
      <c r="N941" s="6" t="str">
        <f>INDEX(YahooDetails[], MATCH(ZACKS_Screener[Ticker], YahooDetails[Ticker],0), 2)</f>
        <v>Biotechnology</v>
      </c>
      <c r="O9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6.5250379362670669E-2</v>
      </c>
      <c r="P9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0.14042207792207795</v>
      </c>
      <c r="Q941" s="17">
        <f>IFERROR(ZACKS_Screener[[#This Row],[Price]]/ZACKS_Screener[[#This Row],[EPS1]], "")</f>
        <v>-2.948051948051948</v>
      </c>
      <c r="R941" s="17">
        <f>IFERROR(ZACKS_Screener[[#This Row],[Price]]/ZACKS_Screener[[#This Row],[EPS2]], "")</f>
        <v>-3.4296506137865914</v>
      </c>
      <c r="S941" s="17">
        <f>IFERROR(ZACKS_Screener[[#This Row],[PE1]]/(ZACKS_Screener[[#This Row],[EG1]]*100), "")</f>
        <v>-0.45180610087586864</v>
      </c>
      <c r="T941" s="17">
        <f>IFERROR(ZACKS_Screener[[#This Row],[PE2]]/(ZACKS_Screener[[#This Row],[EG2]]*100), "")</f>
        <v>-0.2442387026696578</v>
      </c>
      <c r="U941"/>
    </row>
    <row r="942" spans="1:21" hidden="1" x14ac:dyDescent="0.25">
      <c r="A942" s="20" t="s">
        <v>3549</v>
      </c>
      <c r="B942" s="35">
        <v>2138.44</v>
      </c>
      <c r="C942" s="6" t="s">
        <v>3548</v>
      </c>
      <c r="D942" s="6" t="s">
        <v>22</v>
      </c>
      <c r="E942" s="6" t="s">
        <v>14</v>
      </c>
      <c r="F942" s="6" t="s">
        <v>1379</v>
      </c>
      <c r="G942">
        <v>12</v>
      </c>
      <c r="H942">
        <v>202212</v>
      </c>
      <c r="I942" s="8">
        <v>33.81</v>
      </c>
      <c r="J942" s="8">
        <v>2.76</v>
      </c>
      <c r="K942" s="8">
        <v>2.94</v>
      </c>
      <c r="L942" s="8">
        <v>3.22</v>
      </c>
      <c r="M942" s="36" t="str">
        <f>INDEX(YahooDetails[], MATCH(ZACKS_Screener[Ticker], YahooDetails[Ticker],0), 4)</f>
        <v>Communication Services</v>
      </c>
      <c r="N942" s="6" t="str">
        <f>INDEX(YahooDetails[], MATCH(ZACKS_Screener[Ticker], YahooDetails[Ticker],0), 2)</f>
        <v>Advertising Agencies</v>
      </c>
      <c r="O9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6.5217391304347894E-2</v>
      </c>
      <c r="P9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9.523809523809533E-2</v>
      </c>
      <c r="Q942" s="17">
        <f>IFERROR(ZACKS_Screener[[#This Row],[Price]]/ZACKS_Screener[[#This Row],[EPS1]], "")</f>
        <v>11.500000000000002</v>
      </c>
      <c r="R942" s="17">
        <f>IFERROR(ZACKS_Screener[[#This Row],[Price]]/ZACKS_Screener[[#This Row],[EPS2]], "")</f>
        <v>10.5</v>
      </c>
      <c r="S942" s="17">
        <f>IFERROR(ZACKS_Screener[[#This Row],[PE1]]/(ZACKS_Screener[[#This Row],[EG1]]*100), "")</f>
        <v>1.7633333333333319</v>
      </c>
      <c r="T942" s="17">
        <f>IFERROR(ZACKS_Screener[[#This Row],[PE2]]/(ZACKS_Screener[[#This Row],[EG2]]*100), "")</f>
        <v>1.1024999999999989</v>
      </c>
      <c r="U942"/>
    </row>
    <row r="943" spans="1:21" hidden="1" x14ac:dyDescent="0.25">
      <c r="A943" s="20" t="s">
        <v>1159</v>
      </c>
      <c r="B943" s="35">
        <v>4037.27</v>
      </c>
      <c r="C943" s="6" t="s">
        <v>1158</v>
      </c>
      <c r="D943" s="6" t="s">
        <v>13</v>
      </c>
      <c r="E943" s="6" t="s">
        <v>223</v>
      </c>
      <c r="F943" s="6" t="s">
        <v>224</v>
      </c>
      <c r="G943">
        <v>12</v>
      </c>
      <c r="H943">
        <v>202212</v>
      </c>
      <c r="I943" s="8">
        <v>9.32</v>
      </c>
      <c r="J943" s="8">
        <v>0.46</v>
      </c>
      <c r="K943" s="8">
        <v>0.49</v>
      </c>
      <c r="L943" s="8">
        <v>0.88</v>
      </c>
      <c r="M943" s="36" t="str">
        <f>INDEX(YahooDetails[], MATCH(ZACKS_Screener[Ticker], YahooDetails[Ticker],0), 4)</f>
        <v>Energy</v>
      </c>
      <c r="N943" s="6" t="str">
        <f>INDEX(YahooDetails[], MATCH(ZACKS_Screener[Ticker], YahooDetails[Ticker],0), 2)</f>
        <v>Oil &amp; Gas Midstream</v>
      </c>
      <c r="O9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6.5217391304347755E-2</v>
      </c>
      <c r="P9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0.79591836734693877</v>
      </c>
      <c r="Q943" s="17">
        <f>IFERROR(ZACKS_Screener[[#This Row],[Price]]/ZACKS_Screener[[#This Row],[EPS1]], "")</f>
        <v>19.020408163265309</v>
      </c>
      <c r="R943" s="17">
        <f>IFERROR(ZACKS_Screener[[#This Row],[Price]]/ZACKS_Screener[[#This Row],[EPS2]], "")</f>
        <v>10.590909090909092</v>
      </c>
      <c r="S943" s="17">
        <f>IFERROR(ZACKS_Screener[[#This Row],[PE1]]/(ZACKS_Screener[[#This Row],[EG1]]*100), "")</f>
        <v>2.9164625850340173</v>
      </c>
      <c r="T943" s="17">
        <f>IFERROR(ZACKS_Screener[[#This Row],[PE2]]/(ZACKS_Screener[[#This Row],[EG2]]*100), "")</f>
        <v>0.13306526806526808</v>
      </c>
      <c r="U943"/>
    </row>
    <row r="944" spans="1:21" hidden="1" x14ac:dyDescent="0.25">
      <c r="A944" s="20" t="s">
        <v>1650</v>
      </c>
      <c r="B944" s="35">
        <v>4085.09</v>
      </c>
      <c r="C944" s="6" t="s">
        <v>1649</v>
      </c>
      <c r="D944" s="6" t="s">
        <v>13</v>
      </c>
      <c r="E944" s="6" t="s">
        <v>37</v>
      </c>
      <c r="F944" s="6" t="s">
        <v>168</v>
      </c>
      <c r="G944">
        <v>12</v>
      </c>
      <c r="H944">
        <v>202212</v>
      </c>
      <c r="I944" s="8">
        <v>18.18</v>
      </c>
      <c r="J944" s="8">
        <v>1.08</v>
      </c>
      <c r="K944" s="8">
        <v>1.1499999999999999</v>
      </c>
      <c r="L944" s="8">
        <v>1.24</v>
      </c>
      <c r="M944" s="36" t="str">
        <f>INDEX(YahooDetails[], MATCH(ZACKS_Screener[Ticker], YahooDetails[Ticker],0), 4)</f>
        <v>Real Estate</v>
      </c>
      <c r="N944" s="6" t="str">
        <f>INDEX(YahooDetails[], MATCH(ZACKS_Screener[Ticker], YahooDetails[Ticker],0), 2)</f>
        <v>REIT—Residential</v>
      </c>
      <c r="O9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6.4814814814814659E-2</v>
      </c>
      <c r="P9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7.8260869565217467E-2</v>
      </c>
      <c r="Q944" s="17">
        <f>IFERROR(ZACKS_Screener[[#This Row],[Price]]/ZACKS_Screener[[#This Row],[EPS1]], "")</f>
        <v>15.808695652173913</v>
      </c>
      <c r="R944" s="17">
        <f>IFERROR(ZACKS_Screener[[#This Row],[Price]]/ZACKS_Screener[[#This Row],[EPS2]], "")</f>
        <v>14.661290322580646</v>
      </c>
      <c r="S944" s="17">
        <f>IFERROR(ZACKS_Screener[[#This Row],[PE1]]/(ZACKS_Screener[[#This Row],[EG1]]*100), "")</f>
        <v>2.4390559006211241</v>
      </c>
      <c r="T944" s="17">
        <f>IFERROR(ZACKS_Screener[[#This Row],[PE2]]/(ZACKS_Screener[[#This Row],[EG2]]*100), "")</f>
        <v>1.8733870967741919</v>
      </c>
      <c r="U944"/>
    </row>
    <row r="945" spans="1:21" hidden="1" x14ac:dyDescent="0.25">
      <c r="A945" s="20" t="s">
        <v>3111</v>
      </c>
      <c r="B945" s="35">
        <v>8727.56</v>
      </c>
      <c r="C945" s="6" t="s">
        <v>3110</v>
      </c>
      <c r="D945" s="6" t="s">
        <v>13</v>
      </c>
      <c r="E945" s="6" t="s">
        <v>14</v>
      </c>
      <c r="F945" s="6" t="s">
        <v>314</v>
      </c>
      <c r="G945">
        <v>12</v>
      </c>
      <c r="H945">
        <v>202212</v>
      </c>
      <c r="I945" s="8">
        <v>170.22</v>
      </c>
      <c r="J945" s="8">
        <v>16.420000000000002</v>
      </c>
      <c r="K945" s="8">
        <v>17.48</v>
      </c>
      <c r="L945" s="8">
        <v>18.64</v>
      </c>
      <c r="M945" s="36" t="str">
        <f>INDEX(YahooDetails[], MATCH(ZACKS_Screener[Ticker], YahooDetails[Ticker],0), 4)</f>
        <v>Industrials</v>
      </c>
      <c r="N945" s="6" t="str">
        <f>INDEX(YahooDetails[], MATCH(ZACKS_Screener[Ticker], YahooDetails[Ticker],0), 2)</f>
        <v>Industrial Distribution</v>
      </c>
      <c r="O9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6.4555420219244736E-2</v>
      </c>
      <c r="P9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6.6361556064073235E-2</v>
      </c>
      <c r="Q945" s="17">
        <f>IFERROR(ZACKS_Screener[[#This Row],[Price]]/ZACKS_Screener[[#This Row],[EPS1]], "")</f>
        <v>9.7379862700228834</v>
      </c>
      <c r="R945" s="17">
        <f>IFERROR(ZACKS_Screener[[#This Row],[Price]]/ZACKS_Screener[[#This Row],[EPS2]], "")</f>
        <v>9.1319742489270386</v>
      </c>
      <c r="S945" s="17">
        <f>IFERROR(ZACKS_Screener[[#This Row],[PE1]]/(ZACKS_Screener[[#This Row],[EG1]]*100), "")</f>
        <v>1.5084691939035468</v>
      </c>
      <c r="T945" s="17">
        <f>IFERROR(ZACKS_Screener[[#This Row],[PE2]]/(ZACKS_Screener[[#This Row],[EG2]]*100), "")</f>
        <v>1.3760940506141779</v>
      </c>
      <c r="U945"/>
    </row>
    <row r="946" spans="1:21" hidden="1" x14ac:dyDescent="0.25">
      <c r="A946" s="20" t="s">
        <v>1028</v>
      </c>
      <c r="B946" s="35">
        <v>70090.77</v>
      </c>
      <c r="C946" s="6" t="s">
        <v>1027</v>
      </c>
      <c r="D946" s="6" t="s">
        <v>13</v>
      </c>
      <c r="E946" s="6" t="s">
        <v>118</v>
      </c>
      <c r="F946" s="6" t="s">
        <v>119</v>
      </c>
      <c r="G946">
        <v>12</v>
      </c>
      <c r="H946">
        <v>202212</v>
      </c>
      <c r="I946" s="8">
        <v>90.95</v>
      </c>
      <c r="J946" s="8">
        <v>5.27</v>
      </c>
      <c r="K946" s="8">
        <v>5.61</v>
      </c>
      <c r="L946" s="8">
        <v>5.96</v>
      </c>
      <c r="M946" s="36" t="str">
        <f>INDEX(YahooDetails[], MATCH(ZACKS_Screener[Ticker], YahooDetails[Ticker],0), 4)</f>
        <v>Utilities</v>
      </c>
      <c r="N946" s="6" t="str">
        <f>INDEX(YahooDetails[], MATCH(ZACKS_Screener[Ticker], YahooDetails[Ticker],0), 2)</f>
        <v>Utilities—Regulated Electric</v>
      </c>
      <c r="O9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6.4516129032258215E-2</v>
      </c>
      <c r="P9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6.2388591800356441E-2</v>
      </c>
      <c r="Q946" s="17">
        <f>IFERROR(ZACKS_Screener[[#This Row],[Price]]/ZACKS_Screener[[#This Row],[EPS1]], "")</f>
        <v>16.212121212121211</v>
      </c>
      <c r="R946" s="17">
        <f>IFERROR(ZACKS_Screener[[#This Row],[Price]]/ZACKS_Screener[[#This Row],[EPS2]], "")</f>
        <v>15.26006711409396</v>
      </c>
      <c r="S946" s="17">
        <f>IFERROR(ZACKS_Screener[[#This Row],[PE1]]/(ZACKS_Screener[[#This Row],[EG1]]*100), "")</f>
        <v>2.5128787878787819</v>
      </c>
      <c r="T946" s="17">
        <f>IFERROR(ZACKS_Screener[[#This Row],[PE2]]/(ZACKS_Screener[[#This Row],[EG2]]*100), "")</f>
        <v>2.4459707574304916</v>
      </c>
      <c r="U946"/>
    </row>
    <row r="947" spans="1:21" hidden="1" x14ac:dyDescent="0.25">
      <c r="A947" s="20" t="s">
        <v>2371</v>
      </c>
      <c r="B947" s="35">
        <v>111591.63</v>
      </c>
      <c r="C947" s="6" t="s">
        <v>2370</v>
      </c>
      <c r="D947" s="6" t="s">
        <v>13</v>
      </c>
      <c r="E947" s="6" t="s">
        <v>37</v>
      </c>
      <c r="F947" s="6" t="s">
        <v>250</v>
      </c>
      <c r="G947">
        <v>12</v>
      </c>
      <c r="H947">
        <v>202212</v>
      </c>
      <c r="I947" s="8">
        <v>120.84</v>
      </c>
      <c r="J947" s="8">
        <v>5.16</v>
      </c>
      <c r="K947" s="8">
        <v>5.49</v>
      </c>
      <c r="L947" s="8">
        <v>5.6</v>
      </c>
      <c r="M947" s="36" t="str">
        <f>INDEX(YahooDetails[], MATCH(ZACKS_Screener[Ticker], YahooDetails[Ticker],0), 4)</f>
        <v>Real Estate</v>
      </c>
      <c r="N947" s="6" t="str">
        <f>INDEX(YahooDetails[], MATCH(ZACKS_Screener[Ticker], YahooDetails[Ticker],0), 2)</f>
        <v>REIT—Industrial</v>
      </c>
      <c r="O9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6.395348837209304E-2</v>
      </c>
      <c r="P9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2.0036429872495341E-2</v>
      </c>
      <c r="Q947" s="17">
        <f>IFERROR(ZACKS_Screener[[#This Row],[Price]]/ZACKS_Screener[[#This Row],[EPS1]], "")</f>
        <v>22.010928961748633</v>
      </c>
      <c r="R947" s="17">
        <f>IFERROR(ZACKS_Screener[[#This Row],[Price]]/ZACKS_Screener[[#This Row],[EPS2]], "")</f>
        <v>21.578571428571429</v>
      </c>
      <c r="S947" s="17">
        <f>IFERROR(ZACKS_Screener[[#This Row],[PE1]]/(ZACKS_Screener[[#This Row],[EG1]]*100), "")</f>
        <v>3.4417088922006944</v>
      </c>
      <c r="T947" s="17">
        <f>IFERROR(ZACKS_Screener[[#This Row],[PE2]]/(ZACKS_Screener[[#This Row],[EG2]]*100), "")</f>
        <v>10.769668831168888</v>
      </c>
      <c r="U947"/>
    </row>
    <row r="948" spans="1:21" hidden="1" x14ac:dyDescent="0.25">
      <c r="A948" s="20" t="s">
        <v>1006</v>
      </c>
      <c r="B948" s="35">
        <v>20058.87</v>
      </c>
      <c r="C948" s="6" t="s">
        <v>1005</v>
      </c>
      <c r="D948" s="6" t="s">
        <v>13</v>
      </c>
      <c r="E948" s="6" t="s">
        <v>18</v>
      </c>
      <c r="F948" s="6" t="s">
        <v>171</v>
      </c>
      <c r="G948">
        <v>12</v>
      </c>
      <c r="H948">
        <v>202212</v>
      </c>
      <c r="I948" s="8">
        <v>143.43</v>
      </c>
      <c r="J948" s="8">
        <v>8.4499999999999993</v>
      </c>
      <c r="K948" s="8">
        <v>8.99</v>
      </c>
      <c r="L948" s="8">
        <v>9.76</v>
      </c>
      <c r="M948" s="36" t="str">
        <f>INDEX(YahooDetails[], MATCH(ZACKS_Screener[Ticker], YahooDetails[Ticker],0), 4)</f>
        <v>Industrials</v>
      </c>
      <c r="N948" s="6" t="str">
        <f>INDEX(YahooDetails[], MATCH(ZACKS_Screener[Ticker], YahooDetails[Ticker],0), 2)</f>
        <v>Specialty Industrial Machinery</v>
      </c>
      <c r="O9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6.3905325443787103E-2</v>
      </c>
      <c r="P9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8.5650723025583936E-2</v>
      </c>
      <c r="Q948" s="17">
        <f>IFERROR(ZACKS_Screener[[#This Row],[Price]]/ZACKS_Screener[[#This Row],[EPS1]], "")</f>
        <v>15.954393770856507</v>
      </c>
      <c r="R948" s="17">
        <f>IFERROR(ZACKS_Screener[[#This Row],[Price]]/ZACKS_Screener[[#This Row],[EPS2]], "")</f>
        <v>14.695696721311476</v>
      </c>
      <c r="S948" s="17">
        <f>IFERROR(ZACKS_Screener[[#This Row],[PE1]]/(ZACKS_Screener[[#This Row],[EG1]]*100), "")</f>
        <v>2.4965671734025414</v>
      </c>
      <c r="T948" s="17">
        <f>IFERROR(ZACKS_Screener[[#This Row],[PE2]]/(ZACKS_Screener[[#This Row],[EG2]]*100), "")</f>
        <v>1.7157703055141591</v>
      </c>
      <c r="U948"/>
    </row>
    <row r="949" spans="1:21" hidden="1" x14ac:dyDescent="0.25">
      <c r="A949" s="20" t="s">
        <v>1764</v>
      </c>
      <c r="B949" s="35">
        <v>32889.83</v>
      </c>
      <c r="C949" s="6" t="s">
        <v>1763</v>
      </c>
      <c r="D949" s="6" t="s">
        <v>13</v>
      </c>
      <c r="E949" s="6" t="s">
        <v>30</v>
      </c>
      <c r="F949" s="6" t="s">
        <v>1765</v>
      </c>
      <c r="G949">
        <v>1</v>
      </c>
      <c r="H949">
        <v>202301</v>
      </c>
      <c r="I949" s="8">
        <v>45.83</v>
      </c>
      <c r="J949" s="8">
        <v>4.2300000000000004</v>
      </c>
      <c r="K949" s="8">
        <v>4.5</v>
      </c>
      <c r="L949" s="8">
        <v>4.4800000000000004</v>
      </c>
      <c r="M949" s="36" t="str">
        <f>INDEX(YahooDetails[], MATCH(ZACKS_Screener[Ticker], YahooDetails[Ticker],0), 4)</f>
        <v>Consumer Defensive</v>
      </c>
      <c r="N949" s="6" t="str">
        <f>INDEX(YahooDetails[], MATCH(ZACKS_Screener[Ticker], YahooDetails[Ticker],0), 2)</f>
        <v>Grocery Stores</v>
      </c>
      <c r="O9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6.3829787234042451E-2</v>
      </c>
      <c r="P9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-4.4444444444443499E-3</v>
      </c>
      <c r="Q949" s="17">
        <f>IFERROR(ZACKS_Screener[[#This Row],[Price]]/ZACKS_Screener[[#This Row],[EPS1]], "")</f>
        <v>10.184444444444445</v>
      </c>
      <c r="R949" s="17">
        <f>IFERROR(ZACKS_Screener[[#This Row],[Price]]/ZACKS_Screener[[#This Row],[EPS2]], "")</f>
        <v>10.229910714285714</v>
      </c>
      <c r="S949" s="17">
        <f>IFERROR(ZACKS_Screener[[#This Row],[PE1]]/(ZACKS_Screener[[#This Row],[EG1]]*100), "")</f>
        <v>1.5955629629629655</v>
      </c>
      <c r="T949" s="17">
        <f>IFERROR(ZACKS_Screener[[#This Row],[PE2]]/(ZACKS_Screener[[#This Row],[EG2]]*100), "")</f>
        <v>-23.017299107143344</v>
      </c>
      <c r="U949"/>
    </row>
    <row r="950" spans="1:21" hidden="1" x14ac:dyDescent="0.25">
      <c r="A950" s="20" t="s">
        <v>1321</v>
      </c>
      <c r="B950" s="35">
        <v>25149.57</v>
      </c>
      <c r="C950" s="6" t="s">
        <v>1320</v>
      </c>
      <c r="D950" s="6" t="s">
        <v>13</v>
      </c>
      <c r="E950" s="6" t="s">
        <v>14</v>
      </c>
      <c r="F950" s="6" t="s">
        <v>15</v>
      </c>
      <c r="G950">
        <v>12</v>
      </c>
      <c r="H950">
        <v>202212</v>
      </c>
      <c r="I950" s="8">
        <v>71.5</v>
      </c>
      <c r="J950" s="8">
        <v>3.15</v>
      </c>
      <c r="K950" s="8">
        <v>3.35</v>
      </c>
      <c r="L950" s="8">
        <v>3.64</v>
      </c>
      <c r="M950" s="36" t="str">
        <f>INDEX(YahooDetails[], MATCH(ZACKS_Screener[Ticker], YahooDetails[Ticker],0), 4)</f>
        <v>Technology</v>
      </c>
      <c r="N950" s="6" t="str">
        <f>INDEX(YahooDetails[], MATCH(ZACKS_Screener[Ticker], YahooDetails[Ticker],0), 2)</f>
        <v>Scientific &amp; Technical Instruments</v>
      </c>
      <c r="O9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6.3492063492063544E-2</v>
      </c>
      <c r="P9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8.6567164179104483E-2</v>
      </c>
      <c r="Q950" s="17">
        <f>IFERROR(ZACKS_Screener[[#This Row],[Price]]/ZACKS_Screener[[#This Row],[EPS1]], "")</f>
        <v>21.343283582089551</v>
      </c>
      <c r="R950" s="17">
        <f>IFERROR(ZACKS_Screener[[#This Row],[Price]]/ZACKS_Screener[[#This Row],[EPS2]], "")</f>
        <v>19.642857142857142</v>
      </c>
      <c r="S950" s="17">
        <f>IFERROR(ZACKS_Screener[[#This Row],[PE1]]/(ZACKS_Screener[[#This Row],[EG1]]*100), "")</f>
        <v>3.3615671641791018</v>
      </c>
      <c r="T950" s="17">
        <f>IFERROR(ZACKS_Screener[[#This Row],[PE2]]/(ZACKS_Screener[[#This Row],[EG2]]*100), "")</f>
        <v>2.2690886699507384</v>
      </c>
      <c r="U950"/>
    </row>
    <row r="951" spans="1:21" hidden="1" x14ac:dyDescent="0.25">
      <c r="A951" s="20" t="s">
        <v>2749</v>
      </c>
      <c r="B951" s="35">
        <v>5251.58</v>
      </c>
      <c r="C951" s="6" t="s">
        <v>2748</v>
      </c>
      <c r="D951" s="6" t="s">
        <v>22</v>
      </c>
      <c r="E951" s="6" t="s">
        <v>37</v>
      </c>
      <c r="F951" s="6" t="s">
        <v>550</v>
      </c>
      <c r="G951">
        <v>12</v>
      </c>
      <c r="H951">
        <v>202212</v>
      </c>
      <c r="I951" s="8">
        <v>69.17</v>
      </c>
      <c r="J951" s="8">
        <v>7.1</v>
      </c>
      <c r="K951" s="8">
        <v>7.55</v>
      </c>
      <c r="L951" s="8">
        <v>7.22</v>
      </c>
      <c r="M951" s="36" t="str">
        <f>INDEX(YahooDetails[], MATCH(ZACKS_Screener[Ticker], YahooDetails[Ticker],0), 4)</f>
        <v>Financial Services</v>
      </c>
      <c r="N951" s="6" t="str">
        <f>INDEX(YahooDetails[], MATCH(ZACKS_Screener[Ticker], YahooDetails[Ticker],0), 2)</f>
        <v>Banks—Regional</v>
      </c>
      <c r="O9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6.3380281690140872E-2</v>
      </c>
      <c r="P9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-4.3708609271523188E-2</v>
      </c>
      <c r="Q951" s="17">
        <f>IFERROR(ZACKS_Screener[[#This Row],[Price]]/ZACKS_Screener[[#This Row],[EPS1]], "")</f>
        <v>9.16158940397351</v>
      </c>
      <c r="R951" s="17">
        <f>IFERROR(ZACKS_Screener[[#This Row],[Price]]/ZACKS_Screener[[#This Row],[EPS2]], "")</f>
        <v>9.5803324099723</v>
      </c>
      <c r="S951" s="17">
        <f>IFERROR(ZACKS_Screener[[#This Row],[PE1]]/(ZACKS_Screener[[#This Row],[EG1]]*100), "")</f>
        <v>1.4454952170713753</v>
      </c>
      <c r="T951" s="17">
        <f>IFERROR(ZACKS_Screener[[#This Row],[PE2]]/(ZACKS_Screener[[#This Row],[EG2]]*100), "")</f>
        <v>-2.1918639301603289</v>
      </c>
      <c r="U951"/>
    </row>
    <row r="952" spans="1:21" hidden="1" x14ac:dyDescent="0.25">
      <c r="A952" s="20" t="s">
        <v>3036</v>
      </c>
      <c r="B952" s="35">
        <v>32424.51</v>
      </c>
      <c r="C952" s="6" t="s">
        <v>3035</v>
      </c>
      <c r="D952" s="6" t="s">
        <v>13</v>
      </c>
      <c r="E952" s="6" t="s">
        <v>14</v>
      </c>
      <c r="F952" s="6" t="s">
        <v>201</v>
      </c>
      <c r="G952">
        <v>1</v>
      </c>
      <c r="H952">
        <v>202301</v>
      </c>
      <c r="I952" s="8">
        <v>202.37</v>
      </c>
      <c r="J952" s="8">
        <v>4.28</v>
      </c>
      <c r="K952" s="8">
        <v>4.55</v>
      </c>
      <c r="L952" s="8">
        <v>5.36</v>
      </c>
      <c r="M952" s="36" t="str">
        <f>INDEX(YahooDetails[], MATCH(ZACKS_Screener[Ticker], YahooDetails[Ticker],0), 4)</f>
        <v>Healthcare</v>
      </c>
      <c r="N952" s="6" t="str">
        <f>INDEX(YahooDetails[], MATCH(ZACKS_Screener[Ticker], YahooDetails[Ticker],0), 2)</f>
        <v>Health Information Services</v>
      </c>
      <c r="O9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6.3084112149532606E-2</v>
      </c>
      <c r="P9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0.17802197802197814</v>
      </c>
      <c r="Q952" s="17">
        <f>IFERROR(ZACKS_Screener[[#This Row],[Price]]/ZACKS_Screener[[#This Row],[EPS1]], "")</f>
        <v>44.476923076923079</v>
      </c>
      <c r="R952" s="17">
        <f>IFERROR(ZACKS_Screener[[#This Row],[Price]]/ZACKS_Screener[[#This Row],[EPS2]], "")</f>
        <v>37.755597014925371</v>
      </c>
      <c r="S952" s="17">
        <f>IFERROR(ZACKS_Screener[[#This Row],[PE1]]/(ZACKS_Screener[[#This Row],[EG1]]*100), "")</f>
        <v>7.0504159544159659</v>
      </c>
      <c r="T952" s="17">
        <f>IFERROR(ZACKS_Screener[[#This Row],[PE2]]/(ZACKS_Screener[[#This Row],[EG2]]*100), "")</f>
        <v>2.12083909157914</v>
      </c>
      <c r="U952"/>
    </row>
    <row r="953" spans="1:21" hidden="1" x14ac:dyDescent="0.25">
      <c r="A953" s="20" t="s">
        <v>1012</v>
      </c>
      <c r="B953" s="35">
        <v>11504.27</v>
      </c>
      <c r="C953" s="6" t="s">
        <v>1011</v>
      </c>
      <c r="D953" s="6" t="s">
        <v>13</v>
      </c>
      <c r="E953" s="6" t="s">
        <v>30</v>
      </c>
      <c r="F953" s="6" t="s">
        <v>763</v>
      </c>
      <c r="G953">
        <v>12</v>
      </c>
      <c r="H953">
        <v>202212</v>
      </c>
      <c r="I953" s="8">
        <v>325.54000000000002</v>
      </c>
      <c r="J953" s="8">
        <v>12.53</v>
      </c>
      <c r="K953" s="8">
        <v>13.32</v>
      </c>
      <c r="L953" s="8">
        <v>14.83</v>
      </c>
      <c r="M953" s="36" t="str">
        <f>INDEX(YahooDetails[], MATCH(ZACKS_Screener[Ticker], YahooDetails[Ticker],0), 4)</f>
        <v>Consumer Cyclical</v>
      </c>
      <c r="N953" s="6" t="str">
        <f>INDEX(YahooDetails[], MATCH(ZACKS_Screener[Ticker], YahooDetails[Ticker],0), 2)</f>
        <v>Restaurants</v>
      </c>
      <c r="O9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6.3048683160415078E-2</v>
      </c>
      <c r="P9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0.11336336336336335</v>
      </c>
      <c r="Q953" s="17">
        <f>IFERROR(ZACKS_Screener[[#This Row],[Price]]/ZACKS_Screener[[#This Row],[EPS1]], "")</f>
        <v>24.43993993993994</v>
      </c>
      <c r="R953" s="17">
        <f>IFERROR(ZACKS_Screener[[#This Row],[Price]]/ZACKS_Screener[[#This Row],[EPS2]], "")</f>
        <v>21.95144976399191</v>
      </c>
      <c r="S953" s="17">
        <f>IFERROR(ZACKS_Screener[[#This Row],[PE1]]/(ZACKS_Screener[[#This Row],[EG1]]*100), "")</f>
        <v>3.8763600942714822</v>
      </c>
      <c r="T953" s="17">
        <f>IFERROR(ZACKS_Screener[[#This Row],[PE2]]/(ZACKS_Screener[[#This Row],[EG2]]*100), "")</f>
        <v>1.9363795420951808</v>
      </c>
      <c r="U953"/>
    </row>
    <row r="954" spans="1:21" hidden="1" x14ac:dyDescent="0.25">
      <c r="A954" s="20" t="s">
        <v>301</v>
      </c>
      <c r="B954" s="35">
        <v>19730.060000000001</v>
      </c>
      <c r="C954" s="6" t="s">
        <v>300</v>
      </c>
      <c r="D954" s="6" t="s">
        <v>13</v>
      </c>
      <c r="E954" s="6" t="s">
        <v>37</v>
      </c>
      <c r="F954" s="6" t="s">
        <v>250</v>
      </c>
      <c r="G954">
        <v>12</v>
      </c>
      <c r="H954">
        <v>202212</v>
      </c>
      <c r="I954" s="8">
        <v>114.04</v>
      </c>
      <c r="J954" s="8">
        <v>8.42</v>
      </c>
      <c r="K954" s="8">
        <v>8.9499999999999993</v>
      </c>
      <c r="L954" s="8">
        <v>9.68</v>
      </c>
      <c r="M954" s="36" t="str">
        <f>INDEX(YahooDetails[], MATCH(ZACKS_Screener[Ticker], YahooDetails[Ticker],0), 4)</f>
        <v>Real Estate</v>
      </c>
      <c r="N954" s="6" t="str">
        <f>INDEX(YahooDetails[], MATCH(ZACKS_Screener[Ticker], YahooDetails[Ticker],0), 2)</f>
        <v>REIT—Office</v>
      </c>
      <c r="O9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6.2945368171021296E-2</v>
      </c>
      <c r="P9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8.1564245810055919E-2</v>
      </c>
      <c r="Q954" s="17">
        <f>IFERROR(ZACKS_Screener[[#This Row],[Price]]/ZACKS_Screener[[#This Row],[EPS1]], "")</f>
        <v>12.741899441340784</v>
      </c>
      <c r="R954" s="17">
        <f>IFERROR(ZACKS_Screener[[#This Row],[Price]]/ZACKS_Screener[[#This Row],[EPS2]], "")</f>
        <v>11.78099173553719</v>
      </c>
      <c r="S954" s="17">
        <f>IFERROR(ZACKS_Screener[[#This Row],[PE1]]/(ZACKS_Screener[[#This Row],[EG1]]*100), "")</f>
        <v>2.0242791187941425</v>
      </c>
      <c r="T954" s="17">
        <f>IFERROR(ZACKS_Screener[[#This Row],[PE2]]/(ZACKS_Screener[[#This Row],[EG2]]*100), "")</f>
        <v>1.4443818634665451</v>
      </c>
      <c r="U954"/>
    </row>
    <row r="955" spans="1:21" hidden="1" x14ac:dyDescent="0.25">
      <c r="A955" s="20" t="s">
        <v>1725</v>
      </c>
      <c r="B955" s="35">
        <v>8808.3700000000008</v>
      </c>
      <c r="C955" s="6" t="s">
        <v>1725</v>
      </c>
      <c r="D955" s="6" t="s">
        <v>13</v>
      </c>
      <c r="E955" s="6" t="s">
        <v>26</v>
      </c>
      <c r="F955" s="6" t="s">
        <v>82</v>
      </c>
      <c r="G955">
        <v>12</v>
      </c>
      <c r="H955">
        <v>202212</v>
      </c>
      <c r="I955" s="8">
        <v>64.900000000000006</v>
      </c>
      <c r="J955" s="8">
        <v>2.71</v>
      </c>
      <c r="K955" s="8">
        <v>2.88</v>
      </c>
      <c r="L955" s="8">
        <v>3.58</v>
      </c>
      <c r="M955" s="36" t="str">
        <f>INDEX(YahooDetails[], MATCH(ZACKS_Screener[Ticker], YahooDetails[Ticker],0), 4)</f>
        <v>Industrials</v>
      </c>
      <c r="N955" s="6" t="str">
        <f>INDEX(YahooDetails[], MATCH(ZACKS_Screener[Ticker], YahooDetails[Ticker],0), 2)</f>
        <v>Engineering &amp; Construction</v>
      </c>
      <c r="O9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6.2730627306273032E-2</v>
      </c>
      <c r="P9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0.24305555555555564</v>
      </c>
      <c r="Q955" s="17">
        <f>IFERROR(ZACKS_Screener[[#This Row],[Price]]/ZACKS_Screener[[#This Row],[EPS1]], "")</f>
        <v>22.534722222222225</v>
      </c>
      <c r="R955" s="17">
        <f>IFERROR(ZACKS_Screener[[#This Row],[Price]]/ZACKS_Screener[[#This Row],[EPS2]], "")</f>
        <v>18.128491620111735</v>
      </c>
      <c r="S955" s="17">
        <f>IFERROR(ZACKS_Screener[[#This Row],[PE1]]/(ZACKS_Screener[[#This Row],[EG1]]*100), "")</f>
        <v>3.5922998366013097</v>
      </c>
      <c r="T955" s="17">
        <f>IFERROR(ZACKS_Screener[[#This Row],[PE2]]/(ZACKS_Screener[[#This Row],[EG2]]*100), "")</f>
        <v>0.74585794094173963</v>
      </c>
      <c r="U955"/>
    </row>
    <row r="956" spans="1:21" hidden="1" x14ac:dyDescent="0.25">
      <c r="A956" s="20" t="s">
        <v>2026</v>
      </c>
      <c r="B956" s="35">
        <v>6398.96</v>
      </c>
      <c r="C956" s="6" t="s">
        <v>2025</v>
      </c>
      <c r="D956" s="6" t="s">
        <v>13</v>
      </c>
      <c r="E956" s="6" t="s">
        <v>18</v>
      </c>
      <c r="F956" s="6" t="s">
        <v>115</v>
      </c>
      <c r="G956">
        <v>12</v>
      </c>
      <c r="H956">
        <v>202212</v>
      </c>
      <c r="I956" s="8">
        <v>162.96</v>
      </c>
      <c r="J956" s="8">
        <v>5.65</v>
      </c>
      <c r="K956" s="8">
        <v>6</v>
      </c>
      <c r="L956" s="8">
        <v>6.7</v>
      </c>
      <c r="M956" s="36" t="str">
        <f>INDEX(YahooDetails[], MATCH(ZACKS_Screener[Ticker], YahooDetails[Ticker],0), 4)</f>
        <v>Industrials</v>
      </c>
      <c r="N956" s="6" t="str">
        <f>INDEX(YahooDetails[], MATCH(ZACKS_Screener[Ticker], YahooDetails[Ticker],0), 2)</f>
        <v>Security &amp; Protection Services</v>
      </c>
      <c r="O9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6.1946902654867193E-2</v>
      </c>
      <c r="P9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0.1166666666666667</v>
      </c>
      <c r="Q956" s="17">
        <f>IFERROR(ZACKS_Screener[[#This Row],[Price]]/ZACKS_Screener[[#This Row],[EPS1]], "")</f>
        <v>27.16</v>
      </c>
      <c r="R956" s="17">
        <f>IFERROR(ZACKS_Screener[[#This Row],[Price]]/ZACKS_Screener[[#This Row],[EPS2]], "")</f>
        <v>24.322388059701492</v>
      </c>
      <c r="S956" s="17">
        <f>IFERROR(ZACKS_Screener[[#This Row],[PE1]]/(ZACKS_Screener[[#This Row],[EG1]]*100), "")</f>
        <v>4.3844000000000047</v>
      </c>
      <c r="T956" s="17">
        <f>IFERROR(ZACKS_Screener[[#This Row],[PE2]]/(ZACKS_Screener[[#This Row],[EG2]]*100), "")</f>
        <v>2.0847761194029846</v>
      </c>
      <c r="U956"/>
    </row>
    <row r="957" spans="1:21" hidden="1" x14ac:dyDescent="0.25">
      <c r="A957" s="20" t="s">
        <v>4122</v>
      </c>
      <c r="B957" s="35">
        <v>2493.4499999999998</v>
      </c>
      <c r="C957" s="6" t="s">
        <v>4121</v>
      </c>
      <c r="D957" s="6" t="s">
        <v>22</v>
      </c>
      <c r="E957" s="6" t="s">
        <v>37</v>
      </c>
      <c r="F957" s="6" t="s">
        <v>38</v>
      </c>
      <c r="G957">
        <v>6</v>
      </c>
      <c r="H957">
        <v>202206</v>
      </c>
      <c r="I957" s="8">
        <v>6.2</v>
      </c>
      <c r="J957" s="8">
        <v>0.81</v>
      </c>
      <c r="K957" s="8">
        <v>0.86</v>
      </c>
      <c r="L957" s="8">
        <v>0.81</v>
      </c>
      <c r="M957" s="36" t="str">
        <f>INDEX(YahooDetails[], MATCH(ZACKS_Screener[Ticker], YahooDetails[Ticker],0), 4)</f>
        <v>Financial Services</v>
      </c>
      <c r="N957" s="6" t="str">
        <f>INDEX(YahooDetails[], MATCH(ZACKS_Screener[Ticker], YahooDetails[Ticker],0), 2)</f>
        <v>Asset Management</v>
      </c>
      <c r="O9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6.1728395061728308E-2</v>
      </c>
      <c r="P9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-5.8139534883720853E-2</v>
      </c>
      <c r="Q957" s="17">
        <f>IFERROR(ZACKS_Screener[[#This Row],[Price]]/ZACKS_Screener[[#This Row],[EPS1]], "")</f>
        <v>7.2093023255813957</v>
      </c>
      <c r="R957" s="17">
        <f>IFERROR(ZACKS_Screener[[#This Row],[Price]]/ZACKS_Screener[[#This Row],[EPS2]], "")</f>
        <v>7.6543209876543203</v>
      </c>
      <c r="S957" s="17">
        <f>IFERROR(ZACKS_Screener[[#This Row],[PE1]]/(ZACKS_Screener[[#This Row],[EG1]]*100), "")</f>
        <v>1.1679069767441879</v>
      </c>
      <c r="T957" s="17">
        <f>IFERROR(ZACKS_Screener[[#This Row],[PE2]]/(ZACKS_Screener[[#This Row],[EG2]]*100), "")</f>
        <v>-1.3165432098765448</v>
      </c>
      <c r="U957"/>
    </row>
    <row r="958" spans="1:21" hidden="1" x14ac:dyDescent="0.25">
      <c r="A958" s="20" t="s">
        <v>2427</v>
      </c>
      <c r="B958" s="35">
        <v>11403.84</v>
      </c>
      <c r="C958" s="6" t="s">
        <v>2426</v>
      </c>
      <c r="D958" s="6" t="s">
        <v>13</v>
      </c>
      <c r="E958" s="6" t="s">
        <v>14</v>
      </c>
      <c r="F958" s="6" t="s">
        <v>2146</v>
      </c>
      <c r="G958">
        <v>1</v>
      </c>
      <c r="H958">
        <v>202301</v>
      </c>
      <c r="I958" s="8">
        <v>37.020000000000003</v>
      </c>
      <c r="J958" s="8">
        <v>1.31</v>
      </c>
      <c r="K958" s="8">
        <v>1.39</v>
      </c>
      <c r="L958" s="8">
        <v>1.68</v>
      </c>
      <c r="M958" s="36" t="str">
        <f>INDEX(YahooDetails[], MATCH(ZACKS_Screener[Ticker], YahooDetails[Ticker],0), 4)</f>
        <v>Technology</v>
      </c>
      <c r="N958" s="6" t="str">
        <f>INDEX(YahooDetails[], MATCH(ZACKS_Screener[Ticker], YahooDetails[Ticker],0), 2)</f>
        <v>Computer Hardware</v>
      </c>
      <c r="O9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6.1068702290076216E-2</v>
      </c>
      <c r="P9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0.20863309352517989</v>
      </c>
      <c r="Q958" s="17">
        <f>IFERROR(ZACKS_Screener[[#This Row],[Price]]/ZACKS_Screener[[#This Row],[EPS1]], "")</f>
        <v>26.633093525179859</v>
      </c>
      <c r="R958" s="17">
        <f>IFERROR(ZACKS_Screener[[#This Row],[Price]]/ZACKS_Screener[[#This Row],[EPS2]], "")</f>
        <v>22.035714285714288</v>
      </c>
      <c r="S958" s="17">
        <f>IFERROR(ZACKS_Screener[[#This Row],[PE1]]/(ZACKS_Screener[[#This Row],[EG1]]*100), "")</f>
        <v>4.3611690647482106</v>
      </c>
      <c r="T958" s="17">
        <f>IFERROR(ZACKS_Screener[[#This Row],[PE2]]/(ZACKS_Screener[[#This Row],[EG2]]*100), "")</f>
        <v>1.0561945812807882</v>
      </c>
      <c r="U958"/>
    </row>
    <row r="959" spans="1:21" hidden="1" x14ac:dyDescent="0.25">
      <c r="A959" s="20" t="s">
        <v>2696</v>
      </c>
      <c r="B959" s="35">
        <v>13838.71</v>
      </c>
      <c r="C959" s="6" t="s">
        <v>2695</v>
      </c>
      <c r="D959" s="6" t="s">
        <v>13</v>
      </c>
      <c r="E959" s="6" t="s">
        <v>41</v>
      </c>
      <c r="F959" s="6" t="s">
        <v>61</v>
      </c>
      <c r="G959">
        <v>12</v>
      </c>
      <c r="H959">
        <v>202212</v>
      </c>
      <c r="I959" s="8">
        <v>31.69</v>
      </c>
      <c r="J959" s="8">
        <v>1.64</v>
      </c>
      <c r="K959" s="8">
        <v>1.74</v>
      </c>
      <c r="L959" s="8">
        <v>1.91</v>
      </c>
      <c r="M959" s="36" t="str">
        <f>INDEX(YahooDetails[], MATCH(ZACKS_Screener[Ticker], YahooDetails[Ticker],0), 4)</f>
        <v>Healthcare</v>
      </c>
      <c r="N959" s="6" t="str">
        <f>INDEX(YahooDetails[], MATCH(ZACKS_Screener[Ticker], YahooDetails[Ticker],0), 2)</f>
        <v>Medical Devices</v>
      </c>
      <c r="O9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6.0975609756097622E-2</v>
      </c>
      <c r="P9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9.770114942528732E-2</v>
      </c>
      <c r="Q959" s="17">
        <f>IFERROR(ZACKS_Screener[[#This Row],[Price]]/ZACKS_Screener[[#This Row],[EPS1]], "")</f>
        <v>18.212643678160919</v>
      </c>
      <c r="R959" s="17">
        <f>IFERROR(ZACKS_Screener[[#This Row],[Price]]/ZACKS_Screener[[#This Row],[EPS2]], "")</f>
        <v>16.591623036649217</v>
      </c>
      <c r="S959" s="17">
        <f>IFERROR(ZACKS_Screener[[#This Row],[PE1]]/(ZACKS_Screener[[#This Row],[EG1]]*100), "")</f>
        <v>2.9868735632183876</v>
      </c>
      <c r="T959" s="17">
        <f>IFERROR(ZACKS_Screener[[#This Row],[PE2]]/(ZACKS_Screener[[#This Row],[EG2]]*100), "")</f>
        <v>1.6982014166923323</v>
      </c>
      <c r="U959"/>
    </row>
    <row r="960" spans="1:21" hidden="1" x14ac:dyDescent="0.25">
      <c r="A960" s="20" t="s">
        <v>687</v>
      </c>
      <c r="B960" s="35">
        <v>13164.48</v>
      </c>
      <c r="C960" s="6" t="s">
        <v>686</v>
      </c>
      <c r="D960" s="6" t="s">
        <v>13</v>
      </c>
      <c r="E960" s="6" t="s">
        <v>37</v>
      </c>
      <c r="F960" s="6" t="s">
        <v>688</v>
      </c>
      <c r="G960">
        <v>12</v>
      </c>
      <c r="H960">
        <v>202212</v>
      </c>
      <c r="I960" s="8">
        <v>27.2</v>
      </c>
      <c r="J960" s="8">
        <v>4.0999999999999996</v>
      </c>
      <c r="K960" s="8">
        <v>4.3499999999999996</v>
      </c>
      <c r="L960" s="8">
        <v>4.21</v>
      </c>
      <c r="M960" s="36" t="str">
        <f>INDEX(YahooDetails[], MATCH(ZACKS_Screener[Ticker], YahooDetails[Ticker],0), 4)</f>
        <v>Financial Services</v>
      </c>
      <c r="N960" s="6" t="str">
        <f>INDEX(YahooDetails[], MATCH(ZACKS_Screener[Ticker], YahooDetails[Ticker],0), 2)</f>
        <v>Banks—Regional</v>
      </c>
      <c r="O9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6.0975609756097567E-2</v>
      </c>
      <c r="P9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-3.2183908045976942E-2</v>
      </c>
      <c r="Q960" s="17">
        <f>IFERROR(ZACKS_Screener[[#This Row],[Price]]/ZACKS_Screener[[#This Row],[EPS1]], "")</f>
        <v>6.2528735632183912</v>
      </c>
      <c r="R960" s="17">
        <f>IFERROR(ZACKS_Screener[[#This Row],[Price]]/ZACKS_Screener[[#This Row],[EPS2]], "")</f>
        <v>6.460807600950119</v>
      </c>
      <c r="S960" s="17">
        <f>IFERROR(ZACKS_Screener[[#This Row],[PE1]]/(ZACKS_Screener[[#This Row],[EG1]]*100), "")</f>
        <v>1.0254712643678159</v>
      </c>
      <c r="T960" s="17">
        <f>IFERROR(ZACKS_Screener[[#This Row],[PE2]]/(ZACKS_Screener[[#This Row],[EG2]]*100), "")</f>
        <v>-2.0074652188666486</v>
      </c>
      <c r="U960"/>
    </row>
    <row r="961" spans="1:21" hidden="1" x14ac:dyDescent="0.25">
      <c r="A961" s="20" t="s">
        <v>1266</v>
      </c>
      <c r="B961" s="35">
        <v>17903.32</v>
      </c>
      <c r="C961" s="6" t="s">
        <v>1265</v>
      </c>
      <c r="D961" s="6" t="s">
        <v>13</v>
      </c>
      <c r="E961" s="6" t="s">
        <v>85</v>
      </c>
      <c r="F961" s="6" t="s">
        <v>983</v>
      </c>
      <c r="G961">
        <v>12</v>
      </c>
      <c r="H961">
        <v>202212</v>
      </c>
      <c r="I961" s="8">
        <v>242.48</v>
      </c>
      <c r="J961" s="8">
        <v>16.100000000000001</v>
      </c>
      <c r="K961" s="8">
        <v>17.079999999999998</v>
      </c>
      <c r="L961" s="8">
        <v>19.73</v>
      </c>
      <c r="M961" s="36" t="str">
        <f>INDEX(YahooDetails[], MATCH(ZACKS_Screener[Ticker], YahooDetails[Ticker],0), 4)</f>
        <v>Technology</v>
      </c>
      <c r="N961" s="6" t="str">
        <f>INDEX(YahooDetails[], MATCH(ZACKS_Screener[Ticker], YahooDetails[Ticker],0), 2)</f>
        <v>Software—Infrastructure</v>
      </c>
      <c r="O9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6.0869565217391106E-2</v>
      </c>
      <c r="P9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0.15515222482435612</v>
      </c>
      <c r="Q961" s="17">
        <f>IFERROR(ZACKS_Screener[[#This Row],[Price]]/ZACKS_Screener[[#This Row],[EPS1]], "")</f>
        <v>14.196721311475411</v>
      </c>
      <c r="R961" s="17">
        <f>IFERROR(ZACKS_Screener[[#This Row],[Price]]/ZACKS_Screener[[#This Row],[EPS2]], "")</f>
        <v>12.289913836796755</v>
      </c>
      <c r="S961" s="17">
        <f>IFERROR(ZACKS_Screener[[#This Row],[PE1]]/(ZACKS_Screener[[#This Row],[EG1]]*100), "")</f>
        <v>2.3323185011709682</v>
      </c>
      <c r="T961" s="17">
        <f>IFERROR(ZACKS_Screener[[#This Row],[PE2]]/(ZACKS_Screener[[#This Row],[EG2]]*100), "")</f>
        <v>0.79211972955655996</v>
      </c>
      <c r="U961"/>
    </row>
    <row r="962" spans="1:21" hidden="1" x14ac:dyDescent="0.25">
      <c r="A962" s="20" t="s">
        <v>2561</v>
      </c>
      <c r="B962" s="35">
        <v>46136.11</v>
      </c>
      <c r="C962" s="6" t="s">
        <v>2560</v>
      </c>
      <c r="D962" s="6" t="s">
        <v>13</v>
      </c>
      <c r="E962" s="6" t="s">
        <v>85</v>
      </c>
      <c r="F962" s="6" t="s">
        <v>745</v>
      </c>
      <c r="G962">
        <v>12</v>
      </c>
      <c r="H962">
        <v>202212</v>
      </c>
      <c r="I962" s="8">
        <v>145.87</v>
      </c>
      <c r="J962" s="8">
        <v>4.93</v>
      </c>
      <c r="K962" s="8">
        <v>5.23</v>
      </c>
      <c r="L962" s="8">
        <v>5.82</v>
      </c>
      <c r="M962" s="36" t="str">
        <f>INDEX(YahooDetails[], MATCH(ZACKS_Screener[Ticker], YahooDetails[Ticker],0), 4)</f>
        <v>Industrials</v>
      </c>
      <c r="N962" s="6" t="str">
        <f>INDEX(YahooDetails[], MATCH(ZACKS_Screener[Ticker], YahooDetails[Ticker],0), 2)</f>
        <v>Waste Management</v>
      </c>
      <c r="O9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6.0851926977687772E-2</v>
      </c>
      <c r="P9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0.11281070745697894</v>
      </c>
      <c r="Q962" s="17">
        <f>IFERROR(ZACKS_Screener[[#This Row],[Price]]/ZACKS_Screener[[#This Row],[EPS1]], "")</f>
        <v>27.891013384321223</v>
      </c>
      <c r="R962" s="17">
        <f>IFERROR(ZACKS_Screener[[#This Row],[Price]]/ZACKS_Screener[[#This Row],[EPS2]], "")</f>
        <v>25.06357388316151</v>
      </c>
      <c r="S962" s="17">
        <f>IFERROR(ZACKS_Screener[[#This Row],[PE1]]/(ZACKS_Screener[[#This Row],[EG1]]*100), "")</f>
        <v>4.5834231994901105</v>
      </c>
      <c r="T962" s="17">
        <f>IFERROR(ZACKS_Screener[[#This Row],[PE2]]/(ZACKS_Screener[[#This Row],[EG2]]*100), "")</f>
        <v>2.2217371425243173</v>
      </c>
      <c r="U962"/>
    </row>
    <row r="963" spans="1:21" hidden="1" x14ac:dyDescent="0.25">
      <c r="A963" s="20" t="s">
        <v>1683</v>
      </c>
      <c r="B963" s="35">
        <v>14651.17</v>
      </c>
      <c r="C963" s="6" t="s">
        <v>1682</v>
      </c>
      <c r="D963" s="6" t="s">
        <v>13</v>
      </c>
      <c r="E963" s="6" t="s">
        <v>85</v>
      </c>
      <c r="F963" s="6" t="s">
        <v>286</v>
      </c>
      <c r="G963">
        <v>9</v>
      </c>
      <c r="H963">
        <v>202209</v>
      </c>
      <c r="I963" s="8">
        <v>115.5</v>
      </c>
      <c r="J963" s="8">
        <v>6.93</v>
      </c>
      <c r="K963" s="8">
        <v>7.35</v>
      </c>
      <c r="L963" s="8">
        <v>8.19</v>
      </c>
      <c r="M963" s="36" t="str">
        <f>INDEX(YahooDetails[], MATCH(ZACKS_Screener[Ticker], YahooDetails[Ticker],0), 4)</f>
        <v>Industrials</v>
      </c>
      <c r="N963" s="6" t="str">
        <f>INDEX(YahooDetails[], MATCH(ZACKS_Screener[Ticker], YahooDetails[Ticker],0), 2)</f>
        <v>Engineering &amp; Construction</v>
      </c>
      <c r="O9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6.0606060606060601E-2</v>
      </c>
      <c r="P9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0.11428571428571427</v>
      </c>
      <c r="Q963" s="17">
        <f>IFERROR(ZACKS_Screener[[#This Row],[Price]]/ZACKS_Screener[[#This Row],[EPS1]], "")</f>
        <v>15.714285714285715</v>
      </c>
      <c r="R963" s="17">
        <f>IFERROR(ZACKS_Screener[[#This Row],[Price]]/ZACKS_Screener[[#This Row],[EPS2]], "")</f>
        <v>14.102564102564104</v>
      </c>
      <c r="S963" s="17">
        <f>IFERROR(ZACKS_Screener[[#This Row],[PE1]]/(ZACKS_Screener[[#This Row],[EG1]]*100), "")</f>
        <v>2.5928571428571434</v>
      </c>
      <c r="T963" s="17">
        <f>IFERROR(ZACKS_Screener[[#This Row],[PE2]]/(ZACKS_Screener[[#This Row],[EG2]]*100), "")</f>
        <v>1.2339743589743593</v>
      </c>
      <c r="U963"/>
    </row>
    <row r="964" spans="1:21" hidden="1" x14ac:dyDescent="0.25">
      <c r="A964" s="20" t="s">
        <v>1946</v>
      </c>
      <c r="B964" s="35">
        <v>37189.980000000003</v>
      </c>
      <c r="C964" s="6" t="s">
        <v>1945</v>
      </c>
      <c r="D964" s="6" t="s">
        <v>13</v>
      </c>
      <c r="E964" s="6" t="s">
        <v>37</v>
      </c>
      <c r="F964" s="6" t="s">
        <v>418</v>
      </c>
      <c r="G964">
        <v>3</v>
      </c>
      <c r="H964">
        <v>202303</v>
      </c>
      <c r="I964" s="8">
        <v>2.93</v>
      </c>
      <c r="J964" s="8">
        <v>0.33</v>
      </c>
      <c r="K964" s="8">
        <v>0.35</v>
      </c>
      <c r="L964" s="8">
        <v>0.35</v>
      </c>
      <c r="M964" s="36" t="str">
        <f>INDEX(YahooDetails[], MATCH(ZACKS_Screener[Ticker], YahooDetails[Ticker],0), 4)</f>
        <v>Financial Services</v>
      </c>
      <c r="N964" s="6" t="str">
        <f>INDEX(YahooDetails[], MATCH(ZACKS_Screener[Ticker], YahooDetails[Ticker],0), 2)</f>
        <v>Banks—Regional</v>
      </c>
      <c r="O9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6.060606060606049E-2</v>
      </c>
      <c r="P9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64" s="17">
        <f>IFERROR(ZACKS_Screener[[#This Row],[Price]]/ZACKS_Screener[[#This Row],[EPS1]], "")</f>
        <v>8.3714285714285719</v>
      </c>
      <c r="R964" s="17">
        <f>IFERROR(ZACKS_Screener[[#This Row],[Price]]/ZACKS_Screener[[#This Row],[EPS2]], "")</f>
        <v>8.3714285714285719</v>
      </c>
      <c r="S964" s="17">
        <f>IFERROR(ZACKS_Screener[[#This Row],[PE1]]/(ZACKS_Screener[[#This Row],[EG1]]*100), "")</f>
        <v>1.3812857142857171</v>
      </c>
      <c r="T964" s="17" t="str">
        <f>IFERROR(ZACKS_Screener[[#This Row],[PE2]]/(ZACKS_Screener[[#This Row],[EG2]]*100), "")</f>
        <v/>
      </c>
      <c r="U964"/>
    </row>
    <row r="965" spans="1:21" hidden="1" x14ac:dyDescent="0.25">
      <c r="A965" s="20" t="s">
        <v>3669</v>
      </c>
      <c r="B965" s="35">
        <v>2709.58</v>
      </c>
      <c r="C965" s="6" t="s">
        <v>3668</v>
      </c>
      <c r="D965" s="6" t="s">
        <v>13</v>
      </c>
      <c r="E965" s="6" t="s">
        <v>37</v>
      </c>
      <c r="F965" s="6" t="s">
        <v>127</v>
      </c>
      <c r="G965">
        <v>12</v>
      </c>
      <c r="H965">
        <v>202212</v>
      </c>
      <c r="I965" s="8">
        <v>21.44</v>
      </c>
      <c r="J965" s="8">
        <v>3</v>
      </c>
      <c r="K965" s="8">
        <v>3.18</v>
      </c>
      <c r="L965" s="8">
        <v>4.05</v>
      </c>
      <c r="M965" s="36" t="str">
        <f>INDEX(YahooDetails[], MATCH(ZACKS_Screener[Ticker], YahooDetails[Ticker],0), 4)</f>
        <v>Financial Services</v>
      </c>
      <c r="N965" s="6" t="str">
        <f>INDEX(YahooDetails[], MATCH(ZACKS_Screener[Ticker], YahooDetails[Ticker],0), 2)</f>
        <v>Insurance—Life</v>
      </c>
      <c r="O9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6.0000000000000053E-2</v>
      </c>
      <c r="P9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0.27358490566037724</v>
      </c>
      <c r="Q965" s="17">
        <f>IFERROR(ZACKS_Screener[[#This Row],[Price]]/ZACKS_Screener[[#This Row],[EPS1]], "")</f>
        <v>6.7421383647798745</v>
      </c>
      <c r="R965" s="17">
        <f>IFERROR(ZACKS_Screener[[#This Row],[Price]]/ZACKS_Screener[[#This Row],[EPS2]], "")</f>
        <v>5.2938271604938274</v>
      </c>
      <c r="S965" s="17">
        <f>IFERROR(ZACKS_Screener[[#This Row],[PE1]]/(ZACKS_Screener[[#This Row],[EG1]]*100), "")</f>
        <v>1.1236897274633115</v>
      </c>
      <c r="T965" s="17">
        <f>IFERROR(ZACKS_Screener[[#This Row],[PE2]]/(ZACKS_Screener[[#This Row],[EG2]]*100), "")</f>
        <v>0.19349851000425722</v>
      </c>
      <c r="U965"/>
    </row>
    <row r="966" spans="1:21" hidden="1" x14ac:dyDescent="0.25">
      <c r="A966" s="20" t="s">
        <v>3208</v>
      </c>
      <c r="B966" s="35">
        <v>34710.97</v>
      </c>
      <c r="C966" s="6" t="s">
        <v>3207</v>
      </c>
      <c r="D966" s="6" t="s">
        <v>22</v>
      </c>
      <c r="E966" s="6" t="s">
        <v>118</v>
      </c>
      <c r="F966" s="6" t="s">
        <v>119</v>
      </c>
      <c r="G966">
        <v>12</v>
      </c>
      <c r="H966">
        <v>202212</v>
      </c>
      <c r="I966" s="8">
        <v>63.07</v>
      </c>
      <c r="J966" s="8">
        <v>3.17</v>
      </c>
      <c r="K966" s="8">
        <v>3.36</v>
      </c>
      <c r="L966" s="8">
        <v>3.58</v>
      </c>
      <c r="M966" s="36" t="str">
        <f>INDEX(YahooDetails[], MATCH(ZACKS_Screener[Ticker], YahooDetails[Ticker],0), 4)</f>
        <v>Utilities</v>
      </c>
      <c r="N966" s="6" t="str">
        <f>INDEX(YahooDetails[], MATCH(ZACKS_Screener[Ticker], YahooDetails[Ticker],0), 2)</f>
        <v>Utilities—Regulated Electric</v>
      </c>
      <c r="O9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5.9936908517350139E-2</v>
      </c>
      <c r="P9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6.5476190476190535E-2</v>
      </c>
      <c r="Q966" s="17">
        <f>IFERROR(ZACKS_Screener[[#This Row],[Price]]/ZACKS_Screener[[#This Row],[EPS1]], "")</f>
        <v>18.770833333333336</v>
      </c>
      <c r="R966" s="17">
        <f>IFERROR(ZACKS_Screener[[#This Row],[Price]]/ZACKS_Screener[[#This Row],[EPS2]], "")</f>
        <v>17.617318435754189</v>
      </c>
      <c r="S966" s="17">
        <f>IFERROR(ZACKS_Screener[[#This Row],[PE1]]/(ZACKS_Screener[[#This Row],[EG1]]*100), "")</f>
        <v>3.1317653508771941</v>
      </c>
      <c r="T966" s="17">
        <f>IFERROR(ZACKS_Screener[[#This Row],[PE2]]/(ZACKS_Screener[[#This Row],[EG2]]*100), "")</f>
        <v>2.6906449974606375</v>
      </c>
      <c r="U966"/>
    </row>
    <row r="967" spans="1:21" hidden="1" x14ac:dyDescent="0.25">
      <c r="A967" s="20" t="s">
        <v>1516</v>
      </c>
      <c r="B967" s="35">
        <v>5010.1499999999996</v>
      </c>
      <c r="C967" s="6" t="s">
        <v>1515</v>
      </c>
      <c r="D967" s="6" t="s">
        <v>13</v>
      </c>
      <c r="E967" s="6" t="s">
        <v>330</v>
      </c>
      <c r="F967" s="6" t="s">
        <v>500</v>
      </c>
      <c r="G967">
        <v>6</v>
      </c>
      <c r="H967">
        <v>202206</v>
      </c>
      <c r="I967" s="8">
        <v>32.9</v>
      </c>
      <c r="J967" s="8">
        <v>3.51</v>
      </c>
      <c r="K967" s="8">
        <v>3.72</v>
      </c>
      <c r="L967" s="8">
        <v>4.0999999999999996</v>
      </c>
      <c r="M967" s="36" t="str">
        <f>INDEX(YahooDetails[], MATCH(ZACKS_Screener[Ticker], YahooDetails[Ticker],0), 4)</f>
        <v>Consumer Cyclical</v>
      </c>
      <c r="N967" s="6" t="str">
        <f>INDEX(YahooDetails[], MATCH(ZACKS_Screener[Ticker], YahooDetails[Ticker],0), 2)</f>
        <v>Personal Services</v>
      </c>
      <c r="O9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5.982905982905995E-2</v>
      </c>
      <c r="P9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0.10215053763440844</v>
      </c>
      <c r="Q967" s="17">
        <f>IFERROR(ZACKS_Screener[[#This Row],[Price]]/ZACKS_Screener[[#This Row],[EPS1]], "")</f>
        <v>8.844086021505376</v>
      </c>
      <c r="R967" s="17">
        <f>IFERROR(ZACKS_Screener[[#This Row],[Price]]/ZACKS_Screener[[#This Row],[EPS2]], "")</f>
        <v>8.0243902439024399</v>
      </c>
      <c r="S967" s="17">
        <f>IFERROR(ZACKS_Screener[[#This Row],[PE1]]/(ZACKS_Screener[[#This Row],[EG1]]*100), "")</f>
        <v>1.4782258064516098</v>
      </c>
      <c r="T967" s="17">
        <f>IFERROR(ZACKS_Screener[[#This Row],[PE2]]/(ZACKS_Screener[[#This Row],[EG2]]*100), "")</f>
        <v>0.78554557124518742</v>
      </c>
      <c r="U967"/>
    </row>
    <row r="968" spans="1:21" hidden="1" x14ac:dyDescent="0.25">
      <c r="A968" s="20" t="s">
        <v>1831</v>
      </c>
      <c r="B968" s="35">
        <v>14489.77</v>
      </c>
      <c r="C968" s="6" t="s">
        <v>1831</v>
      </c>
      <c r="D968" s="6" t="s">
        <v>22</v>
      </c>
      <c r="E968" s="6" t="s">
        <v>107</v>
      </c>
      <c r="F968" s="6" t="s">
        <v>1406</v>
      </c>
      <c r="G968">
        <v>12</v>
      </c>
      <c r="H968">
        <v>202212</v>
      </c>
      <c r="I968" s="8">
        <v>54.21</v>
      </c>
      <c r="J968" s="8">
        <v>3.85</v>
      </c>
      <c r="K968" s="8">
        <v>4.08</v>
      </c>
      <c r="L968" s="8">
        <v>4.4000000000000004</v>
      </c>
      <c r="M968" s="36" t="str">
        <f>INDEX(YahooDetails[], MATCH(ZACKS_Screener[Ticker], YahooDetails[Ticker],0), 4)</f>
        <v>Consumer Cyclical</v>
      </c>
      <c r="N968" s="6" t="str">
        <f>INDEX(YahooDetails[], MATCH(ZACKS_Screener[Ticker], YahooDetails[Ticker],0), 2)</f>
        <v>Auto Parts</v>
      </c>
      <c r="O9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5.9740259740259732E-2</v>
      </c>
      <c r="P9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7.8431372549019676E-2</v>
      </c>
      <c r="Q968" s="17">
        <f>IFERROR(ZACKS_Screener[[#This Row],[Price]]/ZACKS_Screener[[#This Row],[EPS1]], "")</f>
        <v>13.286764705882353</v>
      </c>
      <c r="R968" s="17">
        <f>IFERROR(ZACKS_Screener[[#This Row],[Price]]/ZACKS_Screener[[#This Row],[EPS2]], "")</f>
        <v>12.320454545454545</v>
      </c>
      <c r="S968" s="17">
        <f>IFERROR(ZACKS_Screener[[#This Row],[PE1]]/(ZACKS_Screener[[#This Row],[EG1]]*100), "")</f>
        <v>2.2240888746803074</v>
      </c>
      <c r="T968" s="17">
        <f>IFERROR(ZACKS_Screener[[#This Row],[PE2]]/(ZACKS_Screener[[#This Row],[EG2]]*100), "")</f>
        <v>1.5708579545454531</v>
      </c>
      <c r="U968"/>
    </row>
    <row r="969" spans="1:21" hidden="1" x14ac:dyDescent="0.25">
      <c r="A969" s="20" t="s">
        <v>1727</v>
      </c>
      <c r="B969" s="35">
        <v>44822.58</v>
      </c>
      <c r="C969" s="6" t="s">
        <v>1726</v>
      </c>
      <c r="D969" s="6" t="s">
        <v>22</v>
      </c>
      <c r="E969" s="6" t="s">
        <v>51</v>
      </c>
      <c r="F969" s="6" t="s">
        <v>655</v>
      </c>
      <c r="G969">
        <v>12</v>
      </c>
      <c r="H969">
        <v>202212</v>
      </c>
      <c r="I969" s="8">
        <v>31.93</v>
      </c>
      <c r="J969" s="8">
        <v>1.68</v>
      </c>
      <c r="K969" s="8">
        <v>1.78</v>
      </c>
      <c r="L969" s="8">
        <v>1.92</v>
      </c>
      <c r="M969" s="36" t="str">
        <f>INDEX(YahooDetails[], MATCH(ZACKS_Screener[Ticker], YahooDetails[Ticker],0), 4)</f>
        <v>Consumer Defensive</v>
      </c>
      <c r="N969" s="6" t="str">
        <f>INDEX(YahooDetails[], MATCH(ZACKS_Screener[Ticker], YahooDetails[Ticker],0), 2)</f>
        <v>Beverages—Non-Alcoholic</v>
      </c>
      <c r="O9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5.9523809523809576E-2</v>
      </c>
      <c r="P9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7.8651685393258369E-2</v>
      </c>
      <c r="Q969" s="17">
        <f>IFERROR(ZACKS_Screener[[#This Row],[Price]]/ZACKS_Screener[[#This Row],[EPS1]], "")</f>
        <v>17.938202247191011</v>
      </c>
      <c r="R969" s="17">
        <f>IFERROR(ZACKS_Screener[[#This Row],[Price]]/ZACKS_Screener[[#This Row],[EPS2]], "")</f>
        <v>16.630208333333332</v>
      </c>
      <c r="S969" s="17">
        <f>IFERROR(ZACKS_Screener[[#This Row],[PE1]]/(ZACKS_Screener[[#This Row],[EG1]]*100), "")</f>
        <v>3.0136179775280869</v>
      </c>
      <c r="T969" s="17">
        <f>IFERROR(ZACKS_Screener[[#This Row],[PE2]]/(ZACKS_Screener[[#This Row],[EG2]]*100), "")</f>
        <v>2.114412202380954</v>
      </c>
      <c r="U969"/>
    </row>
    <row r="970" spans="1:21" hidden="1" x14ac:dyDescent="0.25">
      <c r="A970" s="20" t="s">
        <v>2115</v>
      </c>
      <c r="B970" s="35">
        <v>168361.75</v>
      </c>
      <c r="C970" s="6" t="s">
        <v>2114</v>
      </c>
      <c r="D970" s="6" t="s">
        <v>13</v>
      </c>
      <c r="E970" s="6" t="s">
        <v>330</v>
      </c>
      <c r="F970" s="6" t="s">
        <v>946</v>
      </c>
      <c r="G970">
        <v>5</v>
      </c>
      <c r="H970">
        <v>202305</v>
      </c>
      <c r="I970" s="8">
        <v>109.54</v>
      </c>
      <c r="J970" s="8">
        <v>3.75</v>
      </c>
      <c r="K970" s="8">
        <v>3.97</v>
      </c>
      <c r="L970" s="8">
        <v>4.72</v>
      </c>
      <c r="M970" s="36" t="str">
        <f>INDEX(YahooDetails[], MATCH(ZACKS_Screener[Ticker], YahooDetails[Ticker],0), 4)</f>
        <v>Consumer Cyclical</v>
      </c>
      <c r="N970" s="6" t="str">
        <f>INDEX(YahooDetails[], MATCH(ZACKS_Screener[Ticker], YahooDetails[Ticker],0), 2)</f>
        <v>Footwear &amp; Accessories</v>
      </c>
      <c r="O9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5.8666666666666721E-2</v>
      </c>
      <c r="P9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0.1889168765743072</v>
      </c>
      <c r="Q970" s="17">
        <f>IFERROR(ZACKS_Screener[[#This Row],[Price]]/ZACKS_Screener[[#This Row],[EPS1]], "")</f>
        <v>27.591939546599498</v>
      </c>
      <c r="R970" s="17">
        <f>IFERROR(ZACKS_Screener[[#This Row],[Price]]/ZACKS_Screener[[#This Row],[EPS2]], "")</f>
        <v>23.207627118644069</v>
      </c>
      <c r="S970" s="17">
        <f>IFERROR(ZACKS_Screener[[#This Row],[PE1]]/(ZACKS_Screener[[#This Row],[EG1]]*100), "")</f>
        <v>4.7031715136249099</v>
      </c>
      <c r="T970" s="17">
        <f>IFERROR(ZACKS_Screener[[#This Row],[PE2]]/(ZACKS_Screener[[#This Row],[EG2]]*100), "")</f>
        <v>1.2284570621468935</v>
      </c>
      <c r="U970"/>
    </row>
    <row r="971" spans="1:21" hidden="1" x14ac:dyDescent="0.25">
      <c r="A971" s="20" t="s">
        <v>1865</v>
      </c>
      <c r="B971" s="35">
        <v>10915.31</v>
      </c>
      <c r="C971" s="6" t="s">
        <v>1864</v>
      </c>
      <c r="D971" s="6" t="s">
        <v>13</v>
      </c>
      <c r="E971" s="6" t="s">
        <v>37</v>
      </c>
      <c r="F971" s="6" t="s">
        <v>250</v>
      </c>
      <c r="G971">
        <v>12</v>
      </c>
      <c r="H971">
        <v>202212</v>
      </c>
      <c r="I971" s="8">
        <v>128.28</v>
      </c>
      <c r="J971" s="8">
        <v>6.51</v>
      </c>
      <c r="K971" s="8">
        <v>6.89</v>
      </c>
      <c r="L971" s="8">
        <v>7.39</v>
      </c>
      <c r="M971" s="36" t="str">
        <f>INDEX(YahooDetails[], MATCH(ZACKS_Screener[Ticker], YahooDetails[Ticker],0), 4)</f>
        <v>Real Estate</v>
      </c>
      <c r="N971" s="6" t="str">
        <f>INDEX(YahooDetails[], MATCH(ZACKS_Screener[Ticker], YahooDetails[Ticker],0), 2)</f>
        <v>REIT—Industrial</v>
      </c>
      <c r="O9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5.8371735791090618E-2</v>
      </c>
      <c r="P9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7.2568940493468792E-2</v>
      </c>
      <c r="Q971" s="17">
        <f>IFERROR(ZACKS_Screener[[#This Row],[Price]]/ZACKS_Screener[[#This Row],[EPS1]], "")</f>
        <v>18.618287373004357</v>
      </c>
      <c r="R971" s="17">
        <f>IFERROR(ZACKS_Screener[[#This Row],[Price]]/ZACKS_Screener[[#This Row],[EPS2]], "")</f>
        <v>17.358592692828147</v>
      </c>
      <c r="S971" s="17">
        <f>IFERROR(ZACKS_Screener[[#This Row],[PE1]]/(ZACKS_Screener[[#This Row],[EG1]]*100), "")</f>
        <v>3.1896065999541681</v>
      </c>
      <c r="T971" s="17">
        <f>IFERROR(ZACKS_Screener[[#This Row],[PE2]]/(ZACKS_Screener[[#This Row],[EG2]]*100), "")</f>
        <v>2.3920140730717185</v>
      </c>
      <c r="U971"/>
    </row>
    <row r="972" spans="1:21" hidden="1" x14ac:dyDescent="0.25">
      <c r="A972" s="20" t="s">
        <v>1426</v>
      </c>
      <c r="B972" s="35">
        <v>70884.289999999994</v>
      </c>
      <c r="C972" s="6" t="s">
        <v>1425</v>
      </c>
      <c r="D972" s="6" t="s">
        <v>13</v>
      </c>
      <c r="E972" s="6" t="s">
        <v>41</v>
      </c>
      <c r="F972" s="6" t="s">
        <v>67</v>
      </c>
      <c r="G972">
        <v>12</v>
      </c>
      <c r="H972">
        <v>202212</v>
      </c>
      <c r="I972" s="8">
        <v>34.619999999999997</v>
      </c>
      <c r="J972" s="8">
        <v>3.46</v>
      </c>
      <c r="K972" s="8">
        <v>3.66</v>
      </c>
      <c r="L972" s="8">
        <v>3.91</v>
      </c>
      <c r="M972" s="36" t="str">
        <f>INDEX(YahooDetails[], MATCH(ZACKS_Screener[Ticker], YahooDetails[Ticker],0), 4)</f>
        <v>Healthcare</v>
      </c>
      <c r="N972" s="6" t="str">
        <f>INDEX(YahooDetails[], MATCH(ZACKS_Screener[Ticker], YahooDetails[Ticker],0), 2)</f>
        <v>Drug Manufacturers—General</v>
      </c>
      <c r="O9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5.780346820809254E-2</v>
      </c>
      <c r="P9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6.8306010928961741E-2</v>
      </c>
      <c r="Q972" s="17">
        <f>IFERROR(ZACKS_Screener[[#This Row],[Price]]/ZACKS_Screener[[#This Row],[EPS1]], "")</f>
        <v>9.4590163934426226</v>
      </c>
      <c r="R972" s="17">
        <f>IFERROR(ZACKS_Screener[[#This Row],[Price]]/ZACKS_Screener[[#This Row],[EPS2]], "")</f>
        <v>8.8542199488491047</v>
      </c>
      <c r="S972" s="17">
        <f>IFERROR(ZACKS_Screener[[#This Row],[PE1]]/(ZACKS_Screener[[#This Row],[EG1]]*100), "")</f>
        <v>1.6364098360655721</v>
      </c>
      <c r="T972" s="17">
        <f>IFERROR(ZACKS_Screener[[#This Row],[PE2]]/(ZACKS_Screener[[#This Row],[EG2]]*100), "")</f>
        <v>1.2962578005115091</v>
      </c>
      <c r="U972"/>
    </row>
    <row r="973" spans="1:21" hidden="1" x14ac:dyDescent="0.25">
      <c r="A973" s="20" t="s">
        <v>3754</v>
      </c>
      <c r="B973" s="35">
        <v>2404.0700000000002</v>
      </c>
      <c r="C973" s="6" t="s">
        <v>3753</v>
      </c>
      <c r="D973" s="6" t="s">
        <v>13</v>
      </c>
      <c r="E973" s="6" t="s">
        <v>37</v>
      </c>
      <c r="F973" s="6" t="s">
        <v>156</v>
      </c>
      <c r="G973">
        <v>12</v>
      </c>
      <c r="H973">
        <v>202212</v>
      </c>
      <c r="I973" s="8">
        <v>26.17</v>
      </c>
      <c r="J973" s="8">
        <v>2.08</v>
      </c>
      <c r="K973" s="8">
        <v>2.2000000000000002</v>
      </c>
      <c r="L973" s="8">
        <v>2.41</v>
      </c>
      <c r="M973" s="36" t="str">
        <f>INDEX(YahooDetails[], MATCH(ZACKS_Screener[Ticker], YahooDetails[Ticker],0), 4)</f>
        <v>Real Estate</v>
      </c>
      <c r="N973" s="6" t="str">
        <f>INDEX(YahooDetails[], MATCH(ZACKS_Screener[Ticker], YahooDetails[Ticker],0), 2)</f>
        <v>REIT—Specialty</v>
      </c>
      <c r="O9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5.7692307692307744E-2</v>
      </c>
      <c r="P9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9.5454545454545431E-2</v>
      </c>
      <c r="Q973" s="17">
        <f>IFERROR(ZACKS_Screener[[#This Row],[Price]]/ZACKS_Screener[[#This Row],[EPS1]], "")</f>
        <v>11.895454545454545</v>
      </c>
      <c r="R973" s="17">
        <f>IFERROR(ZACKS_Screener[[#This Row],[Price]]/ZACKS_Screener[[#This Row],[EPS2]], "")</f>
        <v>10.858921161825727</v>
      </c>
      <c r="S973" s="17">
        <f>IFERROR(ZACKS_Screener[[#This Row],[PE1]]/(ZACKS_Screener[[#This Row],[EG1]]*100), "")</f>
        <v>2.0618787878787859</v>
      </c>
      <c r="T973" s="17">
        <f>IFERROR(ZACKS_Screener[[#This Row],[PE2]]/(ZACKS_Screener[[#This Row],[EG2]]*100), "")</f>
        <v>1.1376012645722193</v>
      </c>
      <c r="U973"/>
    </row>
    <row r="974" spans="1:21" hidden="1" x14ac:dyDescent="0.25">
      <c r="A974" s="20" t="s">
        <v>371</v>
      </c>
      <c r="B974" s="35">
        <v>28828.67</v>
      </c>
      <c r="C974" s="6" t="s">
        <v>370</v>
      </c>
      <c r="D974" s="6" t="s">
        <v>13</v>
      </c>
      <c r="E974" s="6" t="s">
        <v>118</v>
      </c>
      <c r="F974" s="6" t="s">
        <v>372</v>
      </c>
      <c r="G974">
        <v>12</v>
      </c>
      <c r="H974">
        <v>202212</v>
      </c>
      <c r="I974" s="8">
        <v>148.11000000000001</v>
      </c>
      <c r="J974" s="8">
        <v>4.51</v>
      </c>
      <c r="K974" s="8">
        <v>4.7699999999999996</v>
      </c>
      <c r="L974" s="8">
        <v>5.1100000000000003</v>
      </c>
      <c r="M974" s="36" t="str">
        <f>INDEX(YahooDetails[], MATCH(ZACKS_Screener[Ticker], YahooDetails[Ticker],0), 4)</f>
        <v>Utilities</v>
      </c>
      <c r="N974" s="6" t="str">
        <f>INDEX(YahooDetails[], MATCH(ZACKS_Screener[Ticker], YahooDetails[Ticker],0), 2)</f>
        <v>Utilities—Regulated Water</v>
      </c>
      <c r="O9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5.7649667405764923E-2</v>
      </c>
      <c r="P9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7.1278825995807288E-2</v>
      </c>
      <c r="Q974" s="17">
        <f>IFERROR(ZACKS_Screener[[#This Row],[Price]]/ZACKS_Screener[[#This Row],[EPS1]], "")</f>
        <v>31.05031446540881</v>
      </c>
      <c r="R974" s="17">
        <f>IFERROR(ZACKS_Screener[[#This Row],[Price]]/ZACKS_Screener[[#This Row],[EPS2]], "")</f>
        <v>28.984344422700588</v>
      </c>
      <c r="S974" s="17">
        <f>IFERROR(ZACKS_Screener[[#This Row],[PE1]]/(ZACKS_Screener[[#This Row],[EG1]]*100), "")</f>
        <v>5.3860353168843789</v>
      </c>
      <c r="T974" s="17">
        <f>IFERROR(ZACKS_Screener[[#This Row],[PE2]]/(ZACKS_Screener[[#This Row],[EG2]]*100), "")</f>
        <v>4.0663330263612201</v>
      </c>
      <c r="U974"/>
    </row>
    <row r="975" spans="1:21" hidden="1" x14ac:dyDescent="0.25">
      <c r="A975" s="20" t="s">
        <v>2143</v>
      </c>
      <c r="B975" s="35">
        <v>4556.76</v>
      </c>
      <c r="C975" s="6" t="s">
        <v>2142</v>
      </c>
      <c r="D975" s="6" t="s">
        <v>13</v>
      </c>
      <c r="E975" s="6" t="s">
        <v>85</v>
      </c>
      <c r="F975" s="6" t="s">
        <v>1901</v>
      </c>
      <c r="G975">
        <v>12</v>
      </c>
      <c r="H975">
        <v>202212</v>
      </c>
      <c r="I975" s="8">
        <v>119.24</v>
      </c>
      <c r="J975" s="8">
        <v>5.59</v>
      </c>
      <c r="K975" s="8">
        <v>5.91</v>
      </c>
      <c r="L975" s="8">
        <v>6.2</v>
      </c>
      <c r="M975" s="36" t="str">
        <f>INDEX(YahooDetails[], MATCH(ZACKS_Screener[Ticker], YahooDetails[Ticker],0), 4)</f>
        <v>Industrials</v>
      </c>
      <c r="N975" s="6" t="str">
        <f>INDEX(YahooDetails[], MATCH(ZACKS_Screener[Ticker], YahooDetails[Ticker],0), 2)</f>
        <v>Staffing &amp; Employment Services</v>
      </c>
      <c r="O9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5.7245080500894503E-2</v>
      </c>
      <c r="P9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4.9069373942470393E-2</v>
      </c>
      <c r="Q975" s="17">
        <f>IFERROR(ZACKS_Screener[[#This Row],[Price]]/ZACKS_Screener[[#This Row],[EPS1]], "")</f>
        <v>20.175972927241961</v>
      </c>
      <c r="R975" s="17">
        <f>IFERROR(ZACKS_Screener[[#This Row],[Price]]/ZACKS_Screener[[#This Row],[EPS2]], "")</f>
        <v>19.232258064516127</v>
      </c>
      <c r="S975" s="17">
        <f>IFERROR(ZACKS_Screener[[#This Row],[PE1]]/(ZACKS_Screener[[#This Row],[EG1]]*100), "")</f>
        <v>3.5244902707275774</v>
      </c>
      <c r="T975" s="17">
        <f>IFERROR(ZACKS_Screener[[#This Row],[PE2]]/(ZACKS_Screener[[#This Row],[EG2]]*100), "")</f>
        <v>3.9194015572858723</v>
      </c>
      <c r="U975"/>
    </row>
    <row r="976" spans="1:21" hidden="1" x14ac:dyDescent="0.25">
      <c r="A976" s="20" t="s">
        <v>740</v>
      </c>
      <c r="B976" s="35">
        <v>64391.09</v>
      </c>
      <c r="C976" s="6" t="s">
        <v>739</v>
      </c>
      <c r="D976" s="6" t="s">
        <v>13</v>
      </c>
      <c r="E976" s="6" t="s">
        <v>51</v>
      </c>
      <c r="F976" s="6" t="s">
        <v>699</v>
      </c>
      <c r="G976">
        <v>12</v>
      </c>
      <c r="H976">
        <v>202212</v>
      </c>
      <c r="I976" s="8">
        <v>77.62</v>
      </c>
      <c r="J976" s="8">
        <v>2.97</v>
      </c>
      <c r="K976" s="8">
        <v>3.14</v>
      </c>
      <c r="L976" s="8">
        <v>3.43</v>
      </c>
      <c r="M976" s="36" t="str">
        <f>INDEX(YahooDetails[], MATCH(ZACKS_Screener[Ticker], YahooDetails[Ticker],0), 4)</f>
        <v>Consumer Defensive</v>
      </c>
      <c r="N976" s="6" t="str">
        <f>INDEX(YahooDetails[], MATCH(ZACKS_Screener[Ticker], YahooDetails[Ticker],0), 2)</f>
        <v>Household &amp; Personal Products</v>
      </c>
      <c r="O9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5.7239057239057214E-2</v>
      </c>
      <c r="P9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9.2356687898089179E-2</v>
      </c>
      <c r="Q976" s="17">
        <f>IFERROR(ZACKS_Screener[[#This Row],[Price]]/ZACKS_Screener[[#This Row],[EPS1]], "")</f>
        <v>24.719745222929937</v>
      </c>
      <c r="R976" s="17">
        <f>IFERROR(ZACKS_Screener[[#This Row],[Price]]/ZACKS_Screener[[#This Row],[EPS2]], "")</f>
        <v>22.629737609329446</v>
      </c>
      <c r="S976" s="17">
        <f>IFERROR(ZACKS_Screener[[#This Row],[PE1]]/(ZACKS_Screener[[#This Row],[EG1]]*100), "")</f>
        <v>4.3186849007118795</v>
      </c>
      <c r="T976" s="17">
        <f>IFERROR(ZACKS_Screener[[#This Row],[PE2]]/(ZACKS_Screener[[#This Row],[EG2]]*100), "")</f>
        <v>2.4502543480446364</v>
      </c>
      <c r="U976"/>
    </row>
    <row r="977" spans="1:21" hidden="1" x14ac:dyDescent="0.25">
      <c r="A977" s="20" t="s">
        <v>424</v>
      </c>
      <c r="B977" s="35">
        <v>38583.730000000003</v>
      </c>
      <c r="C977" s="6" t="s">
        <v>423</v>
      </c>
      <c r="D977" s="6" t="s">
        <v>13</v>
      </c>
      <c r="E977" s="6" t="s">
        <v>37</v>
      </c>
      <c r="F977" s="6" t="s">
        <v>418</v>
      </c>
      <c r="G977">
        <v>12</v>
      </c>
      <c r="H977">
        <v>202212</v>
      </c>
      <c r="I977" s="8">
        <v>3.62</v>
      </c>
      <c r="J977" s="8">
        <v>0.35</v>
      </c>
      <c r="K977" s="8">
        <v>0.37</v>
      </c>
      <c r="L977" s="8">
        <v>0.51</v>
      </c>
      <c r="M977" s="36" t="str">
        <f>INDEX(YahooDetails[], MATCH(ZACKS_Screener[Ticker], YahooDetails[Ticker],0), 4)</f>
        <v>Financial Services</v>
      </c>
      <c r="N977" s="6" t="str">
        <f>INDEX(YahooDetails[], MATCH(ZACKS_Screener[Ticker], YahooDetails[Ticker],0), 2)</f>
        <v>Banks—Regional</v>
      </c>
      <c r="O9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5.7142857142857197E-2</v>
      </c>
      <c r="P9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0.3783783783783784</v>
      </c>
      <c r="Q977" s="17">
        <f>IFERROR(ZACKS_Screener[[#This Row],[Price]]/ZACKS_Screener[[#This Row],[EPS1]], "")</f>
        <v>9.7837837837837842</v>
      </c>
      <c r="R977" s="17">
        <f>IFERROR(ZACKS_Screener[[#This Row],[Price]]/ZACKS_Screener[[#This Row],[EPS2]], "")</f>
        <v>7.0980392156862742</v>
      </c>
      <c r="S977" s="17">
        <f>IFERROR(ZACKS_Screener[[#This Row],[PE1]]/(ZACKS_Screener[[#This Row],[EG1]]*100), "")</f>
        <v>1.7121621621621606</v>
      </c>
      <c r="T977" s="17">
        <f>IFERROR(ZACKS_Screener[[#This Row],[PE2]]/(ZACKS_Screener[[#This Row],[EG2]]*100), "")</f>
        <v>0.18759103641456581</v>
      </c>
      <c r="U977"/>
    </row>
    <row r="978" spans="1:21" hidden="1" x14ac:dyDescent="0.25">
      <c r="A978" s="20" t="s">
        <v>1295</v>
      </c>
      <c r="B978" s="35">
        <v>6928.22</v>
      </c>
      <c r="C978" s="6" t="s">
        <v>1294</v>
      </c>
      <c r="D978" s="6" t="s">
        <v>13</v>
      </c>
      <c r="E978" s="6" t="s">
        <v>37</v>
      </c>
      <c r="F978" s="6" t="s">
        <v>250</v>
      </c>
      <c r="G978">
        <v>12</v>
      </c>
      <c r="H978">
        <v>202212</v>
      </c>
      <c r="I978" s="8">
        <v>52.39</v>
      </c>
      <c r="J978" s="8">
        <v>2.2799999999999998</v>
      </c>
      <c r="K978" s="8">
        <v>2.41</v>
      </c>
      <c r="L978" s="8">
        <v>2.63</v>
      </c>
      <c r="M978" s="36" t="str">
        <f>INDEX(YahooDetails[], MATCH(ZACKS_Screener[Ticker], YahooDetails[Ticker],0), 4)</f>
        <v>Real Estate</v>
      </c>
      <c r="N978" s="6" t="str">
        <f>INDEX(YahooDetails[], MATCH(ZACKS_Screener[Ticker], YahooDetails[Ticker],0), 2)</f>
        <v>REIT—Industrial</v>
      </c>
      <c r="O9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5.7017543859649272E-2</v>
      </c>
      <c r="P9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9.1286307053941806E-2</v>
      </c>
      <c r="Q978" s="17">
        <f>IFERROR(ZACKS_Screener[[#This Row],[Price]]/ZACKS_Screener[[#This Row],[EPS1]], "")</f>
        <v>21.738589211618255</v>
      </c>
      <c r="R978" s="17">
        <f>IFERROR(ZACKS_Screener[[#This Row],[Price]]/ZACKS_Screener[[#This Row],[EPS2]], "")</f>
        <v>19.920152091254753</v>
      </c>
      <c r="S978" s="17">
        <f>IFERROR(ZACKS_Screener[[#This Row],[PE1]]/(ZACKS_Screener[[#This Row],[EG1]]*100), "")</f>
        <v>3.8126141078838072</v>
      </c>
      <c r="T978" s="17">
        <f>IFERROR(ZACKS_Screener[[#This Row],[PE2]]/(ZACKS_Screener[[#This Row],[EG2]]*100), "")</f>
        <v>2.1821621154510913</v>
      </c>
      <c r="U978"/>
    </row>
    <row r="979" spans="1:21" hidden="1" x14ac:dyDescent="0.25">
      <c r="A979" s="20" t="s">
        <v>3967</v>
      </c>
      <c r="B979" s="35">
        <v>2235.92</v>
      </c>
      <c r="C979" s="6" t="s">
        <v>3966</v>
      </c>
      <c r="D979" s="6" t="s">
        <v>22</v>
      </c>
      <c r="E979" s="6" t="s">
        <v>51</v>
      </c>
      <c r="F979" s="6" t="s">
        <v>308</v>
      </c>
      <c r="G979">
        <v>12</v>
      </c>
      <c r="H979">
        <v>202212</v>
      </c>
      <c r="I979" s="8">
        <v>101.86</v>
      </c>
      <c r="J979" s="8">
        <v>4.92</v>
      </c>
      <c r="K979" s="8">
        <v>5.2</v>
      </c>
      <c r="L979" s="8">
        <v>5.55</v>
      </c>
      <c r="M979" s="36" t="str">
        <f>INDEX(YahooDetails[], MATCH(ZACKS_Screener[Ticker], YahooDetails[Ticker],0), 4)</f>
        <v>Consumer Defensive</v>
      </c>
      <c r="N979" s="6" t="str">
        <f>INDEX(YahooDetails[], MATCH(ZACKS_Screener[Ticker], YahooDetails[Ticker],0), 2)</f>
        <v>Beverages—Wineries &amp; Distilleries</v>
      </c>
      <c r="O9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5.691056910569111E-2</v>
      </c>
      <c r="P9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6.7307692307692235E-2</v>
      </c>
      <c r="Q979" s="17">
        <f>IFERROR(ZACKS_Screener[[#This Row],[Price]]/ZACKS_Screener[[#This Row],[EPS1]], "")</f>
        <v>19.588461538461537</v>
      </c>
      <c r="R979" s="17">
        <f>IFERROR(ZACKS_Screener[[#This Row],[Price]]/ZACKS_Screener[[#This Row],[EPS2]], "")</f>
        <v>18.353153153153155</v>
      </c>
      <c r="S979" s="17">
        <f>IFERROR(ZACKS_Screener[[#This Row],[PE1]]/(ZACKS_Screener[[#This Row],[EG1]]*100), "")</f>
        <v>3.4419725274725237</v>
      </c>
      <c r="T979" s="17">
        <f>IFERROR(ZACKS_Screener[[#This Row],[PE2]]/(ZACKS_Screener[[#This Row],[EG2]]*100), "")</f>
        <v>2.7267541827541857</v>
      </c>
      <c r="U979"/>
    </row>
    <row r="980" spans="1:21" hidden="1" x14ac:dyDescent="0.25">
      <c r="A980" s="20" t="s">
        <v>723</v>
      </c>
      <c r="B980" s="35">
        <v>16387.57</v>
      </c>
      <c r="C980" s="6" t="s">
        <v>722</v>
      </c>
      <c r="D980" s="6" t="s">
        <v>13</v>
      </c>
      <c r="E980" s="6" t="s">
        <v>51</v>
      </c>
      <c r="F980" s="6" t="s">
        <v>76</v>
      </c>
      <c r="G980">
        <v>1</v>
      </c>
      <c r="H980">
        <v>202301</v>
      </c>
      <c r="I980" s="8">
        <v>38.340000000000003</v>
      </c>
      <c r="J980" s="8">
        <v>0.53</v>
      </c>
      <c r="K980" s="8">
        <v>0.56000000000000005</v>
      </c>
      <c r="L980" s="8">
        <v>0.73</v>
      </c>
      <c r="M980" s="36" t="str">
        <f>INDEX(YahooDetails[], MATCH(ZACKS_Screener[Ticker], YahooDetails[Ticker],0), 4)</f>
        <v>Consumer Cyclical</v>
      </c>
      <c r="N980" s="6" t="str">
        <f>INDEX(YahooDetails[], MATCH(ZACKS_Screener[Ticker], YahooDetails[Ticker],0), 2)</f>
        <v>Internet Retail</v>
      </c>
      <c r="O9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5.660377358490571E-2</v>
      </c>
      <c r="P9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0.30357142857142844</v>
      </c>
      <c r="Q980" s="17">
        <f>IFERROR(ZACKS_Screener[[#This Row],[Price]]/ZACKS_Screener[[#This Row],[EPS1]], "")</f>
        <v>68.464285714285708</v>
      </c>
      <c r="R980" s="17">
        <f>IFERROR(ZACKS_Screener[[#This Row],[Price]]/ZACKS_Screener[[#This Row],[EPS2]], "")</f>
        <v>52.520547945205486</v>
      </c>
      <c r="S980" s="17">
        <f>IFERROR(ZACKS_Screener[[#This Row],[PE1]]/(ZACKS_Screener[[#This Row],[EG1]]*100), "")</f>
        <v>12.09535714285713</v>
      </c>
      <c r="T980" s="17">
        <f>IFERROR(ZACKS_Screener[[#This Row],[PE2]]/(ZACKS_Screener[[#This Row],[EG2]]*100), "")</f>
        <v>1.7300886381950051</v>
      </c>
      <c r="U980"/>
    </row>
    <row r="981" spans="1:21" hidden="1" x14ac:dyDescent="0.25">
      <c r="A981" s="20" t="s">
        <v>4024</v>
      </c>
      <c r="B981" s="35">
        <v>2098.65</v>
      </c>
      <c r="C981" s="6" t="s">
        <v>4023</v>
      </c>
      <c r="D981" s="6" t="s">
        <v>22</v>
      </c>
      <c r="E981" s="6" t="s">
        <v>37</v>
      </c>
      <c r="F981" s="6" t="s">
        <v>70</v>
      </c>
      <c r="G981">
        <v>12</v>
      </c>
      <c r="H981">
        <v>202212</v>
      </c>
      <c r="I981" s="8">
        <v>25.2</v>
      </c>
      <c r="J981" s="8">
        <v>3.39</v>
      </c>
      <c r="K981" s="8">
        <v>3.58</v>
      </c>
      <c r="L981" s="8">
        <v>3.93</v>
      </c>
      <c r="M981" s="36" t="str">
        <f>INDEX(YahooDetails[], MATCH(ZACKS_Screener[Ticker], YahooDetails[Ticker],0), 4)</f>
        <v>Financial Services</v>
      </c>
      <c r="N981" s="6" t="str">
        <f>INDEX(YahooDetails[], MATCH(ZACKS_Screener[Ticker], YahooDetails[Ticker],0), 2)</f>
        <v>Insurance—Specialty</v>
      </c>
      <c r="O9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5.6047197640117979E-2</v>
      </c>
      <c r="P9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9.7765363128491642E-2</v>
      </c>
      <c r="Q981" s="17">
        <f>IFERROR(ZACKS_Screener[[#This Row],[Price]]/ZACKS_Screener[[#This Row],[EPS1]], "")</f>
        <v>7.0391061452513961</v>
      </c>
      <c r="R981" s="17">
        <f>IFERROR(ZACKS_Screener[[#This Row],[Price]]/ZACKS_Screener[[#This Row],[EPS2]], "")</f>
        <v>6.4122137404580144</v>
      </c>
      <c r="S981" s="17">
        <f>IFERROR(ZACKS_Screener[[#This Row],[PE1]]/(ZACKS_Screener[[#This Row],[EG1]]*100), "")</f>
        <v>1.2559247280211705</v>
      </c>
      <c r="T981" s="17">
        <f>IFERROR(ZACKS_Screener[[#This Row],[PE2]]/(ZACKS_Screener[[#This Row],[EG2]]*100), "")</f>
        <v>0.65587786259541969</v>
      </c>
      <c r="U981"/>
    </row>
    <row r="982" spans="1:21" hidden="1" x14ac:dyDescent="0.25">
      <c r="A982" s="20" t="s">
        <v>2113</v>
      </c>
      <c r="B982" s="35">
        <v>4613.57</v>
      </c>
      <c r="C982" s="6" t="s">
        <v>2112</v>
      </c>
      <c r="D982" s="6" t="s">
        <v>13</v>
      </c>
      <c r="E982" s="6" t="s">
        <v>118</v>
      </c>
      <c r="F982" s="6" t="s">
        <v>347</v>
      </c>
      <c r="G982">
        <v>9</v>
      </c>
      <c r="H982">
        <v>202209</v>
      </c>
      <c r="I982" s="8">
        <v>47.58</v>
      </c>
      <c r="J982" s="8">
        <v>2.5</v>
      </c>
      <c r="K982" s="8">
        <v>2.64</v>
      </c>
      <c r="L982" s="8">
        <v>2.72</v>
      </c>
      <c r="M982" s="36" t="str">
        <f>INDEX(YahooDetails[], MATCH(ZACKS_Screener[Ticker], YahooDetails[Ticker],0), 4)</f>
        <v>Utilities</v>
      </c>
      <c r="N982" s="6" t="str">
        <f>INDEX(YahooDetails[], MATCH(ZACKS_Screener[Ticker], YahooDetails[Ticker],0), 2)</f>
        <v>Utilities—Regulated Gas</v>
      </c>
      <c r="O9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5.600000000000005E-2</v>
      </c>
      <c r="P9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3.0303030303030328E-2</v>
      </c>
      <c r="Q982" s="17">
        <f>IFERROR(ZACKS_Screener[[#This Row],[Price]]/ZACKS_Screener[[#This Row],[EPS1]], "")</f>
        <v>18.02272727272727</v>
      </c>
      <c r="R982" s="17">
        <f>IFERROR(ZACKS_Screener[[#This Row],[Price]]/ZACKS_Screener[[#This Row],[EPS2]], "")</f>
        <v>17.492647058823529</v>
      </c>
      <c r="S982" s="17">
        <f>IFERROR(ZACKS_Screener[[#This Row],[PE1]]/(ZACKS_Screener[[#This Row],[EG1]]*100), "")</f>
        <v>3.2183441558441523</v>
      </c>
      <c r="T982" s="17">
        <f>IFERROR(ZACKS_Screener[[#This Row],[PE2]]/(ZACKS_Screener[[#This Row],[EG2]]*100), "")</f>
        <v>5.7725735294117593</v>
      </c>
      <c r="U982"/>
    </row>
    <row r="983" spans="1:21" hidden="1" x14ac:dyDescent="0.25">
      <c r="A983" s="20" t="s">
        <v>849</v>
      </c>
      <c r="B983" s="35">
        <v>6571.6</v>
      </c>
      <c r="C983" s="6" t="s">
        <v>848</v>
      </c>
      <c r="D983" s="6" t="s">
        <v>22</v>
      </c>
      <c r="E983" s="6" t="s">
        <v>330</v>
      </c>
      <c r="F983" s="6" t="s">
        <v>806</v>
      </c>
      <c r="G983">
        <v>12</v>
      </c>
      <c r="H983">
        <v>202212</v>
      </c>
      <c r="I983" s="8">
        <v>105.95</v>
      </c>
      <c r="J983" s="8">
        <v>10.92</v>
      </c>
      <c r="K983" s="8">
        <v>11.53</v>
      </c>
      <c r="L983" s="8">
        <v>12.75</v>
      </c>
      <c r="M983" s="36" t="str">
        <f>INDEX(YahooDetails[], MATCH(ZACKS_Screener[Ticker], YahooDetails[Ticker],0), 4)</f>
        <v>Consumer Cyclical</v>
      </c>
      <c r="N983" s="6" t="str">
        <f>INDEX(YahooDetails[], MATCH(ZACKS_Screener[Ticker], YahooDetails[Ticker],0), 2)</f>
        <v>Footwear &amp; Accessories</v>
      </c>
      <c r="O9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5.5860805860805808E-2</v>
      </c>
      <c r="P9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0.1058109280138769</v>
      </c>
      <c r="Q983" s="17">
        <f>IFERROR(ZACKS_Screener[[#This Row],[Price]]/ZACKS_Screener[[#This Row],[EPS1]], "")</f>
        <v>9.1890719861231585</v>
      </c>
      <c r="R983" s="17">
        <f>IFERROR(ZACKS_Screener[[#This Row],[Price]]/ZACKS_Screener[[#This Row],[EPS2]], "")</f>
        <v>8.3098039215686281</v>
      </c>
      <c r="S983" s="17">
        <f>IFERROR(ZACKS_Screener[[#This Row],[PE1]]/(ZACKS_Screener[[#This Row],[EG1]]*100), "")</f>
        <v>1.6449945260404097</v>
      </c>
      <c r="T983" s="17">
        <f>IFERROR(ZACKS_Screener[[#This Row],[PE2]]/(ZACKS_Screener[[#This Row],[EG2]]*100), "")</f>
        <v>0.78534458373513305</v>
      </c>
      <c r="U983"/>
    </row>
    <row r="984" spans="1:21" hidden="1" x14ac:dyDescent="0.25">
      <c r="A984" s="20" t="s">
        <v>3530</v>
      </c>
      <c r="B984" s="35">
        <v>2230.85</v>
      </c>
      <c r="C984" s="6" t="s">
        <v>3529</v>
      </c>
      <c r="D984" s="6" t="s">
        <v>13</v>
      </c>
      <c r="E984" s="6" t="s">
        <v>118</v>
      </c>
      <c r="F984" s="6" t="s">
        <v>347</v>
      </c>
      <c r="G984">
        <v>12</v>
      </c>
      <c r="H984">
        <v>202212</v>
      </c>
      <c r="I984" s="8">
        <v>125.4</v>
      </c>
      <c r="J984" s="8">
        <v>5.04</v>
      </c>
      <c r="K984" s="8">
        <v>5.32</v>
      </c>
      <c r="L984" s="8">
        <v>5.76</v>
      </c>
      <c r="M984" s="36" t="str">
        <f>INDEX(YahooDetails[], MATCH(ZACKS_Screener[Ticker], YahooDetails[Ticker],0), 4)</f>
        <v>Utilities</v>
      </c>
      <c r="N984" s="6" t="str">
        <f>INDEX(YahooDetails[], MATCH(ZACKS_Screener[Ticker], YahooDetails[Ticker],0), 2)</f>
        <v>Utilities—Regulated Gas</v>
      </c>
      <c r="O9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5.5555555555555601E-2</v>
      </c>
      <c r="P9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8.2706766917293131E-2</v>
      </c>
      <c r="Q984" s="17">
        <f>IFERROR(ZACKS_Screener[[#This Row],[Price]]/ZACKS_Screener[[#This Row],[EPS1]], "")</f>
        <v>23.571428571428573</v>
      </c>
      <c r="R984" s="17">
        <f>IFERROR(ZACKS_Screener[[#This Row],[Price]]/ZACKS_Screener[[#This Row],[EPS2]], "")</f>
        <v>21.770833333333336</v>
      </c>
      <c r="S984" s="17">
        <f>IFERROR(ZACKS_Screener[[#This Row],[PE1]]/(ZACKS_Screener[[#This Row],[EG1]]*100), "")</f>
        <v>4.2428571428571402</v>
      </c>
      <c r="T984" s="17">
        <f>IFERROR(ZACKS_Screener[[#This Row],[PE2]]/(ZACKS_Screener[[#This Row],[EG2]]*100), "")</f>
        <v>2.6322916666666698</v>
      </c>
      <c r="U984"/>
    </row>
    <row r="985" spans="1:21" hidden="1" x14ac:dyDescent="0.25">
      <c r="A985" s="20" t="s">
        <v>3697</v>
      </c>
      <c r="B985" s="35">
        <v>2538.42</v>
      </c>
      <c r="C985" s="6" t="s">
        <v>3696</v>
      </c>
      <c r="D985" s="6" t="s">
        <v>22</v>
      </c>
      <c r="E985" s="6" t="s">
        <v>26</v>
      </c>
      <c r="F985" s="6" t="s">
        <v>64</v>
      </c>
      <c r="G985">
        <v>12</v>
      </c>
      <c r="H985">
        <v>202212</v>
      </c>
      <c r="I985" s="8">
        <v>31.06</v>
      </c>
      <c r="J985" s="8">
        <v>1.27</v>
      </c>
      <c r="K985" s="8">
        <v>1.34</v>
      </c>
      <c r="L985" s="8">
        <v>1.66</v>
      </c>
      <c r="M985" s="36" t="str">
        <f>INDEX(YahooDetails[], MATCH(ZACKS_Screener[Ticker], YahooDetails[Ticker],0), 4)</f>
        <v>Consumer Cyclical</v>
      </c>
      <c r="N985" s="6" t="str">
        <f>INDEX(YahooDetails[], MATCH(ZACKS_Screener[Ticker], YahooDetails[Ticker],0), 2)</f>
        <v>Personal Services</v>
      </c>
      <c r="O9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5.511811023622052E-2</v>
      </c>
      <c r="P9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0.23880597014925359</v>
      </c>
      <c r="Q985" s="17">
        <f>IFERROR(ZACKS_Screener[[#This Row],[Price]]/ZACKS_Screener[[#This Row],[EPS1]], "")</f>
        <v>23.179104477611936</v>
      </c>
      <c r="R985" s="17">
        <f>IFERROR(ZACKS_Screener[[#This Row],[Price]]/ZACKS_Screener[[#This Row],[EPS2]], "")</f>
        <v>18.710843373493976</v>
      </c>
      <c r="S985" s="17">
        <f>IFERROR(ZACKS_Screener[[#This Row],[PE1]]/(ZACKS_Screener[[#This Row],[EG1]]*100), "")</f>
        <v>4.2053518123667333</v>
      </c>
      <c r="T985" s="17">
        <f>IFERROR(ZACKS_Screener[[#This Row],[PE2]]/(ZACKS_Screener[[#This Row],[EG2]]*100), "")</f>
        <v>0.78351656626506061</v>
      </c>
      <c r="U985"/>
    </row>
    <row r="986" spans="1:21" hidden="1" x14ac:dyDescent="0.25">
      <c r="A986" s="20" t="s">
        <v>2689</v>
      </c>
      <c r="B986" s="35">
        <v>14451.49</v>
      </c>
      <c r="C986" s="6" t="s">
        <v>2688</v>
      </c>
      <c r="D986" s="6" t="s">
        <v>13</v>
      </c>
      <c r="E986" s="6" t="s">
        <v>330</v>
      </c>
      <c r="F986" s="6" t="s">
        <v>2690</v>
      </c>
      <c r="G986">
        <v>12</v>
      </c>
      <c r="H986">
        <v>202212</v>
      </c>
      <c r="I986" s="8">
        <v>273.02</v>
      </c>
      <c r="J986" s="8">
        <v>16.82</v>
      </c>
      <c r="K986" s="8">
        <v>17.739999999999998</v>
      </c>
      <c r="L986" s="8">
        <v>18.690000000000001</v>
      </c>
      <c r="M986" s="36" t="str">
        <f>INDEX(YahooDetails[], MATCH(ZACKS_Screener[Ticker], YahooDetails[Ticker],0), 4)</f>
        <v>Industrials</v>
      </c>
      <c r="N986" s="6" t="str">
        <f>INDEX(YahooDetails[], MATCH(ZACKS_Screener[Ticker], YahooDetails[Ticker],0), 2)</f>
        <v>Tools &amp; Accessories</v>
      </c>
      <c r="O9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5.4696789536266235E-2</v>
      </c>
      <c r="P9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5.3551296505073447E-2</v>
      </c>
      <c r="Q986" s="17">
        <f>IFERROR(ZACKS_Screener[[#This Row],[Price]]/ZACKS_Screener[[#This Row],[EPS1]], "")</f>
        <v>15.390078917700112</v>
      </c>
      <c r="R986" s="17">
        <f>IFERROR(ZACKS_Screener[[#This Row],[Price]]/ZACKS_Screener[[#This Row],[EPS2]], "")</f>
        <v>14.607811663991438</v>
      </c>
      <c r="S986" s="17">
        <f>IFERROR(ZACKS_Screener[[#This Row],[PE1]]/(ZACKS_Screener[[#This Row],[EG1]]*100), "")</f>
        <v>2.8137079064751784</v>
      </c>
      <c r="T986" s="17">
        <f>IFERROR(ZACKS_Screener[[#This Row],[PE2]]/(ZACKS_Screener[[#This Row],[EG2]]*100), "")</f>
        <v>2.7278166202021823</v>
      </c>
      <c r="U986"/>
    </row>
    <row r="987" spans="1:21" hidden="1" x14ac:dyDescent="0.25">
      <c r="A987" s="20" t="s">
        <v>2566</v>
      </c>
      <c r="B987" s="35">
        <v>142753.56</v>
      </c>
      <c r="C987" s="6" t="s">
        <v>2565</v>
      </c>
      <c r="D987" s="6" t="s">
        <v>13</v>
      </c>
      <c r="E987" s="6" t="s">
        <v>179</v>
      </c>
      <c r="F987" s="6" t="s">
        <v>180</v>
      </c>
      <c r="G987">
        <v>12</v>
      </c>
      <c r="H987">
        <v>202212</v>
      </c>
      <c r="I987" s="8">
        <v>97.7</v>
      </c>
      <c r="J987" s="8">
        <v>4.78</v>
      </c>
      <c r="K987" s="8">
        <v>5.04</v>
      </c>
      <c r="L987" s="8">
        <v>5.69</v>
      </c>
      <c r="M987" s="36" t="str">
        <f>INDEX(YahooDetails[], MATCH(ZACKS_Screener[Ticker], YahooDetails[Ticker],0), 4)</f>
        <v>Industrials</v>
      </c>
      <c r="N987" s="6" t="str">
        <f>INDEX(YahooDetails[], MATCH(ZACKS_Screener[Ticker], YahooDetails[Ticker],0), 2)</f>
        <v>Aerospace &amp; Defense</v>
      </c>
      <c r="O9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5.4393305439330498E-2</v>
      </c>
      <c r="P9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0.12896825396825404</v>
      </c>
      <c r="Q987" s="17">
        <f>IFERROR(ZACKS_Screener[[#This Row],[Price]]/ZACKS_Screener[[#This Row],[EPS1]], "")</f>
        <v>19.384920634920636</v>
      </c>
      <c r="R987" s="17">
        <f>IFERROR(ZACKS_Screener[[#This Row],[Price]]/ZACKS_Screener[[#This Row],[EPS2]], "")</f>
        <v>17.170474516695958</v>
      </c>
      <c r="S987" s="17">
        <f>IFERROR(ZACKS_Screener[[#This Row],[PE1]]/(ZACKS_Screener[[#This Row],[EG1]]*100), "")</f>
        <v>3.5638431013431044</v>
      </c>
      <c r="T987" s="17">
        <f>IFERROR(ZACKS_Screener[[#This Row],[PE2]]/(ZACKS_Screener[[#This Row],[EG2]]*100), "")</f>
        <v>1.3313721779099628</v>
      </c>
      <c r="U987"/>
    </row>
    <row r="988" spans="1:21" hidden="1" x14ac:dyDescent="0.25">
      <c r="A988" s="20" t="s">
        <v>2419</v>
      </c>
      <c r="B988" s="35">
        <v>50109.95</v>
      </c>
      <c r="C988" s="6" t="s">
        <v>2418</v>
      </c>
      <c r="D988" s="6" t="s">
        <v>13</v>
      </c>
      <c r="E988" s="6" t="s">
        <v>37</v>
      </c>
      <c r="F988" s="6" t="s">
        <v>250</v>
      </c>
      <c r="G988">
        <v>12</v>
      </c>
      <c r="H988">
        <v>202212</v>
      </c>
      <c r="I988" s="8">
        <v>285.02</v>
      </c>
      <c r="J988" s="8">
        <v>15.92</v>
      </c>
      <c r="K988" s="8">
        <v>16.78</v>
      </c>
      <c r="L988" s="8">
        <v>17.62</v>
      </c>
      <c r="M988" s="36" t="str">
        <f>INDEX(YahooDetails[], MATCH(ZACKS_Screener[Ticker], YahooDetails[Ticker],0), 4)</f>
        <v>Real Estate</v>
      </c>
      <c r="N988" s="6" t="str">
        <f>INDEX(YahooDetails[], MATCH(ZACKS_Screener[Ticker], YahooDetails[Ticker],0), 2)</f>
        <v>REIT—Industrial</v>
      </c>
      <c r="O9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5.4020100502512637E-2</v>
      </c>
      <c r="P9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5.0059594755661491E-2</v>
      </c>
      <c r="Q988" s="17">
        <f>IFERROR(ZACKS_Screener[[#This Row],[Price]]/ZACKS_Screener[[#This Row],[EPS1]], "")</f>
        <v>16.985697258641238</v>
      </c>
      <c r="R988" s="17">
        <f>IFERROR(ZACKS_Screener[[#This Row],[Price]]/ZACKS_Screener[[#This Row],[EPS2]], "")</f>
        <v>16.17593643586833</v>
      </c>
      <c r="S988" s="17">
        <f>IFERROR(ZACKS_Screener[[#This Row],[PE1]]/(ZACKS_Screener[[#This Row],[EG1]]*100), "")</f>
        <v>3.1443290739252112</v>
      </c>
      <c r="T988" s="17">
        <f>IFERROR(ZACKS_Screener[[#This Row],[PE2]]/(ZACKS_Screener[[#This Row],[EG2]]*100), "")</f>
        <v>3.2313358737365552</v>
      </c>
      <c r="U988"/>
    </row>
    <row r="989" spans="1:21" hidden="1" x14ac:dyDescent="0.25">
      <c r="A989" s="20" t="s">
        <v>1213</v>
      </c>
      <c r="B989" s="35">
        <v>4291.8599999999997</v>
      </c>
      <c r="C989" s="6" t="s">
        <v>1212</v>
      </c>
      <c r="D989" s="6" t="s">
        <v>22</v>
      </c>
      <c r="E989" s="6" t="s">
        <v>85</v>
      </c>
      <c r="F989" s="6" t="s">
        <v>983</v>
      </c>
      <c r="G989">
        <v>12</v>
      </c>
      <c r="H989">
        <v>202212</v>
      </c>
      <c r="I989" s="8">
        <v>94.39</v>
      </c>
      <c r="J989" s="8">
        <v>5.19</v>
      </c>
      <c r="K989" s="8">
        <v>5.47</v>
      </c>
      <c r="L989" s="8">
        <v>6.68</v>
      </c>
      <c r="M989" s="36" t="str">
        <f>INDEX(YahooDetails[], MATCH(ZACKS_Screener[Ticker], YahooDetails[Ticker],0), 4)</f>
        <v>Financial Services</v>
      </c>
      <c r="N989" s="6" t="str">
        <f>INDEX(YahooDetails[], MATCH(ZACKS_Screener[Ticker], YahooDetails[Ticker],0), 2)</f>
        <v>Credit Services</v>
      </c>
      <c r="O9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5.3949903660886193E-2</v>
      </c>
      <c r="P9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0.22120658135283364</v>
      </c>
      <c r="Q989" s="17">
        <f>IFERROR(ZACKS_Screener[[#This Row],[Price]]/ZACKS_Screener[[#This Row],[EPS1]], "")</f>
        <v>17.255941499085925</v>
      </c>
      <c r="R989" s="17">
        <f>IFERROR(ZACKS_Screener[[#This Row],[Price]]/ZACKS_Screener[[#This Row],[EPS2]], "")</f>
        <v>14.130239520958085</v>
      </c>
      <c r="S989" s="17">
        <f>IFERROR(ZACKS_Screener[[#This Row],[PE1]]/(ZACKS_Screener[[#This Row],[EG1]]*100), "")</f>
        <v>3.1985120135805771</v>
      </c>
      <c r="T989" s="17">
        <f>IFERROR(ZACKS_Screener[[#This Row],[PE2]]/(ZACKS_Screener[[#This Row],[EG2]]*100), "")</f>
        <v>0.63878024941851841</v>
      </c>
      <c r="U989"/>
    </row>
    <row r="990" spans="1:21" hidden="1" x14ac:dyDescent="0.25">
      <c r="A990" s="20" t="s">
        <v>3169</v>
      </c>
      <c r="B990" s="35">
        <v>19467.38</v>
      </c>
      <c r="C990" s="6" t="s">
        <v>3168</v>
      </c>
      <c r="D990" s="6" t="s">
        <v>13</v>
      </c>
      <c r="E990" s="6" t="s">
        <v>130</v>
      </c>
      <c r="F990" s="6" t="s">
        <v>482</v>
      </c>
      <c r="G990">
        <v>12</v>
      </c>
      <c r="H990">
        <v>202212</v>
      </c>
      <c r="I990" s="8">
        <v>42.99</v>
      </c>
      <c r="J990" s="8">
        <v>1.1200000000000001</v>
      </c>
      <c r="K990" s="8">
        <v>1.18</v>
      </c>
      <c r="L990" s="8">
        <v>1.37</v>
      </c>
      <c r="M990" s="36" t="str">
        <f>INDEX(YahooDetails[], MATCH(ZACKS_Screener[Ticker], YahooDetails[Ticker],0), 4)</f>
        <v>Basic Materials</v>
      </c>
      <c r="N990" s="6" t="str">
        <f>INDEX(YahooDetails[], MATCH(ZACKS_Screener[Ticker], YahooDetails[Ticker],0), 2)</f>
        <v>Gold</v>
      </c>
      <c r="O9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5.3571428571428416E-2</v>
      </c>
      <c r="P9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0.16101694915254253</v>
      </c>
      <c r="Q990" s="17">
        <f>IFERROR(ZACKS_Screener[[#This Row],[Price]]/ZACKS_Screener[[#This Row],[EPS1]], "")</f>
        <v>36.432203389830512</v>
      </c>
      <c r="R990" s="17">
        <f>IFERROR(ZACKS_Screener[[#This Row],[Price]]/ZACKS_Screener[[#This Row],[EPS2]], "")</f>
        <v>31.37956204379562</v>
      </c>
      <c r="S990" s="17">
        <f>IFERROR(ZACKS_Screener[[#This Row],[PE1]]/(ZACKS_Screener[[#This Row],[EG1]]*100), "")</f>
        <v>6.8006779661017154</v>
      </c>
      <c r="T990" s="17">
        <f>IFERROR(ZACKS_Screener[[#This Row],[PE2]]/(ZACKS_Screener[[#This Row],[EG2]]*100), "")</f>
        <v>1.9488359585094102</v>
      </c>
      <c r="U990"/>
    </row>
    <row r="991" spans="1:21" hidden="1" x14ac:dyDescent="0.25">
      <c r="A991" s="20" t="s">
        <v>1548</v>
      </c>
      <c r="B991" s="35">
        <v>23189.11</v>
      </c>
      <c r="C991" s="6" t="s">
        <v>1547</v>
      </c>
      <c r="D991" s="6" t="s">
        <v>22</v>
      </c>
      <c r="E991" s="6" t="s">
        <v>41</v>
      </c>
      <c r="F991" s="6" t="s">
        <v>67</v>
      </c>
      <c r="G991">
        <v>12</v>
      </c>
      <c r="H991">
        <v>202212</v>
      </c>
      <c r="I991" s="8">
        <v>101.43</v>
      </c>
      <c r="J991" s="8">
        <v>4.8600000000000003</v>
      </c>
      <c r="K991" s="8">
        <v>5.12</v>
      </c>
      <c r="L991" s="8">
        <v>6.83</v>
      </c>
      <c r="M991" s="36" t="str">
        <f>INDEX(YahooDetails[], MATCH(ZACKS_Screener[Ticker], YahooDetails[Ticker],0), 4)</f>
        <v>Healthcare</v>
      </c>
      <c r="N991" s="6" t="str">
        <f>INDEX(YahooDetails[], MATCH(ZACKS_Screener[Ticker], YahooDetails[Ticker],0), 2)</f>
        <v>Drug Manufacturers—General</v>
      </c>
      <c r="O9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5.3497942386831226E-2</v>
      </c>
      <c r="P9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0.333984375</v>
      </c>
      <c r="Q991" s="17">
        <f>IFERROR(ZACKS_Screener[[#This Row],[Price]]/ZACKS_Screener[[#This Row],[EPS1]], "")</f>
        <v>19.810546875</v>
      </c>
      <c r="R991" s="17">
        <f>IFERROR(ZACKS_Screener[[#This Row],[Price]]/ZACKS_Screener[[#This Row],[EPS2]], "")</f>
        <v>14.850658857979504</v>
      </c>
      <c r="S991" s="17">
        <f>IFERROR(ZACKS_Screener[[#This Row],[PE1]]/(ZACKS_Screener[[#This Row],[EG1]]*100), "")</f>
        <v>3.7030483774038498</v>
      </c>
      <c r="T991" s="17">
        <f>IFERROR(ZACKS_Screener[[#This Row],[PE2]]/(ZACKS_Screener[[#This Row],[EG2]]*100), "")</f>
        <v>0.44465130615704712</v>
      </c>
      <c r="U991"/>
    </row>
    <row r="992" spans="1:21" hidden="1" x14ac:dyDescent="0.25">
      <c r="A992" s="20" t="s">
        <v>117</v>
      </c>
      <c r="B992" s="35">
        <v>21765.07</v>
      </c>
      <c r="C992" s="6" t="s">
        <v>116</v>
      </c>
      <c r="D992" s="6" t="s">
        <v>13</v>
      </c>
      <c r="E992" s="6" t="s">
        <v>118</v>
      </c>
      <c r="F992" s="6" t="s">
        <v>119</v>
      </c>
      <c r="G992">
        <v>12</v>
      </c>
      <c r="H992">
        <v>202212</v>
      </c>
      <c r="I992" s="8">
        <v>82.88</v>
      </c>
      <c r="J992" s="8">
        <v>4.1399999999999997</v>
      </c>
      <c r="K992" s="8">
        <v>4.3600000000000003</v>
      </c>
      <c r="L992" s="8">
        <v>4.66</v>
      </c>
      <c r="M992" s="36" t="str">
        <f>INDEX(YahooDetails[], MATCH(ZACKS_Screener[Ticker], YahooDetails[Ticker],0), 4)</f>
        <v>Utilities</v>
      </c>
      <c r="N992" s="6" t="str">
        <f>INDEX(YahooDetails[], MATCH(ZACKS_Screener[Ticker], YahooDetails[Ticker],0), 2)</f>
        <v>Utilities—Regulated Electric</v>
      </c>
      <c r="O9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5.3140096618357648E-2</v>
      </c>
      <c r="P9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6.8807339449541233E-2</v>
      </c>
      <c r="Q992" s="17">
        <f>IFERROR(ZACKS_Screener[[#This Row],[Price]]/ZACKS_Screener[[#This Row],[EPS1]], "")</f>
        <v>19.009174311926603</v>
      </c>
      <c r="R992" s="17">
        <f>IFERROR(ZACKS_Screener[[#This Row],[Price]]/ZACKS_Screener[[#This Row],[EPS2]], "")</f>
        <v>17.785407725321885</v>
      </c>
      <c r="S992" s="17">
        <f>IFERROR(ZACKS_Screener[[#This Row],[PE1]]/(ZACKS_Screener[[#This Row],[EG1]]*100), "")</f>
        <v>3.5771809841534505</v>
      </c>
      <c r="T992" s="17">
        <f>IFERROR(ZACKS_Screener[[#This Row],[PE2]]/(ZACKS_Screener[[#This Row],[EG2]]*100), "")</f>
        <v>2.5848125894134495</v>
      </c>
      <c r="U992"/>
    </row>
    <row r="993" spans="1:21" hidden="1" x14ac:dyDescent="0.25">
      <c r="A993" s="20" t="s">
        <v>823</v>
      </c>
      <c r="B993" s="35">
        <v>13649.63</v>
      </c>
      <c r="C993" s="6" t="s">
        <v>822</v>
      </c>
      <c r="D993" s="6" t="s">
        <v>13</v>
      </c>
      <c r="E993" s="6" t="s">
        <v>51</v>
      </c>
      <c r="F993" s="6" t="s">
        <v>308</v>
      </c>
      <c r="G993">
        <v>7</v>
      </c>
      <c r="H993">
        <v>202207</v>
      </c>
      <c r="I993" s="8">
        <v>45.79</v>
      </c>
      <c r="J993" s="8">
        <v>2.85</v>
      </c>
      <c r="K993" s="8">
        <v>3</v>
      </c>
      <c r="L993" s="8">
        <v>3.14</v>
      </c>
      <c r="M993" s="36" t="str">
        <f>INDEX(YahooDetails[], MATCH(ZACKS_Screener[Ticker], YahooDetails[Ticker],0), 4)</f>
        <v>Consumer Defensive</v>
      </c>
      <c r="N993" s="6" t="str">
        <f>INDEX(YahooDetails[], MATCH(ZACKS_Screener[Ticker], YahooDetails[Ticker],0), 2)</f>
        <v>Packaged Foods</v>
      </c>
      <c r="O9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5.263157894736839E-2</v>
      </c>
      <c r="P9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4.666666666666671E-2</v>
      </c>
      <c r="Q993" s="17">
        <f>IFERROR(ZACKS_Screener[[#This Row],[Price]]/ZACKS_Screener[[#This Row],[EPS1]], "")</f>
        <v>15.263333333333334</v>
      </c>
      <c r="R993" s="17">
        <f>IFERROR(ZACKS_Screener[[#This Row],[Price]]/ZACKS_Screener[[#This Row],[EPS2]], "")</f>
        <v>14.582802547770699</v>
      </c>
      <c r="S993" s="17">
        <f>IFERROR(ZACKS_Screener[[#This Row],[PE1]]/(ZACKS_Screener[[#This Row],[EG1]]*100), "")</f>
        <v>2.9000333333333352</v>
      </c>
      <c r="T993" s="17">
        <f>IFERROR(ZACKS_Screener[[#This Row],[PE2]]/(ZACKS_Screener[[#This Row],[EG2]]*100), "")</f>
        <v>3.124886260236575</v>
      </c>
      <c r="U993"/>
    </row>
    <row r="994" spans="1:21" hidden="1" x14ac:dyDescent="0.25">
      <c r="A994" s="20" t="s">
        <v>1762</v>
      </c>
      <c r="B994" s="35">
        <v>264923.65999999997</v>
      </c>
      <c r="C994" s="6" t="s">
        <v>1761</v>
      </c>
      <c r="D994" s="6" t="s">
        <v>13</v>
      </c>
      <c r="E994" s="6" t="s">
        <v>51</v>
      </c>
      <c r="F994" s="6" t="s">
        <v>655</v>
      </c>
      <c r="G994">
        <v>12</v>
      </c>
      <c r="H994">
        <v>202212</v>
      </c>
      <c r="I994" s="8">
        <v>61.26</v>
      </c>
      <c r="J994" s="8">
        <v>2.48</v>
      </c>
      <c r="K994" s="8">
        <v>2.61</v>
      </c>
      <c r="L994" s="8">
        <v>2.8</v>
      </c>
      <c r="M994" s="36" t="str">
        <f>INDEX(YahooDetails[], MATCH(ZACKS_Screener[Ticker], YahooDetails[Ticker],0), 4)</f>
        <v>Consumer Defensive</v>
      </c>
      <c r="N994" s="6" t="str">
        <f>INDEX(YahooDetails[], MATCH(ZACKS_Screener[Ticker], YahooDetails[Ticker],0), 2)</f>
        <v>Beverages—Non-Alcoholic</v>
      </c>
      <c r="O9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5.2419354838709638E-2</v>
      </c>
      <c r="P9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7.2796934865900373E-2</v>
      </c>
      <c r="Q994" s="17">
        <f>IFERROR(ZACKS_Screener[[#This Row],[Price]]/ZACKS_Screener[[#This Row],[EPS1]], "")</f>
        <v>23.471264367816094</v>
      </c>
      <c r="R994" s="17">
        <f>IFERROR(ZACKS_Screener[[#This Row],[Price]]/ZACKS_Screener[[#This Row],[EPS2]], "")</f>
        <v>21.87857142857143</v>
      </c>
      <c r="S994" s="17">
        <f>IFERROR(ZACKS_Screener[[#This Row],[PE1]]/(ZACKS_Screener[[#This Row],[EG1]]*100), "")</f>
        <v>4.4775950486295351</v>
      </c>
      <c r="T994" s="17">
        <f>IFERROR(ZACKS_Screener[[#This Row],[PE2]]/(ZACKS_Screener[[#This Row],[EG2]]*100), "")</f>
        <v>3.0054248120300757</v>
      </c>
      <c r="U994"/>
    </row>
    <row r="995" spans="1:21" hidden="1" x14ac:dyDescent="0.25">
      <c r="A995" s="20" t="s">
        <v>1667</v>
      </c>
      <c r="B995" s="35">
        <v>74170.509999999995</v>
      </c>
      <c r="C995" s="6" t="s">
        <v>1666</v>
      </c>
      <c r="D995" s="6" t="s">
        <v>13</v>
      </c>
      <c r="E995" s="6" t="s">
        <v>18</v>
      </c>
      <c r="F995" s="6" t="s">
        <v>171</v>
      </c>
      <c r="G995">
        <v>12</v>
      </c>
      <c r="H995">
        <v>202212</v>
      </c>
      <c r="I995" s="8">
        <v>244.06</v>
      </c>
      <c r="J995" s="8">
        <v>9.17</v>
      </c>
      <c r="K995" s="8">
        <v>9.65</v>
      </c>
      <c r="L995" s="8">
        <v>10.19</v>
      </c>
      <c r="M995" s="36" t="str">
        <f>INDEX(YahooDetails[], MATCH(ZACKS_Screener[Ticker], YahooDetails[Ticker],0), 4)</f>
        <v>Industrials</v>
      </c>
      <c r="N995" s="6" t="str">
        <f>INDEX(YahooDetails[], MATCH(ZACKS_Screener[Ticker], YahooDetails[Ticker],0), 2)</f>
        <v>Specialty Industrial Machinery</v>
      </c>
      <c r="O9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5.2344601962922621E-2</v>
      </c>
      <c r="P9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5.5958549222797839E-2</v>
      </c>
      <c r="Q995" s="17">
        <f>IFERROR(ZACKS_Screener[[#This Row],[Price]]/ZACKS_Screener[[#This Row],[EPS1]], "")</f>
        <v>25.291191709844558</v>
      </c>
      <c r="R995" s="17">
        <f>IFERROR(ZACKS_Screener[[#This Row],[Price]]/ZACKS_Screener[[#This Row],[EPS2]], "")</f>
        <v>23.950932286555449</v>
      </c>
      <c r="S995" s="17">
        <f>IFERROR(ZACKS_Screener[[#This Row],[PE1]]/(ZACKS_Screener[[#This Row],[EG1]]*100), "")</f>
        <v>4.8316714162348831</v>
      </c>
      <c r="T995" s="17">
        <f>IFERROR(ZACKS_Screener[[#This Row],[PE2]]/(ZACKS_Screener[[#This Row],[EG2]]*100), "")</f>
        <v>4.2801203067640818</v>
      </c>
      <c r="U995"/>
    </row>
    <row r="996" spans="1:21" hidden="1" x14ac:dyDescent="0.25">
      <c r="A996" s="20" t="s">
        <v>1499</v>
      </c>
      <c r="B996" s="35">
        <v>4692.76</v>
      </c>
      <c r="C996" s="6" t="s">
        <v>1498</v>
      </c>
      <c r="D996" s="6" t="s">
        <v>13</v>
      </c>
      <c r="E996" s="6" t="s">
        <v>37</v>
      </c>
      <c r="F996" s="6" t="s">
        <v>550</v>
      </c>
      <c r="G996">
        <v>12</v>
      </c>
      <c r="H996">
        <v>202212</v>
      </c>
      <c r="I996" s="8">
        <v>23.14</v>
      </c>
      <c r="J996" s="8">
        <v>1.93</v>
      </c>
      <c r="K996" s="8">
        <v>2.0299999999999998</v>
      </c>
      <c r="L996" s="8">
        <v>1.95</v>
      </c>
      <c r="M996" s="36" t="str">
        <f>INDEX(YahooDetails[], MATCH(ZACKS_Screener[Ticker], YahooDetails[Ticker],0), 4)</f>
        <v>Financial Services</v>
      </c>
      <c r="N996" s="6" t="str">
        <f>INDEX(YahooDetails[], MATCH(ZACKS_Screener[Ticker], YahooDetails[Ticker],0), 2)</f>
        <v>Banks—Regional</v>
      </c>
      <c r="O9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5.1813471502590608E-2</v>
      </c>
      <c r="P9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-3.9408866995073823E-2</v>
      </c>
      <c r="Q996" s="17">
        <f>IFERROR(ZACKS_Screener[[#This Row],[Price]]/ZACKS_Screener[[#This Row],[EPS1]], "")</f>
        <v>11.399014778325125</v>
      </c>
      <c r="R996" s="17">
        <f>IFERROR(ZACKS_Screener[[#This Row],[Price]]/ZACKS_Screener[[#This Row],[EPS2]], "")</f>
        <v>11.866666666666667</v>
      </c>
      <c r="S996" s="17">
        <f>IFERROR(ZACKS_Screener[[#This Row],[PE1]]/(ZACKS_Screener[[#This Row],[EG1]]*100), "")</f>
        <v>2.2000098522167519</v>
      </c>
      <c r="T996" s="17">
        <f>IFERROR(ZACKS_Screener[[#This Row],[PE2]]/(ZACKS_Screener[[#This Row],[EG2]]*100), "")</f>
        <v>-3.0111666666666723</v>
      </c>
      <c r="U996"/>
    </row>
    <row r="997" spans="1:21" hidden="1" x14ac:dyDescent="0.25">
      <c r="A997" s="20" t="s">
        <v>703</v>
      </c>
      <c r="B997" s="35">
        <v>8124.5</v>
      </c>
      <c r="C997" s="6" t="s">
        <v>702</v>
      </c>
      <c r="D997" s="6" t="s">
        <v>13</v>
      </c>
      <c r="E997" s="6" t="s">
        <v>41</v>
      </c>
      <c r="F997" s="6" t="s">
        <v>704</v>
      </c>
      <c r="G997">
        <v>12</v>
      </c>
      <c r="H997">
        <v>202212</v>
      </c>
      <c r="I997" s="8">
        <v>540.91999999999996</v>
      </c>
      <c r="J997" s="8">
        <v>19.75</v>
      </c>
      <c r="K997" s="8">
        <v>20.77</v>
      </c>
      <c r="L997" s="8">
        <v>22.65</v>
      </c>
      <c r="M997" s="36" t="str">
        <f>INDEX(YahooDetails[], MATCH(ZACKS_Screener[Ticker], YahooDetails[Ticker],0), 4)</f>
        <v>Healthcare</v>
      </c>
      <c r="N997" s="6" t="str">
        <f>INDEX(YahooDetails[], MATCH(ZACKS_Screener[Ticker], YahooDetails[Ticker],0), 2)</f>
        <v>Medical Care Facilities</v>
      </c>
      <c r="O9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5.1645569620253143E-2</v>
      </c>
      <c r="P9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9.0515166104959036E-2</v>
      </c>
      <c r="Q997" s="17">
        <f>IFERROR(ZACKS_Screener[[#This Row],[Price]]/ZACKS_Screener[[#This Row],[EPS1]], "")</f>
        <v>26.043331728454501</v>
      </c>
      <c r="R997" s="17">
        <f>IFERROR(ZACKS_Screener[[#This Row],[Price]]/ZACKS_Screener[[#This Row],[EPS2]], "")</f>
        <v>23.88167770419426</v>
      </c>
      <c r="S997" s="17">
        <f>IFERROR(ZACKS_Screener[[#This Row],[PE1]]/(ZACKS_Screener[[#This Row],[EG1]]*100), "")</f>
        <v>5.042703937617417</v>
      </c>
      <c r="T997" s="17">
        <f>IFERROR(ZACKS_Screener[[#This Row],[PE2]]/(ZACKS_Screener[[#This Row],[EG2]]*100), "")</f>
        <v>2.6384172655112499</v>
      </c>
      <c r="U997"/>
    </row>
    <row r="998" spans="1:21" hidden="1" x14ac:dyDescent="0.25">
      <c r="A998" s="20" t="s">
        <v>4370</v>
      </c>
      <c r="B998" s="35">
        <v>2357.2399999999998</v>
      </c>
      <c r="C998" s="6" t="s">
        <v>4369</v>
      </c>
      <c r="D998" s="6" t="s">
        <v>22</v>
      </c>
      <c r="E998" s="6" t="s">
        <v>14</v>
      </c>
      <c r="F998" s="6" t="s">
        <v>95</v>
      </c>
      <c r="G998">
        <v>1</v>
      </c>
      <c r="H998">
        <v>202301</v>
      </c>
      <c r="I998" s="8">
        <v>36.659999999999997</v>
      </c>
      <c r="J998" s="8">
        <v>2.52</v>
      </c>
      <c r="K998" s="8">
        <v>2.65</v>
      </c>
      <c r="L998" s="8">
        <v>2.95</v>
      </c>
      <c r="M998" s="36" t="str">
        <f>INDEX(YahooDetails[], MATCH(ZACKS_Screener[Ticker], YahooDetails[Ticker],0), 4)</f>
        <v>Technology</v>
      </c>
      <c r="N998" s="6" t="str">
        <f>INDEX(YahooDetails[], MATCH(ZACKS_Screener[Ticker], YahooDetails[Ticker],0), 2)</f>
        <v>Software—Infrastructure</v>
      </c>
      <c r="O9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5.1587301587301543E-2</v>
      </c>
      <c r="P9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0.11320754716981142</v>
      </c>
      <c r="Q998" s="17">
        <f>IFERROR(ZACKS_Screener[[#This Row],[Price]]/ZACKS_Screener[[#This Row],[EPS1]], "")</f>
        <v>13.833962264150943</v>
      </c>
      <c r="R998" s="17">
        <f>IFERROR(ZACKS_Screener[[#This Row],[Price]]/ZACKS_Screener[[#This Row],[EPS2]], "")</f>
        <v>12.427118644067795</v>
      </c>
      <c r="S998" s="17">
        <f>IFERROR(ZACKS_Screener[[#This Row],[PE1]]/(ZACKS_Screener[[#This Row],[EG1]]*100), "")</f>
        <v>2.6816603773584924</v>
      </c>
      <c r="T998" s="17">
        <f>IFERROR(ZACKS_Screener[[#This Row],[PE2]]/(ZACKS_Screener[[#This Row],[EG2]]*100), "")</f>
        <v>1.0977288135593208</v>
      </c>
      <c r="U998"/>
    </row>
    <row r="999" spans="1:21" hidden="1" x14ac:dyDescent="0.25">
      <c r="A999" s="20" t="s">
        <v>2837</v>
      </c>
      <c r="B999" s="35">
        <v>18802.71</v>
      </c>
      <c r="C999" s="6" t="s">
        <v>2836</v>
      </c>
      <c r="D999" s="6" t="s">
        <v>13</v>
      </c>
      <c r="E999" s="6" t="s">
        <v>179</v>
      </c>
      <c r="F999" s="6" t="s">
        <v>180</v>
      </c>
      <c r="G999">
        <v>12</v>
      </c>
      <c r="H999">
        <v>202212</v>
      </c>
      <c r="I999" s="8">
        <v>399.67</v>
      </c>
      <c r="J999" s="8">
        <v>18.190000000000001</v>
      </c>
      <c r="K999" s="8">
        <v>19.12</v>
      </c>
      <c r="L999" s="8">
        <v>20.63</v>
      </c>
      <c r="M999" s="36" t="str">
        <f>INDEX(YahooDetails[], MATCH(ZACKS_Screener[Ticker], YahooDetails[Ticker],0), 4)</f>
        <v>Technology</v>
      </c>
      <c r="N999" s="6" t="str">
        <f>INDEX(YahooDetails[], MATCH(ZACKS_Screener[Ticker], YahooDetails[Ticker],0), 2)</f>
        <v>Scientific &amp; Technical Instruments</v>
      </c>
      <c r="O9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5.1126992853216036E-2</v>
      </c>
      <c r="P9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7.8974895397489434E-2</v>
      </c>
      <c r="Q999" s="17">
        <f>IFERROR(ZACKS_Screener[[#This Row],[Price]]/ZACKS_Screener[[#This Row],[EPS1]], "")</f>
        <v>20.903242677824267</v>
      </c>
      <c r="R999" s="17">
        <f>IFERROR(ZACKS_Screener[[#This Row],[Price]]/ZACKS_Screener[[#This Row],[EPS2]], "")</f>
        <v>19.37324285021813</v>
      </c>
      <c r="S999" s="17">
        <f>IFERROR(ZACKS_Screener[[#This Row],[PE1]]/(ZACKS_Screener[[#This Row],[EG1]]*100), "")</f>
        <v>4.0884944549421887</v>
      </c>
      <c r="T999" s="17">
        <f>IFERROR(ZACKS_Screener[[#This Row],[PE2]]/(ZACKS_Screener[[#This Row],[EG2]]*100), "")</f>
        <v>2.4530887635508023</v>
      </c>
      <c r="U999"/>
    </row>
    <row r="1000" spans="1:21" hidden="1" x14ac:dyDescent="0.25">
      <c r="A1000" s="20" t="s">
        <v>2237</v>
      </c>
      <c r="B1000" s="35">
        <v>3996.9</v>
      </c>
      <c r="C1000" s="6" t="s">
        <v>2236</v>
      </c>
      <c r="D1000" s="6" t="s">
        <v>22</v>
      </c>
      <c r="E1000" s="6" t="s">
        <v>37</v>
      </c>
      <c r="F1000" s="6" t="s">
        <v>646</v>
      </c>
      <c r="G1000">
        <v>12</v>
      </c>
      <c r="H1000">
        <v>202212</v>
      </c>
      <c r="I1000" s="8">
        <v>13.66</v>
      </c>
      <c r="J1000" s="8">
        <v>1.96</v>
      </c>
      <c r="K1000" s="8">
        <v>2.06</v>
      </c>
      <c r="L1000" s="8">
        <v>1.89</v>
      </c>
      <c r="M1000" s="36" t="str">
        <f>INDEX(YahooDetails[], MATCH(ZACKS_Screener[Ticker], YahooDetails[Ticker],0), 4)</f>
        <v>Financial Services</v>
      </c>
      <c r="N1000" s="6" t="str">
        <f>INDEX(YahooDetails[], MATCH(ZACKS_Screener[Ticker], YahooDetails[Ticker],0), 2)</f>
        <v>Banks—Regional</v>
      </c>
      <c r="O10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5.1020408163265356E-2</v>
      </c>
      <c r="P10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-8.2524271844660269E-2</v>
      </c>
      <c r="Q1000" s="17">
        <f>IFERROR(ZACKS_Screener[[#This Row],[Price]]/ZACKS_Screener[[#This Row],[EPS1]], "")</f>
        <v>6.6310679611650487</v>
      </c>
      <c r="R1000" s="17">
        <f>IFERROR(ZACKS_Screener[[#This Row],[Price]]/ZACKS_Screener[[#This Row],[EPS2]], "")</f>
        <v>7.2275132275132279</v>
      </c>
      <c r="S1000" s="17">
        <f>IFERROR(ZACKS_Screener[[#This Row],[PE1]]/(ZACKS_Screener[[#This Row],[EG1]]*100), "")</f>
        <v>1.2996893203883482</v>
      </c>
      <c r="T1000" s="17">
        <f>IFERROR(ZACKS_Screener[[#This Row],[PE2]]/(ZACKS_Screener[[#This Row],[EG2]]*100), "")</f>
        <v>-0.87580454403983732</v>
      </c>
      <c r="U1000"/>
    </row>
    <row r="1001" spans="1:21" hidden="1" x14ac:dyDescent="0.25">
      <c r="A1001" s="20" t="s">
        <v>2778</v>
      </c>
      <c r="B1001" s="35">
        <v>9551.85</v>
      </c>
      <c r="C1001" s="6" t="s">
        <v>2777</v>
      </c>
      <c r="D1001" s="6" t="s">
        <v>13</v>
      </c>
      <c r="E1001" s="6" t="s">
        <v>41</v>
      </c>
      <c r="F1001" s="6" t="s">
        <v>317</v>
      </c>
      <c r="G1001">
        <v>12</v>
      </c>
      <c r="H1001">
        <v>202212</v>
      </c>
      <c r="I1001" s="8">
        <v>32.32</v>
      </c>
      <c r="J1001" s="8">
        <v>0.59</v>
      </c>
      <c r="K1001" s="8">
        <v>0.62</v>
      </c>
      <c r="L1001" s="8">
        <v>0.72</v>
      </c>
      <c r="M1001" s="36" t="str">
        <f>INDEX(YahooDetails[], MATCH(ZACKS_Screener[Ticker], YahooDetails[Ticker],0), 4)</f>
        <v>Healthcare</v>
      </c>
      <c r="N1001" s="6" t="str">
        <f>INDEX(YahooDetails[], MATCH(ZACKS_Screener[Ticker], YahooDetails[Ticker],0), 2)</f>
        <v>Medical Instruments &amp; Supplies</v>
      </c>
      <c r="O10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5.0847457627118689E-2</v>
      </c>
      <c r="P10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0.16129032258064513</v>
      </c>
      <c r="Q1001" s="17">
        <f>IFERROR(ZACKS_Screener[[#This Row],[Price]]/ZACKS_Screener[[#This Row],[EPS1]], "")</f>
        <v>52.12903225806452</v>
      </c>
      <c r="R1001" s="17">
        <f>IFERROR(ZACKS_Screener[[#This Row],[Price]]/ZACKS_Screener[[#This Row],[EPS2]], "")</f>
        <v>44.888888888888893</v>
      </c>
      <c r="S1001" s="17">
        <f>IFERROR(ZACKS_Screener[[#This Row],[PE1]]/(ZACKS_Screener[[#This Row],[EG1]]*100), "")</f>
        <v>10.252043010752681</v>
      </c>
      <c r="T1001" s="17">
        <f>IFERROR(ZACKS_Screener[[#This Row],[PE2]]/(ZACKS_Screener[[#This Row],[EG2]]*100), "")</f>
        <v>2.7831111111111122</v>
      </c>
      <c r="U1001"/>
    </row>
    <row r="1002" spans="1:21" hidden="1" x14ac:dyDescent="0.25">
      <c r="A1002" s="20" t="s">
        <v>3189</v>
      </c>
      <c r="B1002" s="35">
        <v>10873.93</v>
      </c>
      <c r="C1002" s="6" t="s">
        <v>3188</v>
      </c>
      <c r="D1002" s="6" t="s">
        <v>13</v>
      </c>
      <c r="E1002" s="6" t="s">
        <v>118</v>
      </c>
      <c r="F1002" s="6" t="s">
        <v>372</v>
      </c>
      <c r="G1002">
        <v>12</v>
      </c>
      <c r="H1002">
        <v>202212</v>
      </c>
      <c r="I1002" s="8">
        <v>41.13</v>
      </c>
      <c r="J1002" s="8">
        <v>1.77</v>
      </c>
      <c r="K1002" s="8">
        <v>1.86</v>
      </c>
      <c r="L1002" s="8">
        <v>2</v>
      </c>
      <c r="M1002" s="36" t="str">
        <f>INDEX(YahooDetails[], MATCH(ZACKS_Screener[Ticker], YahooDetails[Ticker],0), 4)</f>
        <v>Utilities</v>
      </c>
      <c r="N1002" s="6" t="str">
        <f>INDEX(YahooDetails[], MATCH(ZACKS_Screener[Ticker], YahooDetails[Ticker],0), 2)</f>
        <v>Utilities—Regulated Water</v>
      </c>
      <c r="O10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5.0847457627118689E-2</v>
      </c>
      <c r="P10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7.5268817204301022E-2</v>
      </c>
      <c r="Q1002" s="17">
        <f>IFERROR(ZACKS_Screener[[#This Row],[Price]]/ZACKS_Screener[[#This Row],[EPS1]], "")</f>
        <v>22.112903225806452</v>
      </c>
      <c r="R1002" s="17">
        <f>IFERROR(ZACKS_Screener[[#This Row],[Price]]/ZACKS_Screener[[#This Row],[EPS2]], "")</f>
        <v>20.565000000000001</v>
      </c>
      <c r="S1002" s="17">
        <f>IFERROR(ZACKS_Screener[[#This Row],[PE1]]/(ZACKS_Screener[[#This Row],[EG1]]*100), "")</f>
        <v>4.3488709677419317</v>
      </c>
      <c r="T1002" s="17">
        <f>IFERROR(ZACKS_Screener[[#This Row],[PE2]]/(ZACKS_Screener[[#This Row],[EG2]]*100), "")</f>
        <v>2.7322071428571446</v>
      </c>
      <c r="U1002"/>
    </row>
    <row r="1003" spans="1:21" hidden="1" x14ac:dyDescent="0.25">
      <c r="A1003" s="20" t="s">
        <v>1711</v>
      </c>
      <c r="B1003" s="35">
        <v>426530.25</v>
      </c>
      <c r="C1003" s="6" t="s">
        <v>1710</v>
      </c>
      <c r="D1003" s="6" t="s">
        <v>13</v>
      </c>
      <c r="E1003" s="6" t="s">
        <v>41</v>
      </c>
      <c r="F1003" s="6" t="s">
        <v>42</v>
      </c>
      <c r="G1003">
        <v>12</v>
      </c>
      <c r="H1003">
        <v>202212</v>
      </c>
      <c r="I1003" s="8">
        <v>164.13</v>
      </c>
      <c r="J1003" s="8">
        <v>10.15</v>
      </c>
      <c r="K1003" s="8">
        <v>10.66</v>
      </c>
      <c r="L1003" s="8">
        <v>11.01</v>
      </c>
      <c r="M1003" s="36" t="str">
        <f>INDEX(YahooDetails[], MATCH(ZACKS_Screener[Ticker], YahooDetails[Ticker],0), 4)</f>
        <v>Healthcare</v>
      </c>
      <c r="N1003" s="6" t="str">
        <f>INDEX(YahooDetails[], MATCH(ZACKS_Screener[Ticker], YahooDetails[Ticker],0), 2)</f>
        <v>Drug Manufacturers—General</v>
      </c>
      <c r="O10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5.0246305418719189E-2</v>
      </c>
      <c r="P10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3.2833020637898655E-2</v>
      </c>
      <c r="Q1003" s="17">
        <f>IFERROR(ZACKS_Screener[[#This Row],[Price]]/ZACKS_Screener[[#This Row],[EPS1]], "")</f>
        <v>15.396810506566604</v>
      </c>
      <c r="R1003" s="17">
        <f>IFERROR(ZACKS_Screener[[#This Row],[Price]]/ZACKS_Screener[[#This Row],[EPS2]], "")</f>
        <v>14.907356948228882</v>
      </c>
      <c r="S1003" s="17">
        <f>IFERROR(ZACKS_Screener[[#This Row],[PE1]]/(ZACKS_Screener[[#This Row],[EG1]]*100), "")</f>
        <v>3.0642671890519821</v>
      </c>
      <c r="T1003" s="17">
        <f>IFERROR(ZACKS_Screener[[#This Row],[PE2]]/(ZACKS_Screener[[#This Row],[EG2]]*100), "")</f>
        <v>4.5403550019462866</v>
      </c>
      <c r="U1003"/>
    </row>
    <row r="1004" spans="1:21" x14ac:dyDescent="0.25">
      <c r="A1004" s="20" t="s">
        <v>1424</v>
      </c>
      <c r="B1004" s="35">
        <v>109947.23</v>
      </c>
      <c r="C1004" s="6" t="s">
        <v>1423</v>
      </c>
      <c r="D1004" s="6" t="s">
        <v>13</v>
      </c>
      <c r="E1004" s="6" t="s">
        <v>37</v>
      </c>
      <c r="F1004" s="6" t="s">
        <v>1171</v>
      </c>
      <c r="G1004">
        <v>12</v>
      </c>
      <c r="H1004">
        <v>202212</v>
      </c>
      <c r="I1004" s="8">
        <v>330.72</v>
      </c>
      <c r="J1004" s="8">
        <v>30.06</v>
      </c>
      <c r="K1004" s="8">
        <v>31.57</v>
      </c>
      <c r="L1004" s="8">
        <v>36.22</v>
      </c>
      <c r="M1004" s="36" t="str">
        <f>INDEX(YahooDetails[], MATCH(ZACKS_Screener[Ticker], YahooDetails[Ticker],0), 4)</f>
        <v>Financial Services</v>
      </c>
      <c r="N1004" s="6" t="str">
        <f>INDEX(YahooDetails[], MATCH(ZACKS_Screener[Ticker], YahooDetails[Ticker],0), 2)</f>
        <v>Capital Markets</v>
      </c>
      <c r="O10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5.0232867598137117E-2</v>
      </c>
      <c r="P10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0.14729173265758627</v>
      </c>
      <c r="Q1004" s="17">
        <f>IFERROR(ZACKS_Screener[[#This Row],[Price]]/ZACKS_Screener[[#This Row],[EPS1]], "")</f>
        <v>10.475768134304721</v>
      </c>
      <c r="R1004" s="17">
        <f>IFERROR(ZACKS_Screener[[#This Row],[Price]]/ZACKS_Screener[[#This Row],[EPS2]], "")</f>
        <v>9.1308669243511886</v>
      </c>
      <c r="S1004" s="17">
        <f>IFERROR(ZACKS_Screener[[#This Row],[PE1]]/(ZACKS_Screener[[#This Row],[EG1]]*100), "")</f>
        <v>2.0854409941536391</v>
      </c>
      <c r="T1004" s="17">
        <f>IFERROR(ZACKS_Screener[[#This Row],[PE2]]/(ZACKS_Screener[[#This Row],[EG2]]*100), "")</f>
        <v>0.61991713720810138</v>
      </c>
      <c r="U1004"/>
    </row>
    <row r="1005" spans="1:21" hidden="1" x14ac:dyDescent="0.25">
      <c r="A1005" s="20" t="s">
        <v>1323</v>
      </c>
      <c r="B1005" s="35">
        <v>3482.71</v>
      </c>
      <c r="C1005" s="6" t="s">
        <v>1322</v>
      </c>
      <c r="D1005" s="6" t="s">
        <v>13</v>
      </c>
      <c r="E1005" s="6" t="s">
        <v>130</v>
      </c>
      <c r="F1005" s="6" t="s">
        <v>323</v>
      </c>
      <c r="G1005">
        <v>11</v>
      </c>
      <c r="H1005">
        <v>202211</v>
      </c>
      <c r="I1005" s="8">
        <v>64.7</v>
      </c>
      <c r="J1005" s="8">
        <v>4</v>
      </c>
      <c r="K1005" s="8">
        <v>4.2</v>
      </c>
      <c r="L1005" s="8">
        <v>5.1100000000000003</v>
      </c>
      <c r="M1005" s="36" t="str">
        <f>INDEX(YahooDetails[], MATCH(ZACKS_Screener[Ticker], YahooDetails[Ticker],0), 4)</f>
        <v>Basic Materials</v>
      </c>
      <c r="N1005" s="6" t="str">
        <f>INDEX(YahooDetails[], MATCH(ZACKS_Screener[Ticker], YahooDetails[Ticker],0), 2)</f>
        <v>Specialty Chemicals</v>
      </c>
      <c r="O10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5.0000000000000044E-2</v>
      </c>
      <c r="P10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0.2166666666666667</v>
      </c>
      <c r="Q1005" s="17">
        <f>IFERROR(ZACKS_Screener[[#This Row],[Price]]/ZACKS_Screener[[#This Row],[EPS1]], "")</f>
        <v>15.404761904761905</v>
      </c>
      <c r="R1005" s="17">
        <f>IFERROR(ZACKS_Screener[[#This Row],[Price]]/ZACKS_Screener[[#This Row],[EPS2]], "")</f>
        <v>12.661448140900195</v>
      </c>
      <c r="S1005" s="17">
        <f>IFERROR(ZACKS_Screener[[#This Row],[PE1]]/(ZACKS_Screener[[#This Row],[EG1]]*100), "")</f>
        <v>3.0809523809523784</v>
      </c>
      <c r="T1005" s="17">
        <f>IFERROR(ZACKS_Screener[[#This Row],[PE2]]/(ZACKS_Screener[[#This Row],[EG2]]*100), "")</f>
        <v>0.58437452958000891</v>
      </c>
      <c r="U1005"/>
    </row>
    <row r="1006" spans="1:21" hidden="1" x14ac:dyDescent="0.25">
      <c r="A1006" s="20" t="s">
        <v>3796</v>
      </c>
      <c r="B1006" s="35">
        <v>2017.69</v>
      </c>
      <c r="C1006" s="6" t="s">
        <v>3795</v>
      </c>
      <c r="D1006" s="6" t="s">
        <v>13</v>
      </c>
      <c r="E1006" s="6" t="s">
        <v>37</v>
      </c>
      <c r="F1006" s="6" t="s">
        <v>550</v>
      </c>
      <c r="G1006">
        <v>12</v>
      </c>
      <c r="H1006">
        <v>202212</v>
      </c>
      <c r="I1006" s="8">
        <v>31.03</v>
      </c>
      <c r="J1006" s="8">
        <v>1.6</v>
      </c>
      <c r="K1006" s="8">
        <v>1.68</v>
      </c>
      <c r="L1006" s="8">
        <v>1.59</v>
      </c>
      <c r="M1006" s="36" t="str">
        <f>INDEX(YahooDetails[], MATCH(ZACKS_Screener[Ticker], YahooDetails[Ticker],0), 4)</f>
        <v>Financial Services</v>
      </c>
      <c r="N1006" s="6" t="str">
        <f>INDEX(YahooDetails[], MATCH(ZACKS_Screener[Ticker], YahooDetails[Ticker],0), 2)</f>
        <v>Banks—Regional</v>
      </c>
      <c r="O10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4.9999999999999906E-2</v>
      </c>
      <c r="P10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-5.3571428571428492E-2</v>
      </c>
      <c r="Q1006" s="17">
        <f>IFERROR(ZACKS_Screener[[#This Row],[Price]]/ZACKS_Screener[[#This Row],[EPS1]], "")</f>
        <v>18.470238095238095</v>
      </c>
      <c r="R1006" s="17">
        <f>IFERROR(ZACKS_Screener[[#This Row],[Price]]/ZACKS_Screener[[#This Row],[EPS2]], "")</f>
        <v>19.515723270440251</v>
      </c>
      <c r="S1006" s="17">
        <f>IFERROR(ZACKS_Screener[[#This Row],[PE1]]/(ZACKS_Screener[[#This Row],[EG1]]*100), "")</f>
        <v>3.6940476190476264</v>
      </c>
      <c r="T1006" s="17">
        <f>IFERROR(ZACKS_Screener[[#This Row],[PE2]]/(ZACKS_Screener[[#This Row],[EG2]]*100), "")</f>
        <v>-3.6429350104821858</v>
      </c>
      <c r="U1006"/>
    </row>
    <row r="1007" spans="1:21" hidden="1" x14ac:dyDescent="0.25">
      <c r="A1007" s="20" t="s">
        <v>3004</v>
      </c>
      <c r="B1007" s="35">
        <v>3234.07</v>
      </c>
      <c r="C1007" s="6" t="s">
        <v>3003</v>
      </c>
      <c r="D1007" s="6" t="s">
        <v>13</v>
      </c>
      <c r="E1007" s="6" t="s">
        <v>18</v>
      </c>
      <c r="F1007" s="6" t="s">
        <v>870</v>
      </c>
      <c r="G1007">
        <v>8</v>
      </c>
      <c r="H1007">
        <v>202208</v>
      </c>
      <c r="I1007" s="8">
        <v>173</v>
      </c>
      <c r="J1007" s="8">
        <v>6.81</v>
      </c>
      <c r="K1007" s="8">
        <v>7.15</v>
      </c>
      <c r="L1007" s="8">
        <v>7.92</v>
      </c>
      <c r="M1007" s="36" t="str">
        <f>INDEX(YahooDetails[], MATCH(ZACKS_Screener[Ticker], YahooDetails[Ticker],0), 4)</f>
        <v>Industrials</v>
      </c>
      <c r="N1007" s="6" t="str">
        <f>INDEX(YahooDetails[], MATCH(ZACKS_Screener[Ticker], YahooDetails[Ticker],0), 2)</f>
        <v>Specialty Business Services</v>
      </c>
      <c r="O10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4.9926578560939905E-2</v>
      </c>
      <c r="P10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0.10769230769230763</v>
      </c>
      <c r="Q1007" s="17">
        <f>IFERROR(ZACKS_Screener[[#This Row],[Price]]/ZACKS_Screener[[#This Row],[EPS1]], "")</f>
        <v>24.195804195804193</v>
      </c>
      <c r="R1007" s="17">
        <f>IFERROR(ZACKS_Screener[[#This Row],[Price]]/ZACKS_Screener[[#This Row],[EPS2]], "")</f>
        <v>21.843434343434343</v>
      </c>
      <c r="S1007" s="17">
        <f>IFERROR(ZACKS_Screener[[#This Row],[PE1]]/(ZACKS_Screener[[#This Row],[EG1]]*100), "")</f>
        <v>4.8462772521595934</v>
      </c>
      <c r="T1007" s="17">
        <f>IFERROR(ZACKS_Screener[[#This Row],[PE2]]/(ZACKS_Screener[[#This Row],[EG2]]*100), "")</f>
        <v>2.0283189033189046</v>
      </c>
      <c r="U1007"/>
    </row>
    <row r="1008" spans="1:21" hidden="1" x14ac:dyDescent="0.25">
      <c r="A1008" s="20" t="s">
        <v>4080</v>
      </c>
      <c r="B1008" s="35">
        <v>2047.17</v>
      </c>
      <c r="C1008" s="6" t="s">
        <v>4079</v>
      </c>
      <c r="D1008" s="6" t="s">
        <v>22</v>
      </c>
      <c r="E1008" s="6" t="s">
        <v>14</v>
      </c>
      <c r="F1008" s="6" t="s">
        <v>595</v>
      </c>
      <c r="G1008">
        <v>6</v>
      </c>
      <c r="H1008">
        <v>202206</v>
      </c>
      <c r="I1008" s="8">
        <v>122.38</v>
      </c>
      <c r="J1008" s="8">
        <v>5.81</v>
      </c>
      <c r="K1008" s="8">
        <v>6.1</v>
      </c>
      <c r="L1008" s="8">
        <v>7.08</v>
      </c>
      <c r="M1008" s="36" t="str">
        <f>INDEX(YahooDetails[], MATCH(ZACKS_Screener[Ticker], YahooDetails[Ticker],0), 4)</f>
        <v>Technology</v>
      </c>
      <c r="N1008" s="6" t="str">
        <f>INDEX(YahooDetails[], MATCH(ZACKS_Screener[Ticker], YahooDetails[Ticker],0), 2)</f>
        <v>Electronic Components</v>
      </c>
      <c r="O10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4.9913941480206551E-2</v>
      </c>
      <c r="P10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0.16065573770491812</v>
      </c>
      <c r="Q1008" s="17">
        <f>IFERROR(ZACKS_Screener[[#This Row],[Price]]/ZACKS_Screener[[#This Row],[EPS1]], "")</f>
        <v>20.062295081967214</v>
      </c>
      <c r="R1008" s="17">
        <f>IFERROR(ZACKS_Screener[[#This Row],[Price]]/ZACKS_Screener[[#This Row],[EPS2]], "")</f>
        <v>17.285310734463277</v>
      </c>
      <c r="S1008" s="17">
        <f>IFERROR(ZACKS_Screener[[#This Row],[PE1]]/(ZACKS_Screener[[#This Row],[EG1]]*100), "")</f>
        <v>4.0193770491803269</v>
      </c>
      <c r="T1008" s="17">
        <f>IFERROR(ZACKS_Screener[[#This Row],[PE2]]/(ZACKS_Screener[[#This Row],[EG2]]*100), "")</f>
        <v>1.0759224028594483</v>
      </c>
      <c r="U1008"/>
    </row>
    <row r="1009" spans="1:21" hidden="1" x14ac:dyDescent="0.25">
      <c r="A1009" s="20" t="s">
        <v>446</v>
      </c>
      <c r="B1009" s="35">
        <v>4377.17</v>
      </c>
      <c r="C1009" s="6" t="s">
        <v>445</v>
      </c>
      <c r="D1009" s="6" t="s">
        <v>22</v>
      </c>
      <c r="E1009" s="6" t="s">
        <v>130</v>
      </c>
      <c r="F1009" s="6" t="s">
        <v>323</v>
      </c>
      <c r="G1009">
        <v>12</v>
      </c>
      <c r="H1009">
        <v>202212</v>
      </c>
      <c r="I1009" s="8">
        <v>135.82</v>
      </c>
      <c r="J1009" s="8">
        <v>3.25</v>
      </c>
      <c r="K1009" s="8">
        <v>3.41</v>
      </c>
      <c r="L1009" s="8">
        <v>4.25</v>
      </c>
      <c r="M1009" s="36" t="str">
        <f>INDEX(YahooDetails[], MATCH(ZACKS_Screener[Ticker], YahooDetails[Ticker],0), 4)</f>
        <v>Basic Materials</v>
      </c>
      <c r="N1009" s="6" t="str">
        <f>INDEX(YahooDetails[], MATCH(ZACKS_Screener[Ticker], YahooDetails[Ticker],0), 2)</f>
        <v>Specialty Chemicals</v>
      </c>
      <c r="O10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4.9230769230769272E-2</v>
      </c>
      <c r="P10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0.24633431085043983</v>
      </c>
      <c r="Q1009" s="17">
        <f>IFERROR(ZACKS_Screener[[#This Row],[Price]]/ZACKS_Screener[[#This Row],[EPS1]], "")</f>
        <v>39.829912023460409</v>
      </c>
      <c r="R1009" s="17">
        <f>IFERROR(ZACKS_Screener[[#This Row],[Price]]/ZACKS_Screener[[#This Row],[EPS2]], "")</f>
        <v>31.957647058823529</v>
      </c>
      <c r="S1009" s="17">
        <f>IFERROR(ZACKS_Screener[[#This Row],[PE1]]/(ZACKS_Screener[[#This Row],[EG1]]*100), "")</f>
        <v>8.09045087976539</v>
      </c>
      <c r="T1009" s="17">
        <f>IFERROR(ZACKS_Screener[[#This Row],[PE2]]/(ZACKS_Screener[[#This Row],[EG2]]*100), "")</f>
        <v>1.2973282913165267</v>
      </c>
      <c r="U1009"/>
    </row>
    <row r="1010" spans="1:21" hidden="1" x14ac:dyDescent="0.25">
      <c r="A1010" s="20" t="s">
        <v>4372</v>
      </c>
      <c r="B1010" s="35">
        <v>2857.44</v>
      </c>
      <c r="C1010" s="6" t="s">
        <v>4371</v>
      </c>
      <c r="D1010" s="6" t="s">
        <v>22</v>
      </c>
      <c r="E1010" s="6" t="s">
        <v>18</v>
      </c>
      <c r="F1010" s="6" t="s">
        <v>115</v>
      </c>
      <c r="G1010">
        <v>12</v>
      </c>
      <c r="H1010">
        <v>202212</v>
      </c>
      <c r="I1010" s="8">
        <v>19</v>
      </c>
      <c r="J1010" s="8">
        <v>1.02</v>
      </c>
      <c r="K1010" s="8">
        <v>1.07</v>
      </c>
      <c r="L1010" s="8">
        <v>1.21</v>
      </c>
      <c r="M1010" s="36" t="str">
        <f>INDEX(YahooDetails[], MATCH(ZACKS_Screener[Ticker], YahooDetails[Ticker],0), 4)</f>
        <v>Industrials</v>
      </c>
      <c r="N1010" s="6" t="str">
        <f>INDEX(YahooDetails[], MATCH(ZACKS_Screener[Ticker], YahooDetails[Ticker],0), 2)</f>
        <v>Infrastructure Operations</v>
      </c>
      <c r="O10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4.9019607843137296E-2</v>
      </c>
      <c r="P10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0.13084112149532701</v>
      </c>
      <c r="Q1010" s="17">
        <f>IFERROR(ZACKS_Screener[[#This Row],[Price]]/ZACKS_Screener[[#This Row],[EPS1]], "")</f>
        <v>17.75700934579439</v>
      </c>
      <c r="R1010" s="17">
        <f>IFERROR(ZACKS_Screener[[#This Row],[Price]]/ZACKS_Screener[[#This Row],[EPS2]], "")</f>
        <v>15.702479338842975</v>
      </c>
      <c r="S1010" s="17">
        <f>IFERROR(ZACKS_Screener[[#This Row],[PE1]]/(ZACKS_Screener[[#This Row],[EG1]]*100), "")</f>
        <v>3.6224299065420529</v>
      </c>
      <c r="T1010" s="17">
        <f>IFERROR(ZACKS_Screener[[#This Row],[PE2]]/(ZACKS_Screener[[#This Row],[EG2]]*100), "")</f>
        <v>1.2001180637544284</v>
      </c>
      <c r="U1010"/>
    </row>
    <row r="1011" spans="1:21" hidden="1" x14ac:dyDescent="0.25">
      <c r="A1011" s="20" t="s">
        <v>1269</v>
      </c>
      <c r="B1011" s="35">
        <v>13164.13</v>
      </c>
      <c r="C1011" s="6" t="s">
        <v>1269</v>
      </c>
      <c r="D1011" s="6" t="s">
        <v>13</v>
      </c>
      <c r="E1011" s="6" t="s">
        <v>130</v>
      </c>
      <c r="F1011" s="6" t="s">
        <v>189</v>
      </c>
      <c r="G1011">
        <v>12</v>
      </c>
      <c r="H1011">
        <v>202212</v>
      </c>
      <c r="I1011" s="8">
        <v>105.28</v>
      </c>
      <c r="J1011" s="8">
        <v>7.41</v>
      </c>
      <c r="K1011" s="8">
        <v>7.77</v>
      </c>
      <c r="L1011" s="8">
        <v>8.89</v>
      </c>
      <c r="M1011" s="36" t="str">
        <f>INDEX(YahooDetails[], MATCH(ZACKS_Screener[Ticker], YahooDetails[Ticker],0), 4)</f>
        <v>Basic Materials</v>
      </c>
      <c r="N1011" s="6" t="str">
        <f>INDEX(YahooDetails[], MATCH(ZACKS_Screener[Ticker], YahooDetails[Ticker],0), 2)</f>
        <v>Agricultural Inputs</v>
      </c>
      <c r="O10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4.8582995951416928E-2</v>
      </c>
      <c r="P10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0.14414414414414428</v>
      </c>
      <c r="Q1011" s="17">
        <f>IFERROR(ZACKS_Screener[[#This Row],[Price]]/ZACKS_Screener[[#This Row],[EPS1]], "")</f>
        <v>13.54954954954955</v>
      </c>
      <c r="R1011" s="17">
        <f>IFERROR(ZACKS_Screener[[#This Row],[Price]]/ZACKS_Screener[[#This Row],[EPS2]], "")</f>
        <v>11.842519685039369</v>
      </c>
      <c r="S1011" s="17">
        <f>IFERROR(ZACKS_Screener[[#This Row],[PE1]]/(ZACKS_Screener[[#This Row],[EG1]]*100), "")</f>
        <v>2.7889489489489532</v>
      </c>
      <c r="T1011" s="17">
        <f>IFERROR(ZACKS_Screener[[#This Row],[PE2]]/(ZACKS_Screener[[#This Row],[EG2]]*100), "")</f>
        <v>0.8215748031496054</v>
      </c>
      <c r="U1011"/>
    </row>
    <row r="1012" spans="1:21" hidden="1" x14ac:dyDescent="0.25">
      <c r="A1012" s="20" t="s">
        <v>4265</v>
      </c>
      <c r="B1012" s="35">
        <v>2673.47</v>
      </c>
      <c r="C1012" s="6" t="s">
        <v>4264</v>
      </c>
      <c r="D1012" s="6" t="s">
        <v>22</v>
      </c>
      <c r="E1012" s="6" t="s">
        <v>37</v>
      </c>
      <c r="F1012" s="6" t="s">
        <v>379</v>
      </c>
      <c r="G1012">
        <v>3</v>
      </c>
      <c r="H1012">
        <v>202303</v>
      </c>
      <c r="I1012" s="8">
        <v>24.47</v>
      </c>
      <c r="J1012" s="8">
        <v>1.24</v>
      </c>
      <c r="K1012" s="8">
        <v>1.3</v>
      </c>
      <c r="L1012" s="8">
        <v>1.75</v>
      </c>
      <c r="M1012" s="36" t="str">
        <f>INDEX(YahooDetails[], MATCH(ZACKS_Screener[Ticker], YahooDetails[Ticker],0), 4)</f>
        <v>Financial Services</v>
      </c>
      <c r="N1012" s="6" t="str">
        <f>INDEX(YahooDetails[], MATCH(ZACKS_Screener[Ticker], YahooDetails[Ticker],0), 2)</f>
        <v>Asset Management</v>
      </c>
      <c r="O10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4.8387096774193589E-2</v>
      </c>
      <c r="P10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0.34615384615384609</v>
      </c>
      <c r="Q1012" s="17">
        <f>IFERROR(ZACKS_Screener[[#This Row],[Price]]/ZACKS_Screener[[#This Row],[EPS1]], "")</f>
        <v>18.823076923076922</v>
      </c>
      <c r="R1012" s="17">
        <f>IFERROR(ZACKS_Screener[[#This Row],[Price]]/ZACKS_Screener[[#This Row],[EPS2]], "")</f>
        <v>13.982857142857142</v>
      </c>
      <c r="S1012" s="17">
        <f>IFERROR(ZACKS_Screener[[#This Row],[PE1]]/(ZACKS_Screener[[#This Row],[EG1]]*100), "")</f>
        <v>3.8901025641025608</v>
      </c>
      <c r="T1012" s="17">
        <f>IFERROR(ZACKS_Screener[[#This Row],[PE2]]/(ZACKS_Screener[[#This Row],[EG2]]*100), "")</f>
        <v>0.40394920634920645</v>
      </c>
      <c r="U1012"/>
    </row>
    <row r="1013" spans="1:21" hidden="1" x14ac:dyDescent="0.25">
      <c r="A1013" s="20" t="s">
        <v>533</v>
      </c>
      <c r="B1013" s="35">
        <v>138718.94</v>
      </c>
      <c r="C1013" s="6" t="s">
        <v>532</v>
      </c>
      <c r="D1013" s="6" t="s">
        <v>13</v>
      </c>
      <c r="E1013" s="6" t="s">
        <v>41</v>
      </c>
      <c r="F1013" s="6" t="s">
        <v>67</v>
      </c>
      <c r="G1013">
        <v>12</v>
      </c>
      <c r="H1013">
        <v>202212</v>
      </c>
      <c r="I1013" s="8">
        <v>66.03</v>
      </c>
      <c r="J1013" s="8">
        <v>7.7</v>
      </c>
      <c r="K1013" s="8">
        <v>8.07</v>
      </c>
      <c r="L1013" s="8">
        <v>8.02</v>
      </c>
      <c r="M1013" s="36" t="str">
        <f>INDEX(YahooDetails[], MATCH(ZACKS_Screener[Ticker], YahooDetails[Ticker],0), 4)</f>
        <v>Healthcare</v>
      </c>
      <c r="N1013" s="6" t="str">
        <f>INDEX(YahooDetails[], MATCH(ZACKS_Screener[Ticker], YahooDetails[Ticker],0), 2)</f>
        <v>Drug Manufacturers—General</v>
      </c>
      <c r="O10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4.8051948051948068E-2</v>
      </c>
      <c r="P10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-6.1957868649319342E-3</v>
      </c>
      <c r="Q1013" s="17">
        <f>IFERROR(ZACKS_Screener[[#This Row],[Price]]/ZACKS_Screener[[#This Row],[EPS1]], "")</f>
        <v>8.1821561338289968</v>
      </c>
      <c r="R1013" s="17">
        <f>IFERROR(ZACKS_Screener[[#This Row],[Price]]/ZACKS_Screener[[#This Row],[EPS2]], "")</f>
        <v>8.2331670822942655</v>
      </c>
      <c r="S1013" s="17">
        <f>IFERROR(ZACKS_Screener[[#This Row],[PE1]]/(ZACKS_Screener[[#This Row],[EG1]]*100), "")</f>
        <v>1.702773033256304</v>
      </c>
      <c r="T1013" s="17">
        <f>IFERROR(ZACKS_Screener[[#This Row],[PE2]]/(ZACKS_Screener[[#This Row],[EG2]]*100), "")</f>
        <v>-13.288331670822755</v>
      </c>
      <c r="U1013"/>
    </row>
    <row r="1014" spans="1:21" hidden="1" x14ac:dyDescent="0.25">
      <c r="A1014" s="20" t="s">
        <v>1580</v>
      </c>
      <c r="B1014" s="35">
        <v>15503.74</v>
      </c>
      <c r="C1014" s="6" t="s">
        <v>1579</v>
      </c>
      <c r="D1014" s="6" t="s">
        <v>13</v>
      </c>
      <c r="E1014" s="6" t="s">
        <v>18</v>
      </c>
      <c r="F1014" s="6" t="s">
        <v>171</v>
      </c>
      <c r="G1014">
        <v>12</v>
      </c>
      <c r="H1014">
        <v>202212</v>
      </c>
      <c r="I1014" s="8">
        <v>205.14</v>
      </c>
      <c r="J1014" s="8">
        <v>8.1199999999999992</v>
      </c>
      <c r="K1014" s="8">
        <v>8.51</v>
      </c>
      <c r="L1014" s="8">
        <v>9.01</v>
      </c>
      <c r="M1014" s="36" t="str">
        <f>INDEX(YahooDetails[], MATCH(ZACKS_Screener[Ticker], YahooDetails[Ticker],0), 4)</f>
        <v>Industrials</v>
      </c>
      <c r="N1014" s="6" t="str">
        <f>INDEX(YahooDetails[], MATCH(ZACKS_Screener[Ticker], YahooDetails[Ticker],0), 2)</f>
        <v>Specialty Industrial Machinery</v>
      </c>
      <c r="O10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4.8029556650246379E-2</v>
      </c>
      <c r="P10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5.8754406580493537E-2</v>
      </c>
      <c r="Q1014" s="17">
        <f>IFERROR(ZACKS_Screener[[#This Row],[Price]]/ZACKS_Screener[[#This Row],[EPS1]], "")</f>
        <v>24.105757931844888</v>
      </c>
      <c r="R1014" s="17">
        <f>IFERROR(ZACKS_Screener[[#This Row],[Price]]/ZACKS_Screener[[#This Row],[EPS2]], "")</f>
        <v>22.768035516093228</v>
      </c>
      <c r="S1014" s="17">
        <f>IFERROR(ZACKS_Screener[[#This Row],[PE1]]/(ZACKS_Screener[[#This Row],[EG1]]*100), "")</f>
        <v>5.0189424206815429</v>
      </c>
      <c r="T1014" s="17">
        <f>IFERROR(ZACKS_Screener[[#This Row],[PE2]]/(ZACKS_Screener[[#This Row],[EG2]]*100), "")</f>
        <v>3.8751196448390672</v>
      </c>
      <c r="U1014"/>
    </row>
    <row r="1015" spans="1:21" hidden="1" x14ac:dyDescent="0.25">
      <c r="A1015" s="20" t="s">
        <v>2029</v>
      </c>
      <c r="B1015" s="35">
        <v>2513566.5</v>
      </c>
      <c r="C1015" s="6" t="s">
        <v>2028</v>
      </c>
      <c r="D1015" s="6" t="s">
        <v>22</v>
      </c>
      <c r="E1015" s="6" t="s">
        <v>14</v>
      </c>
      <c r="F1015" s="6" t="s">
        <v>95</v>
      </c>
      <c r="G1015">
        <v>6</v>
      </c>
      <c r="H1015">
        <v>202206</v>
      </c>
      <c r="I1015" s="8">
        <v>338.05</v>
      </c>
      <c r="J1015" s="8">
        <v>9.2100000000000009</v>
      </c>
      <c r="K1015" s="8">
        <v>9.65</v>
      </c>
      <c r="L1015" s="8">
        <v>10.78</v>
      </c>
      <c r="M1015" s="36" t="str">
        <f>INDEX(YahooDetails[], MATCH(ZACKS_Screener[Ticker], YahooDetails[Ticker],0), 4)</f>
        <v>Technology</v>
      </c>
      <c r="N1015" s="6" t="str">
        <f>INDEX(YahooDetails[], MATCH(ZACKS_Screener[Ticker], YahooDetails[Ticker],0), 2)</f>
        <v>Software—Infrastructure</v>
      </c>
      <c r="O10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4.7774158523344136E-2</v>
      </c>
      <c r="P10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0.11709844559585482</v>
      </c>
      <c r="Q1015" s="17">
        <f>IFERROR(ZACKS_Screener[[#This Row],[Price]]/ZACKS_Screener[[#This Row],[EPS1]], "")</f>
        <v>35.031088082901555</v>
      </c>
      <c r="R1015" s="17">
        <f>IFERROR(ZACKS_Screener[[#This Row],[Price]]/ZACKS_Screener[[#This Row],[EPS2]], "")</f>
        <v>31.358998144712434</v>
      </c>
      <c r="S1015" s="17">
        <f>IFERROR(ZACKS_Screener[[#This Row],[PE1]]/(ZACKS_Screener[[#This Row],[EG1]]*100), "")</f>
        <v>7.3326436646255386</v>
      </c>
      <c r="T1015" s="17">
        <f>IFERROR(ZACKS_Screener[[#This Row],[PE2]]/(ZACKS_Screener[[#This Row],[EG2]]*100), "")</f>
        <v>2.6780029389068605</v>
      </c>
      <c r="U1015"/>
    </row>
    <row r="1016" spans="1:21" hidden="1" x14ac:dyDescent="0.25">
      <c r="A1016" s="20" t="s">
        <v>1208</v>
      </c>
      <c r="B1016" s="35">
        <v>32405.64</v>
      </c>
      <c r="C1016" s="6" t="s">
        <v>1207</v>
      </c>
      <c r="D1016" s="6" t="s">
        <v>22</v>
      </c>
      <c r="E1016" s="6" t="s">
        <v>30</v>
      </c>
      <c r="F1016" s="6" t="s">
        <v>455</v>
      </c>
      <c r="G1016">
        <v>12</v>
      </c>
      <c r="H1016">
        <v>202212</v>
      </c>
      <c r="I1016" s="8">
        <v>56.75</v>
      </c>
      <c r="J1016" s="8">
        <v>1.89</v>
      </c>
      <c r="K1016" s="8">
        <v>1.98</v>
      </c>
      <c r="L1016" s="8">
        <v>2.09</v>
      </c>
      <c r="M1016" s="36" t="str">
        <f>INDEX(YahooDetails[], MATCH(ZACKS_Screener[Ticker], YahooDetails[Ticker],0), 4)</f>
        <v>Industrials</v>
      </c>
      <c r="N1016" s="6" t="str">
        <f>INDEX(YahooDetails[], MATCH(ZACKS_Screener[Ticker], YahooDetails[Ticker],0), 2)</f>
        <v>Industrial Distribution</v>
      </c>
      <c r="O10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4.7619047619047665E-2</v>
      </c>
      <c r="P10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5.555555555555549E-2</v>
      </c>
      <c r="Q1016" s="17">
        <f>IFERROR(ZACKS_Screener[[#This Row],[Price]]/ZACKS_Screener[[#This Row],[EPS1]], "")</f>
        <v>28.661616161616163</v>
      </c>
      <c r="R1016" s="17">
        <f>IFERROR(ZACKS_Screener[[#This Row],[Price]]/ZACKS_Screener[[#This Row],[EPS2]], "")</f>
        <v>27.153110047846891</v>
      </c>
      <c r="S1016" s="17">
        <f>IFERROR(ZACKS_Screener[[#This Row],[PE1]]/(ZACKS_Screener[[#This Row],[EG1]]*100), "")</f>
        <v>6.0189393939393883</v>
      </c>
      <c r="T1016" s="17">
        <f>IFERROR(ZACKS_Screener[[#This Row],[PE2]]/(ZACKS_Screener[[#This Row],[EG2]]*100), "")</f>
        <v>4.8875598086124459</v>
      </c>
      <c r="U1016"/>
    </row>
    <row r="1017" spans="1:21" hidden="1" x14ac:dyDescent="0.25">
      <c r="A1017" s="20" t="s">
        <v>3109</v>
      </c>
      <c r="B1017" s="35">
        <v>6687.49</v>
      </c>
      <c r="C1017" s="6" t="s">
        <v>3108</v>
      </c>
      <c r="D1017" s="6" t="s">
        <v>13</v>
      </c>
      <c r="E1017" s="6" t="s">
        <v>37</v>
      </c>
      <c r="F1017" s="6" t="s">
        <v>2273</v>
      </c>
      <c r="G1017">
        <v>12</v>
      </c>
      <c r="H1017">
        <v>202212</v>
      </c>
      <c r="I1017" s="8">
        <v>38.270000000000003</v>
      </c>
      <c r="J1017" s="8">
        <v>5.76</v>
      </c>
      <c r="K1017" s="8">
        <v>6.03</v>
      </c>
      <c r="L1017" s="8">
        <v>6.36</v>
      </c>
      <c r="M1017" s="36" t="str">
        <f>INDEX(YahooDetails[], MATCH(ZACKS_Screener[Ticker], YahooDetails[Ticker],0), 4)</f>
        <v>Financial Services</v>
      </c>
      <c r="N1017" s="6" t="str">
        <f>INDEX(YahooDetails[], MATCH(ZACKS_Screener[Ticker], YahooDetails[Ticker],0), 2)</f>
        <v>Banks—Regional</v>
      </c>
      <c r="O10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4.6875000000000083E-2</v>
      </c>
      <c r="P10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5.4726368159203988E-2</v>
      </c>
      <c r="Q1017" s="17">
        <f>IFERROR(ZACKS_Screener[[#This Row],[Price]]/ZACKS_Screener[[#This Row],[EPS1]], "")</f>
        <v>6.3466003316749591</v>
      </c>
      <c r="R1017" s="17">
        <f>IFERROR(ZACKS_Screener[[#This Row],[Price]]/ZACKS_Screener[[#This Row],[EPS2]], "")</f>
        <v>6.017295597484277</v>
      </c>
      <c r="S1017" s="17">
        <f>IFERROR(ZACKS_Screener[[#This Row],[PE1]]/(ZACKS_Screener[[#This Row],[EG1]]*100), "")</f>
        <v>1.3539414040906557</v>
      </c>
      <c r="T1017" s="17">
        <f>IFERROR(ZACKS_Screener[[#This Row],[PE2]]/(ZACKS_Screener[[#This Row],[EG2]]*100), "")</f>
        <v>1.0995240137221269</v>
      </c>
      <c r="U1017"/>
    </row>
    <row r="1018" spans="1:21" hidden="1" x14ac:dyDescent="0.25">
      <c r="A1018" s="20" t="s">
        <v>2495</v>
      </c>
      <c r="B1018" s="35">
        <v>5888.65</v>
      </c>
      <c r="C1018" s="6" t="s">
        <v>2494</v>
      </c>
      <c r="D1018" s="6" t="s">
        <v>22</v>
      </c>
      <c r="E1018" s="6" t="s">
        <v>330</v>
      </c>
      <c r="F1018" s="6" t="s">
        <v>2496</v>
      </c>
      <c r="G1018">
        <v>12</v>
      </c>
      <c r="H1018">
        <v>202212</v>
      </c>
      <c r="I1018" s="8">
        <v>28.04</v>
      </c>
      <c r="J1018" s="8">
        <v>1.28</v>
      </c>
      <c r="K1018" s="8">
        <v>1.34</v>
      </c>
      <c r="L1018" s="8">
        <v>1.46</v>
      </c>
      <c r="M1018" s="36" t="str">
        <f>INDEX(YahooDetails[], MATCH(ZACKS_Screener[Ticker], YahooDetails[Ticker],0), 4)</f>
        <v>Consumer Cyclical</v>
      </c>
      <c r="N1018" s="6" t="str">
        <f>INDEX(YahooDetails[], MATCH(ZACKS_Screener[Ticker], YahooDetails[Ticker],0), 2)</f>
        <v>Packaging &amp; Containers</v>
      </c>
      <c r="O10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4.6875000000000042E-2</v>
      </c>
      <c r="P10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8.9552238805970061E-2</v>
      </c>
      <c r="Q1018" s="17">
        <f>IFERROR(ZACKS_Screener[[#This Row],[Price]]/ZACKS_Screener[[#This Row],[EPS1]], "")</f>
        <v>20.925373134328357</v>
      </c>
      <c r="R1018" s="17">
        <f>IFERROR(ZACKS_Screener[[#This Row],[Price]]/ZACKS_Screener[[#This Row],[EPS2]], "")</f>
        <v>19.205479452054796</v>
      </c>
      <c r="S1018" s="17">
        <f>IFERROR(ZACKS_Screener[[#This Row],[PE1]]/(ZACKS_Screener[[#This Row],[EG1]]*100), "")</f>
        <v>4.4640796019900453</v>
      </c>
      <c r="T1018" s="17">
        <f>IFERROR(ZACKS_Screener[[#This Row],[PE2]]/(ZACKS_Screener[[#This Row],[EG2]]*100), "")</f>
        <v>2.1446118721461214</v>
      </c>
      <c r="U1018"/>
    </row>
    <row r="1019" spans="1:21" hidden="1" x14ac:dyDescent="0.25">
      <c r="A1019" s="20" t="s">
        <v>3909</v>
      </c>
      <c r="B1019" s="35">
        <v>2344.08</v>
      </c>
      <c r="C1019" s="6" t="s">
        <v>3908</v>
      </c>
      <c r="D1019" s="6" t="s">
        <v>13</v>
      </c>
      <c r="E1019" s="6" t="s">
        <v>330</v>
      </c>
      <c r="F1019" s="6" t="s">
        <v>806</v>
      </c>
      <c r="G1019">
        <v>12</v>
      </c>
      <c r="H1019">
        <v>202212</v>
      </c>
      <c r="I1019" s="8">
        <v>41.8</v>
      </c>
      <c r="J1019" s="8">
        <v>4.49</v>
      </c>
      <c r="K1019" s="8">
        <v>4.7</v>
      </c>
      <c r="L1019" s="8">
        <v>5.5</v>
      </c>
      <c r="M1019" s="36" t="str">
        <f>INDEX(YahooDetails[], MATCH(ZACKS_Screener[Ticker], YahooDetails[Ticker],0), 4)</f>
        <v>Consumer Cyclical</v>
      </c>
      <c r="N1019" s="6" t="str">
        <f>INDEX(YahooDetails[], MATCH(ZACKS_Screener[Ticker], YahooDetails[Ticker],0), 2)</f>
        <v>Apparel Manufacturing</v>
      </c>
      <c r="O10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4.6770601336302883E-2</v>
      </c>
      <c r="P10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0.17021276595744678</v>
      </c>
      <c r="Q1019" s="17">
        <f>IFERROR(ZACKS_Screener[[#This Row],[Price]]/ZACKS_Screener[[#This Row],[EPS1]], "")</f>
        <v>8.8936170212765955</v>
      </c>
      <c r="R1019" s="17">
        <f>IFERROR(ZACKS_Screener[[#This Row],[Price]]/ZACKS_Screener[[#This Row],[EPS2]], "")</f>
        <v>7.6</v>
      </c>
      <c r="S1019" s="17">
        <f>IFERROR(ZACKS_Screener[[#This Row],[PE1]]/(ZACKS_Screener[[#This Row],[EG1]]*100), "")</f>
        <v>1.9015400202634249</v>
      </c>
      <c r="T1019" s="17">
        <f>IFERROR(ZACKS_Screener[[#This Row],[PE2]]/(ZACKS_Screener[[#This Row],[EG2]]*100), "")</f>
        <v>0.44650000000000006</v>
      </c>
      <c r="U1019"/>
    </row>
    <row r="1020" spans="1:21" hidden="1" x14ac:dyDescent="0.25">
      <c r="A1020" s="20" t="s">
        <v>3101</v>
      </c>
      <c r="B1020" s="35">
        <v>15541.77</v>
      </c>
      <c r="C1020" s="6" t="s">
        <v>3100</v>
      </c>
      <c r="D1020" s="6" t="s">
        <v>13</v>
      </c>
      <c r="E1020" s="6" t="s">
        <v>14</v>
      </c>
      <c r="F1020" s="6" t="s">
        <v>560</v>
      </c>
      <c r="G1020">
        <v>12</v>
      </c>
      <c r="H1020">
        <v>202212</v>
      </c>
      <c r="I1020" s="8">
        <v>263.27</v>
      </c>
      <c r="J1020" s="8">
        <v>12.02</v>
      </c>
      <c r="K1020" s="8">
        <v>12.58</v>
      </c>
      <c r="L1020" s="8">
        <v>14.04</v>
      </c>
      <c r="M1020" s="36" t="str">
        <f>INDEX(YahooDetails[], MATCH(ZACKS_Screener[Ticker], YahooDetails[Ticker],0), 4)</f>
        <v>Healthcare</v>
      </c>
      <c r="N1020" s="6" t="str">
        <f>INDEX(YahooDetails[], MATCH(ZACKS_Screener[Ticker], YahooDetails[Ticker],0), 2)</f>
        <v>Diagnostics &amp; Research</v>
      </c>
      <c r="O10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4.6589018302828661E-2</v>
      </c>
      <c r="P10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0.11605723370429245</v>
      </c>
      <c r="Q1020" s="17">
        <f>IFERROR(ZACKS_Screener[[#This Row],[Price]]/ZACKS_Screener[[#This Row],[EPS1]], "")</f>
        <v>20.92766295707472</v>
      </c>
      <c r="R1020" s="17">
        <f>IFERROR(ZACKS_Screener[[#This Row],[Price]]/ZACKS_Screener[[#This Row],[EPS2]], "")</f>
        <v>18.751424501424502</v>
      </c>
      <c r="S1020" s="17">
        <f>IFERROR(ZACKS_Screener[[#This Row],[PE1]]/(ZACKS_Screener[[#This Row],[EG1]]*100), "")</f>
        <v>4.4919733704292488</v>
      </c>
      <c r="T1020" s="17">
        <f>IFERROR(ZACKS_Screener[[#This Row],[PE2]]/(ZACKS_Screener[[#This Row],[EG2]]*100), "")</f>
        <v>1.6157049330679478</v>
      </c>
      <c r="U1020"/>
    </row>
    <row r="1021" spans="1:21" hidden="1" x14ac:dyDescent="0.25">
      <c r="A1021" s="20" t="s">
        <v>1478</v>
      </c>
      <c r="B1021" s="35">
        <v>21902.57</v>
      </c>
      <c r="C1021" s="6" t="s">
        <v>1477</v>
      </c>
      <c r="D1021" s="6" t="s">
        <v>13</v>
      </c>
      <c r="E1021" s="6" t="s">
        <v>37</v>
      </c>
      <c r="F1021" s="6" t="s">
        <v>89</v>
      </c>
      <c r="G1021">
        <v>12</v>
      </c>
      <c r="H1021">
        <v>202212</v>
      </c>
      <c r="I1021" s="8">
        <v>70.599999999999994</v>
      </c>
      <c r="J1021" s="8">
        <v>7.56</v>
      </c>
      <c r="K1021" s="8">
        <v>7.91</v>
      </c>
      <c r="L1021" s="8">
        <v>9.49</v>
      </c>
      <c r="M1021" s="36" t="str">
        <f>INDEX(YahooDetails[], MATCH(ZACKS_Screener[Ticker], YahooDetails[Ticker],0), 4)</f>
        <v>Financial Services</v>
      </c>
      <c r="N1021" s="6" t="str">
        <f>INDEX(YahooDetails[], MATCH(ZACKS_Screener[Ticker], YahooDetails[Ticker],0), 2)</f>
        <v>Insurance—Diversified</v>
      </c>
      <c r="O10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4.629629629629637E-2</v>
      </c>
      <c r="P10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0.19974715549936789</v>
      </c>
      <c r="Q1021" s="17">
        <f>IFERROR(ZACKS_Screener[[#This Row],[Price]]/ZACKS_Screener[[#This Row],[EPS1]], "")</f>
        <v>8.9254108723135257</v>
      </c>
      <c r="R1021" s="17">
        <f>IFERROR(ZACKS_Screener[[#This Row],[Price]]/ZACKS_Screener[[#This Row],[EPS2]], "")</f>
        <v>7.4394099051633287</v>
      </c>
      <c r="S1021" s="17">
        <f>IFERROR(ZACKS_Screener[[#This Row],[PE1]]/(ZACKS_Screener[[#This Row],[EG1]]*100), "")</f>
        <v>1.9278887484197185</v>
      </c>
      <c r="T1021" s="17">
        <f>IFERROR(ZACKS_Screener[[#This Row],[PE2]]/(ZACKS_Screener[[#This Row],[EG2]]*100), "")</f>
        <v>0.37244134398634132</v>
      </c>
      <c r="U1021"/>
    </row>
    <row r="1022" spans="1:21" hidden="1" x14ac:dyDescent="0.25">
      <c r="A1022" s="20" t="s">
        <v>3059</v>
      </c>
      <c r="B1022" s="35">
        <v>60800.639999999999</v>
      </c>
      <c r="C1022" s="6" t="s">
        <v>3058</v>
      </c>
      <c r="D1022" s="6" t="s">
        <v>13</v>
      </c>
      <c r="E1022" s="6" t="s">
        <v>14</v>
      </c>
      <c r="F1022" s="6" t="s">
        <v>95</v>
      </c>
      <c r="G1022">
        <v>1</v>
      </c>
      <c r="H1022">
        <v>202301</v>
      </c>
      <c r="I1022" s="8">
        <v>141.28</v>
      </c>
      <c r="J1022" s="8">
        <v>6.53</v>
      </c>
      <c r="K1022" s="8">
        <v>6.83</v>
      </c>
      <c r="L1022" s="8">
        <v>7.53</v>
      </c>
      <c r="M1022" s="36" t="str">
        <f>INDEX(YahooDetails[], MATCH(ZACKS_Screener[Ticker], YahooDetails[Ticker],0), 4)</f>
        <v>Technology</v>
      </c>
      <c r="N1022" s="6" t="str">
        <f>INDEX(YahooDetails[], MATCH(ZACKS_Screener[Ticker], YahooDetails[Ticker],0), 2)</f>
        <v>Software—Infrastructure</v>
      </c>
      <c r="O10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4.5941807044410386E-2</v>
      </c>
      <c r="P10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0.10248901903367499</v>
      </c>
      <c r="Q1022" s="17">
        <f>IFERROR(ZACKS_Screener[[#This Row],[Price]]/ZACKS_Screener[[#This Row],[EPS1]], "")</f>
        <v>20.685212298682284</v>
      </c>
      <c r="R1022" s="17">
        <f>IFERROR(ZACKS_Screener[[#This Row],[Price]]/ZACKS_Screener[[#This Row],[EPS2]], "")</f>
        <v>18.762284196547146</v>
      </c>
      <c r="S1022" s="17">
        <f>IFERROR(ZACKS_Screener[[#This Row],[PE1]]/(ZACKS_Screener[[#This Row],[EG1]]*100), "")</f>
        <v>4.5024812103465131</v>
      </c>
      <c r="T1022" s="17">
        <f>IFERROR(ZACKS_Screener[[#This Row],[PE2]]/(ZACKS_Screener[[#This Row],[EG2]]*100), "")</f>
        <v>1.8306628723202423</v>
      </c>
      <c r="U1022"/>
    </row>
    <row r="1023" spans="1:21" hidden="1" x14ac:dyDescent="0.25">
      <c r="A1023" s="20" t="s">
        <v>1501</v>
      </c>
      <c r="B1023" s="35">
        <v>133401.63</v>
      </c>
      <c r="C1023" s="6" t="s">
        <v>1500</v>
      </c>
      <c r="D1023" s="6" t="s">
        <v>22</v>
      </c>
      <c r="E1023" s="6" t="s">
        <v>865</v>
      </c>
      <c r="F1023" s="6" t="s">
        <v>866</v>
      </c>
      <c r="G1023">
        <v>12</v>
      </c>
      <c r="H1023">
        <v>202212</v>
      </c>
      <c r="I1023" s="8">
        <v>200.4</v>
      </c>
      <c r="J1023" s="8">
        <v>8.76</v>
      </c>
      <c r="K1023" s="8">
        <v>9.16</v>
      </c>
      <c r="L1023" s="8">
        <v>10.029999999999999</v>
      </c>
      <c r="M1023" s="36" t="str">
        <f>INDEX(YahooDetails[], MATCH(ZACKS_Screener[Ticker], YahooDetails[Ticker],0), 4)</f>
        <v>Industrials</v>
      </c>
      <c r="N1023" s="6" t="str">
        <f>INDEX(YahooDetails[], MATCH(ZACKS_Screener[Ticker], YahooDetails[Ticker],0), 2)</f>
        <v>Conglomerates</v>
      </c>
      <c r="O10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4.5662100456621044E-2</v>
      </c>
      <c r="P10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9.4978165938864545E-2</v>
      </c>
      <c r="Q1023" s="17">
        <f>IFERROR(ZACKS_Screener[[#This Row],[Price]]/ZACKS_Screener[[#This Row],[EPS1]], "")</f>
        <v>21.877729257641921</v>
      </c>
      <c r="R1023" s="17">
        <f>IFERROR(ZACKS_Screener[[#This Row],[Price]]/ZACKS_Screener[[#This Row],[EPS2]], "")</f>
        <v>19.980059820538386</v>
      </c>
      <c r="S1023" s="17">
        <f>IFERROR(ZACKS_Screener[[#This Row],[PE1]]/(ZACKS_Screener[[#This Row],[EG1]]*100), "")</f>
        <v>4.7912227074235769</v>
      </c>
      <c r="T1023" s="17">
        <f>IFERROR(ZACKS_Screener[[#This Row],[PE2]]/(ZACKS_Screener[[#This Row],[EG2]]*100), "")</f>
        <v>2.1036476776566873</v>
      </c>
      <c r="U1023"/>
    </row>
    <row r="1024" spans="1:21" hidden="1" x14ac:dyDescent="0.25">
      <c r="A1024" s="20" t="s">
        <v>241</v>
      </c>
      <c r="B1024" s="35">
        <v>12691.29</v>
      </c>
      <c r="C1024" s="6" t="s">
        <v>240</v>
      </c>
      <c r="D1024" s="6" t="s">
        <v>13</v>
      </c>
      <c r="E1024" s="6" t="s">
        <v>37</v>
      </c>
      <c r="F1024" s="6" t="s">
        <v>168</v>
      </c>
      <c r="G1024">
        <v>12</v>
      </c>
      <c r="H1024">
        <v>202212</v>
      </c>
      <c r="I1024" s="8">
        <v>35.08</v>
      </c>
      <c r="J1024" s="8">
        <v>1.54</v>
      </c>
      <c r="K1024" s="8">
        <v>1.61</v>
      </c>
      <c r="L1024" s="8">
        <v>1.73</v>
      </c>
      <c r="M1024" s="36" t="str">
        <f>INDEX(YahooDetails[], MATCH(ZACKS_Screener[Ticker], YahooDetails[Ticker],0), 4)</f>
        <v>Real Estate</v>
      </c>
      <c r="N1024" s="6" t="str">
        <f>INDEX(YahooDetails[], MATCH(ZACKS_Screener[Ticker], YahooDetails[Ticker],0), 2)</f>
        <v>REIT—Residential</v>
      </c>
      <c r="O10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4.5454545454545491E-2</v>
      </c>
      <c r="P10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7.4534161490683148E-2</v>
      </c>
      <c r="Q1024" s="17">
        <f>IFERROR(ZACKS_Screener[[#This Row],[Price]]/ZACKS_Screener[[#This Row],[EPS1]], "")</f>
        <v>21.788819875776394</v>
      </c>
      <c r="R1024" s="17">
        <f>IFERROR(ZACKS_Screener[[#This Row],[Price]]/ZACKS_Screener[[#This Row],[EPS2]], "")</f>
        <v>20.277456647398843</v>
      </c>
      <c r="S1024" s="17">
        <f>IFERROR(ZACKS_Screener[[#This Row],[PE1]]/(ZACKS_Screener[[#This Row],[EG1]]*100), "")</f>
        <v>4.7935403726708028</v>
      </c>
      <c r="T1024" s="17">
        <f>IFERROR(ZACKS_Screener[[#This Row],[PE2]]/(ZACKS_Screener[[#This Row],[EG2]]*100), "")</f>
        <v>2.7205587668593476</v>
      </c>
      <c r="U1024"/>
    </row>
    <row r="1025" spans="1:21" hidden="1" x14ac:dyDescent="0.25">
      <c r="A1025" s="20" t="s">
        <v>906</v>
      </c>
      <c r="B1025" s="35">
        <v>2905.37</v>
      </c>
      <c r="C1025" s="6" t="s">
        <v>905</v>
      </c>
      <c r="D1025" s="6" t="s">
        <v>13</v>
      </c>
      <c r="E1025" s="6" t="s">
        <v>118</v>
      </c>
      <c r="F1025" s="6" t="s">
        <v>372</v>
      </c>
      <c r="G1025">
        <v>12</v>
      </c>
      <c r="H1025">
        <v>202212</v>
      </c>
      <c r="I1025" s="8">
        <v>51.89</v>
      </c>
      <c r="J1025" s="8">
        <v>1.77</v>
      </c>
      <c r="K1025" s="8">
        <v>1.85</v>
      </c>
      <c r="L1025" s="8">
        <v>2.1</v>
      </c>
      <c r="M1025" s="36" t="str">
        <f>INDEX(YahooDetails[], MATCH(ZACKS_Screener[Ticker], YahooDetails[Ticker],0), 4)</f>
        <v>Utilities</v>
      </c>
      <c r="N1025" s="6" t="str">
        <f>INDEX(YahooDetails[], MATCH(ZACKS_Screener[Ticker], YahooDetails[Ticker],0), 2)</f>
        <v>Utilities—Regulated Water</v>
      </c>
      <c r="O10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4.5197740112994392E-2</v>
      </c>
      <c r="P10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0.13513513513513511</v>
      </c>
      <c r="Q1025" s="17">
        <f>IFERROR(ZACKS_Screener[[#This Row],[Price]]/ZACKS_Screener[[#This Row],[EPS1]], "")</f>
        <v>28.048648648648648</v>
      </c>
      <c r="R1025" s="17">
        <f>IFERROR(ZACKS_Screener[[#This Row],[Price]]/ZACKS_Screener[[#This Row],[EPS2]], "")</f>
        <v>24.709523809523809</v>
      </c>
      <c r="S1025" s="17">
        <f>IFERROR(ZACKS_Screener[[#This Row],[PE1]]/(ZACKS_Screener[[#This Row],[EG1]]*100), "")</f>
        <v>6.2057635135135074</v>
      </c>
      <c r="T1025" s="17">
        <f>IFERROR(ZACKS_Screener[[#This Row],[PE2]]/(ZACKS_Screener[[#This Row],[EG2]]*100), "")</f>
        <v>1.8285047619047621</v>
      </c>
      <c r="U1025"/>
    </row>
    <row r="1026" spans="1:21" hidden="1" x14ac:dyDescent="0.25">
      <c r="A1026" s="20" t="s">
        <v>1508</v>
      </c>
      <c r="B1026" s="35">
        <v>21968.720000000001</v>
      </c>
      <c r="C1026" s="6" t="s">
        <v>1507</v>
      </c>
      <c r="D1026" s="6" t="s">
        <v>13</v>
      </c>
      <c r="E1026" s="6" t="s">
        <v>14</v>
      </c>
      <c r="F1026" s="6" t="s">
        <v>1509</v>
      </c>
      <c r="G1026">
        <v>10</v>
      </c>
      <c r="H1026">
        <v>202210</v>
      </c>
      <c r="I1026" s="8">
        <v>17.010000000000002</v>
      </c>
      <c r="J1026" s="8">
        <v>2.02</v>
      </c>
      <c r="K1026" s="8">
        <v>2.11</v>
      </c>
      <c r="L1026" s="8">
        <v>2.09</v>
      </c>
      <c r="M1026" s="36" t="str">
        <f>INDEX(YahooDetails[], MATCH(ZACKS_Screener[Ticker], YahooDetails[Ticker],0), 4)</f>
        <v>Technology</v>
      </c>
      <c r="N1026" s="6" t="str">
        <f>INDEX(YahooDetails[], MATCH(ZACKS_Screener[Ticker], YahooDetails[Ticker],0), 2)</f>
        <v>Communication Equipment</v>
      </c>
      <c r="O10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4.4554455445544483E-2</v>
      </c>
      <c r="P10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-9.4786729857819999E-3</v>
      </c>
      <c r="Q1026" s="17">
        <f>IFERROR(ZACKS_Screener[[#This Row],[Price]]/ZACKS_Screener[[#This Row],[EPS1]], "")</f>
        <v>8.061611374407585</v>
      </c>
      <c r="R1026" s="17">
        <f>IFERROR(ZACKS_Screener[[#This Row],[Price]]/ZACKS_Screener[[#This Row],[EPS2]], "")</f>
        <v>8.1387559808612462</v>
      </c>
      <c r="S1026" s="17">
        <f>IFERROR(ZACKS_Screener[[#This Row],[PE1]]/(ZACKS_Screener[[#This Row],[EG1]]*100), "")</f>
        <v>1.8093838862559273</v>
      </c>
      <c r="T1026" s="17">
        <f>IFERROR(ZACKS_Screener[[#This Row],[PE2]]/(ZACKS_Screener[[#This Row],[EG2]]*100), "")</f>
        <v>-8.5863875598086068</v>
      </c>
      <c r="U1026"/>
    </row>
    <row r="1027" spans="1:21" hidden="1" x14ac:dyDescent="0.25">
      <c r="A1027" s="20" t="s">
        <v>1083</v>
      </c>
      <c r="B1027" s="35">
        <v>12701.36</v>
      </c>
      <c r="C1027" s="6" t="s">
        <v>1082</v>
      </c>
      <c r="D1027" s="6" t="s">
        <v>13</v>
      </c>
      <c r="E1027" s="6" t="s">
        <v>37</v>
      </c>
      <c r="F1027" s="6" t="s">
        <v>168</v>
      </c>
      <c r="G1027">
        <v>12</v>
      </c>
      <c r="H1027">
        <v>202212</v>
      </c>
      <c r="I1027" s="8">
        <v>68.209999999999994</v>
      </c>
      <c r="J1027" s="8">
        <v>2.72</v>
      </c>
      <c r="K1027" s="8">
        <v>2.84</v>
      </c>
      <c r="L1027" s="8">
        <v>3.06</v>
      </c>
      <c r="M1027" s="36" t="str">
        <f>INDEX(YahooDetails[], MATCH(ZACKS_Screener[Ticker], YahooDetails[Ticker],0), 4)</f>
        <v>Real Estate</v>
      </c>
      <c r="N1027" s="6" t="str">
        <f>INDEX(YahooDetails[], MATCH(ZACKS_Screener[Ticker], YahooDetails[Ticker],0), 2)</f>
        <v>REIT—Residential</v>
      </c>
      <c r="O10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4.41176470588234E-2</v>
      </c>
      <c r="P10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7.7464788732394443E-2</v>
      </c>
      <c r="Q1027" s="17">
        <f>IFERROR(ZACKS_Screener[[#This Row],[Price]]/ZACKS_Screener[[#This Row],[EPS1]], "")</f>
        <v>24.017605633802816</v>
      </c>
      <c r="R1027" s="17">
        <f>IFERROR(ZACKS_Screener[[#This Row],[Price]]/ZACKS_Screener[[#This Row],[EPS2]], "")</f>
        <v>22.290849673202612</v>
      </c>
      <c r="S1027" s="17">
        <f>IFERROR(ZACKS_Screener[[#This Row],[PE1]]/(ZACKS_Screener[[#This Row],[EG1]]*100), "")</f>
        <v>5.4439906103286546</v>
      </c>
      <c r="T1027" s="17">
        <f>IFERROR(ZACKS_Screener[[#This Row],[PE2]]/(ZACKS_Screener[[#This Row],[EG2]]*100), "")</f>
        <v>2.8775460487225164</v>
      </c>
      <c r="U1027"/>
    </row>
    <row r="1028" spans="1:21" x14ac:dyDescent="0.25">
      <c r="A1028" s="20" t="s">
        <v>1485</v>
      </c>
      <c r="B1028" s="35">
        <v>6403.96</v>
      </c>
      <c r="C1028" s="6" t="s">
        <v>1484</v>
      </c>
      <c r="D1028" s="6" t="s">
        <v>13</v>
      </c>
      <c r="E1028" s="6" t="s">
        <v>37</v>
      </c>
      <c r="F1028" s="6" t="s">
        <v>379</v>
      </c>
      <c r="G1028">
        <v>3</v>
      </c>
      <c r="H1028">
        <v>202303</v>
      </c>
      <c r="I1028" s="8">
        <v>94.09</v>
      </c>
      <c r="J1028" s="8">
        <v>4.54</v>
      </c>
      <c r="K1028" s="8">
        <v>4.74</v>
      </c>
      <c r="L1028" s="8">
        <v>5.98</v>
      </c>
      <c r="M1028" s="36" t="str">
        <f>INDEX(YahooDetails[], MATCH(ZACKS_Screener[Ticker], YahooDetails[Ticker],0), 4)</f>
        <v>Financial Services</v>
      </c>
      <c r="N1028" s="6" t="str">
        <f>INDEX(YahooDetails[], MATCH(ZACKS_Screener[Ticker], YahooDetails[Ticker],0), 2)</f>
        <v>Capital Markets</v>
      </c>
      <c r="O10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4.4052863436123385E-2</v>
      </c>
      <c r="P10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0.26160337552742619</v>
      </c>
      <c r="Q1028" s="17">
        <f>IFERROR(ZACKS_Screener[[#This Row],[Price]]/ZACKS_Screener[[#This Row],[EPS1]], "")</f>
        <v>19.850210970464136</v>
      </c>
      <c r="R1028" s="17">
        <f>IFERROR(ZACKS_Screener[[#This Row],[Price]]/ZACKS_Screener[[#This Row],[EPS2]], "")</f>
        <v>15.734113712374581</v>
      </c>
      <c r="S1028" s="17">
        <f>IFERROR(ZACKS_Screener[[#This Row],[PE1]]/(ZACKS_Screener[[#This Row],[EG1]]*100), "")</f>
        <v>4.5059978902953546</v>
      </c>
      <c r="T1028" s="17">
        <f>IFERROR(ZACKS_Screener[[#This Row],[PE2]]/(ZACKS_Screener[[#This Row],[EG2]]*100), "")</f>
        <v>0.60144918545689929</v>
      </c>
      <c r="U1028"/>
    </row>
    <row r="1029" spans="1:21" hidden="1" x14ac:dyDescent="0.25">
      <c r="A1029" s="20" t="s">
        <v>698</v>
      </c>
      <c r="B1029" s="35">
        <v>23065.85</v>
      </c>
      <c r="C1029" s="6" t="s">
        <v>697</v>
      </c>
      <c r="D1029" s="6" t="s">
        <v>13</v>
      </c>
      <c r="E1029" s="6" t="s">
        <v>51</v>
      </c>
      <c r="F1029" s="6" t="s">
        <v>699</v>
      </c>
      <c r="G1029">
        <v>12</v>
      </c>
      <c r="H1029">
        <v>202212</v>
      </c>
      <c r="I1029" s="8">
        <v>94.43</v>
      </c>
      <c r="J1029" s="8">
        <v>2.97</v>
      </c>
      <c r="K1029" s="8">
        <v>3.1</v>
      </c>
      <c r="L1029" s="8">
        <v>3.38</v>
      </c>
      <c r="M1029" s="36" t="str">
        <f>INDEX(YahooDetails[], MATCH(ZACKS_Screener[Ticker], YahooDetails[Ticker],0), 4)</f>
        <v>Consumer Defensive</v>
      </c>
      <c r="N1029" s="6" t="str">
        <f>INDEX(YahooDetails[], MATCH(ZACKS_Screener[Ticker], YahooDetails[Ticker],0), 2)</f>
        <v>Household &amp; Personal Products</v>
      </c>
      <c r="O10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4.3771043771043731E-2</v>
      </c>
      <c r="P10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9.032258064516123E-2</v>
      </c>
      <c r="Q1029" s="17">
        <f>IFERROR(ZACKS_Screener[[#This Row],[Price]]/ZACKS_Screener[[#This Row],[EPS1]], "")</f>
        <v>30.461290322580645</v>
      </c>
      <c r="R1029" s="17">
        <f>IFERROR(ZACKS_Screener[[#This Row],[Price]]/ZACKS_Screener[[#This Row],[EPS2]], "")</f>
        <v>27.937869822485212</v>
      </c>
      <c r="S1029" s="17">
        <f>IFERROR(ZACKS_Screener[[#This Row],[PE1]]/(ZACKS_Screener[[#This Row],[EG1]]*100), "")</f>
        <v>6.959233250620354</v>
      </c>
      <c r="T1029" s="17">
        <f>IFERROR(ZACKS_Screener[[#This Row],[PE2]]/(ZACKS_Screener[[#This Row],[EG2]]*100), "")</f>
        <v>3.0931213017751507</v>
      </c>
      <c r="U1029"/>
    </row>
    <row r="1030" spans="1:21" hidden="1" x14ac:dyDescent="0.25">
      <c r="A1030" s="20" t="s">
        <v>3000</v>
      </c>
      <c r="B1030" s="35">
        <v>22265.79</v>
      </c>
      <c r="C1030" s="6" t="s">
        <v>2999</v>
      </c>
      <c r="D1030" s="6" t="s">
        <v>22</v>
      </c>
      <c r="E1030" s="6" t="s">
        <v>30</v>
      </c>
      <c r="F1030" s="6" t="s">
        <v>430</v>
      </c>
      <c r="G1030">
        <v>1</v>
      </c>
      <c r="H1030">
        <v>202301</v>
      </c>
      <c r="I1030" s="8">
        <v>447.09</v>
      </c>
      <c r="J1030" s="8">
        <v>24.01</v>
      </c>
      <c r="K1030" s="8">
        <v>25.05</v>
      </c>
      <c r="L1030" s="8">
        <v>26.89</v>
      </c>
      <c r="M1030" s="36" t="str">
        <f>INDEX(YahooDetails[], MATCH(ZACKS_Screener[Ticker], YahooDetails[Ticker],0), 4)</f>
        <v>Consumer Cyclical</v>
      </c>
      <c r="N1030" s="6" t="str">
        <f>INDEX(YahooDetails[], MATCH(ZACKS_Screener[Ticker], YahooDetails[Ticker],0), 2)</f>
        <v>Specialty Retail</v>
      </c>
      <c r="O10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4.331528529779255E-2</v>
      </c>
      <c r="P10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7.3453093812375247E-2</v>
      </c>
      <c r="Q1030" s="17">
        <f>IFERROR(ZACKS_Screener[[#This Row],[Price]]/ZACKS_Screener[[#This Row],[EPS1]], "")</f>
        <v>17.847904191616767</v>
      </c>
      <c r="R1030" s="17">
        <f>IFERROR(ZACKS_Screener[[#This Row],[Price]]/ZACKS_Screener[[#This Row],[EPS2]], "")</f>
        <v>16.626626998884344</v>
      </c>
      <c r="S1030" s="17">
        <f>IFERROR(ZACKS_Screener[[#This Row],[PE1]]/(ZACKS_Screener[[#This Row],[EG1]]*100), "")</f>
        <v>4.1204632657761442</v>
      </c>
      <c r="T1030" s="17">
        <f>IFERROR(ZACKS_Screener[[#This Row],[PE2]]/(ZACKS_Screener[[#This Row],[EG2]]*100), "")</f>
        <v>2.2635706865328959</v>
      </c>
      <c r="U1030"/>
    </row>
    <row r="1031" spans="1:21" hidden="1" x14ac:dyDescent="0.25">
      <c r="A1031" s="20" t="s">
        <v>3170</v>
      </c>
      <c r="B1031" s="35">
        <v>11735.33</v>
      </c>
      <c r="C1031" s="6" t="s">
        <v>3170</v>
      </c>
      <c r="D1031" s="6" t="s">
        <v>13</v>
      </c>
      <c r="E1031" s="6" t="s">
        <v>85</v>
      </c>
      <c r="F1031" s="6" t="s">
        <v>1633</v>
      </c>
      <c r="G1031">
        <v>12</v>
      </c>
      <c r="H1031">
        <v>202212</v>
      </c>
      <c r="I1031" s="8">
        <v>54.79</v>
      </c>
      <c r="J1031" s="8">
        <v>6.09</v>
      </c>
      <c r="K1031" s="8">
        <v>6.35</v>
      </c>
      <c r="L1031" s="8">
        <v>6.69</v>
      </c>
      <c r="M1031" s="36" t="str">
        <f>INDEX(YahooDetails[], MATCH(ZACKS_Screener[Ticker], YahooDetails[Ticker],0), 4)</f>
        <v>Communication Services</v>
      </c>
      <c r="N1031" s="6" t="str">
        <f>INDEX(YahooDetails[], MATCH(ZACKS_Screener[Ticker], YahooDetails[Ticker],0), 2)</f>
        <v>Advertising Agencies</v>
      </c>
      <c r="O10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4.2692939244663351E-2</v>
      </c>
      <c r="P10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5.354330708661429E-2</v>
      </c>
      <c r="Q1031" s="17">
        <f>IFERROR(ZACKS_Screener[[#This Row],[Price]]/ZACKS_Screener[[#This Row],[EPS1]], "")</f>
        <v>8.6283464566929133</v>
      </c>
      <c r="R1031" s="17">
        <f>IFERROR(ZACKS_Screener[[#This Row],[Price]]/ZACKS_Screener[[#This Row],[EPS2]], "")</f>
        <v>8.1898355754857999</v>
      </c>
      <c r="S1031" s="17">
        <f>IFERROR(ZACKS_Screener[[#This Row],[PE1]]/(ZACKS_Screener[[#This Row],[EG1]]*100), "")</f>
        <v>2.0210242277407646</v>
      </c>
      <c r="T1031" s="17">
        <f>IFERROR(ZACKS_Screener[[#This Row],[PE2]]/(ZACKS_Screener[[#This Row],[EG2]]*100), "")</f>
        <v>1.5295722324804328</v>
      </c>
      <c r="U1031"/>
    </row>
    <row r="1032" spans="1:21" hidden="1" x14ac:dyDescent="0.25">
      <c r="A1032" s="20" t="s">
        <v>3049</v>
      </c>
      <c r="B1032" s="35">
        <v>14972.01</v>
      </c>
      <c r="C1032" s="6" t="s">
        <v>3048</v>
      </c>
      <c r="D1032" s="6" t="s">
        <v>13</v>
      </c>
      <c r="E1032" s="6" t="s">
        <v>118</v>
      </c>
      <c r="F1032" s="6" t="s">
        <v>440</v>
      </c>
      <c r="G1032">
        <v>12</v>
      </c>
      <c r="H1032">
        <v>202212</v>
      </c>
      <c r="I1032" s="8">
        <v>9</v>
      </c>
      <c r="J1032" s="8">
        <v>0.47</v>
      </c>
      <c r="K1032" s="8">
        <v>0.49</v>
      </c>
      <c r="L1032" s="8">
        <v>0.67</v>
      </c>
      <c r="M1032" s="36" t="str">
        <f>INDEX(YahooDetails[], MATCH(ZACKS_Screener[Ticker], YahooDetails[Ticker],0), 4)</f>
        <v>Communication Services</v>
      </c>
      <c r="N1032" s="6" t="str">
        <f>INDEX(YahooDetails[], MATCH(ZACKS_Screener[Ticker], YahooDetails[Ticker],0), 2)</f>
        <v>Telecom Services</v>
      </c>
      <c r="O10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4.2553191489361743E-2</v>
      </c>
      <c r="P10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0.36734693877551033</v>
      </c>
      <c r="Q1032" s="17">
        <f>IFERROR(ZACKS_Screener[[#This Row],[Price]]/ZACKS_Screener[[#This Row],[EPS1]], "")</f>
        <v>18.367346938775512</v>
      </c>
      <c r="R1032" s="17">
        <f>IFERROR(ZACKS_Screener[[#This Row],[Price]]/ZACKS_Screener[[#This Row],[EPS2]], "")</f>
        <v>13.432835820895521</v>
      </c>
      <c r="S1032" s="17">
        <f>IFERROR(ZACKS_Screener[[#This Row],[PE1]]/(ZACKS_Screener[[#This Row],[EG1]]*100), "")</f>
        <v>4.3163265306122405</v>
      </c>
      <c r="T1032" s="17">
        <f>IFERROR(ZACKS_Screener[[#This Row],[PE2]]/(ZACKS_Screener[[#This Row],[EG2]]*100), "")</f>
        <v>0.36567164179104467</v>
      </c>
      <c r="U1032"/>
    </row>
    <row r="1033" spans="1:21" hidden="1" x14ac:dyDescent="0.25">
      <c r="A1033" s="20" t="s">
        <v>835</v>
      </c>
      <c r="B1033" s="35">
        <v>11912.51</v>
      </c>
      <c r="C1033" s="6" t="s">
        <v>834</v>
      </c>
      <c r="D1033" s="6" t="s">
        <v>13</v>
      </c>
      <c r="E1033" s="6" t="s">
        <v>37</v>
      </c>
      <c r="F1033" s="6" t="s">
        <v>168</v>
      </c>
      <c r="G1033">
        <v>12</v>
      </c>
      <c r="H1033">
        <v>202212</v>
      </c>
      <c r="I1033" s="8">
        <v>111.58</v>
      </c>
      <c r="J1033" s="8">
        <v>6.59</v>
      </c>
      <c r="K1033" s="8">
        <v>6.87</v>
      </c>
      <c r="L1033" s="8">
        <v>7.16</v>
      </c>
      <c r="M1033" s="36" t="str">
        <f>INDEX(YahooDetails[], MATCH(ZACKS_Screener[Ticker], YahooDetails[Ticker],0), 4)</f>
        <v>Real Estate</v>
      </c>
      <c r="N1033" s="6" t="str">
        <f>INDEX(YahooDetails[], MATCH(ZACKS_Screener[Ticker], YahooDetails[Ticker],0), 2)</f>
        <v>REIT—Residential</v>
      </c>
      <c r="O10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4.248861911987864E-2</v>
      </c>
      <c r="P10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4.2212518195050952E-2</v>
      </c>
      <c r="Q1033" s="17">
        <f>IFERROR(ZACKS_Screener[[#This Row],[Price]]/ZACKS_Screener[[#This Row],[EPS1]], "")</f>
        <v>16.241630276564774</v>
      </c>
      <c r="R1033" s="17">
        <f>IFERROR(ZACKS_Screener[[#This Row],[Price]]/ZACKS_Screener[[#This Row],[EPS2]], "")</f>
        <v>15.583798882681563</v>
      </c>
      <c r="S1033" s="17">
        <f>IFERROR(ZACKS_Screener[[#This Row],[PE1]]/(ZACKS_Screener[[#This Row],[EG1]]*100), "")</f>
        <v>3.8225836972343492</v>
      </c>
      <c r="T1033" s="17">
        <f>IFERROR(ZACKS_Screener[[#This Row],[PE2]]/(ZACKS_Screener[[#This Row],[EG2]]*100), "")</f>
        <v>3.6917482180697352</v>
      </c>
      <c r="U1033"/>
    </row>
    <row r="1034" spans="1:21" hidden="1" x14ac:dyDescent="0.25">
      <c r="A1034" s="20" t="s">
        <v>1228</v>
      </c>
      <c r="B1034" s="35">
        <v>22506.76</v>
      </c>
      <c r="C1034" s="6" t="s">
        <v>1227</v>
      </c>
      <c r="D1034" s="6" t="s">
        <v>13</v>
      </c>
      <c r="E1034" s="6" t="s">
        <v>118</v>
      </c>
      <c r="F1034" s="6" t="s">
        <v>119</v>
      </c>
      <c r="G1034">
        <v>12</v>
      </c>
      <c r="H1034">
        <v>202212</v>
      </c>
      <c r="I1034" s="8">
        <v>39.29</v>
      </c>
      <c r="J1034" s="8">
        <v>2.41</v>
      </c>
      <c r="K1034" s="8">
        <v>2.5099999999999998</v>
      </c>
      <c r="L1034" s="8">
        <v>2.66</v>
      </c>
      <c r="M1034" s="36" t="str">
        <f>INDEX(YahooDetails[], MATCH(ZACKS_Screener[Ticker], YahooDetails[Ticker],0), 4)</f>
        <v>Utilities</v>
      </c>
      <c r="N1034" s="6" t="str">
        <f>INDEX(YahooDetails[], MATCH(ZACKS_Screener[Ticker], YahooDetails[Ticker],0), 2)</f>
        <v>Utilities—Regulated Electric</v>
      </c>
      <c r="O10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4.1493775933609811E-2</v>
      </c>
      <c r="P10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5.9760956175298953E-2</v>
      </c>
      <c r="Q1034" s="17">
        <f>IFERROR(ZACKS_Screener[[#This Row],[Price]]/ZACKS_Screener[[#This Row],[EPS1]], "")</f>
        <v>15.653386454183268</v>
      </c>
      <c r="R1034" s="17">
        <f>IFERROR(ZACKS_Screener[[#This Row],[Price]]/ZACKS_Screener[[#This Row],[EPS2]], "")</f>
        <v>14.770676691729323</v>
      </c>
      <c r="S1034" s="17">
        <f>IFERROR(ZACKS_Screener[[#This Row],[PE1]]/(ZACKS_Screener[[#This Row],[EG1]]*100), "")</f>
        <v>3.7724661354581812</v>
      </c>
      <c r="T1034" s="17">
        <f>IFERROR(ZACKS_Screener[[#This Row],[PE2]]/(ZACKS_Screener[[#This Row],[EG2]]*100), "")</f>
        <v>2.4716265664160337</v>
      </c>
      <c r="U1034"/>
    </row>
    <row r="1035" spans="1:21" hidden="1" x14ac:dyDescent="0.25">
      <c r="A1035" s="20" t="s">
        <v>584</v>
      </c>
      <c r="B1035" s="35">
        <v>65855.899999999994</v>
      </c>
      <c r="C1035" s="6" t="s">
        <v>583</v>
      </c>
      <c r="D1035" s="6" t="s">
        <v>13</v>
      </c>
      <c r="E1035" s="6" t="s">
        <v>51</v>
      </c>
      <c r="F1035" s="6" t="s">
        <v>585</v>
      </c>
      <c r="G1035">
        <v>12</v>
      </c>
      <c r="H1035">
        <v>202212</v>
      </c>
      <c r="I1035" s="8">
        <v>32.67</v>
      </c>
      <c r="J1035" s="8">
        <v>4.59</v>
      </c>
      <c r="K1035" s="8">
        <v>4.78</v>
      </c>
      <c r="L1035" s="8">
        <v>5.05</v>
      </c>
      <c r="M1035" s="36" t="str">
        <f>INDEX(YahooDetails[], MATCH(ZACKS_Screener[Ticker], YahooDetails[Ticker],0), 4)</f>
        <v>Consumer Defensive</v>
      </c>
      <c r="N1035" s="6" t="str">
        <f>INDEX(YahooDetails[], MATCH(ZACKS_Screener[Ticker], YahooDetails[Ticker],0), 2)</f>
        <v>Tobacco</v>
      </c>
      <c r="O10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4.1394335511982655E-2</v>
      </c>
      <c r="P10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5.6485355648535469E-2</v>
      </c>
      <c r="Q1035" s="17">
        <f>IFERROR(ZACKS_Screener[[#This Row],[Price]]/ZACKS_Screener[[#This Row],[EPS1]], "")</f>
        <v>6.8347280334728033</v>
      </c>
      <c r="R1035" s="17">
        <f>IFERROR(ZACKS_Screener[[#This Row],[Price]]/ZACKS_Screener[[#This Row],[EPS2]], "")</f>
        <v>6.4693069306930697</v>
      </c>
      <c r="S1035" s="17">
        <f>IFERROR(ZACKS_Screener[[#This Row],[PE1]]/(ZACKS_Screener[[#This Row],[EG1]]*100), "")</f>
        <v>1.6511264038757951</v>
      </c>
      <c r="T1035" s="17">
        <f>IFERROR(ZACKS_Screener[[#This Row],[PE2]]/(ZACKS_Screener[[#This Row],[EG2]]*100), "")</f>
        <v>1.1453069306930712</v>
      </c>
      <c r="U1035"/>
    </row>
    <row r="1036" spans="1:21" hidden="1" x14ac:dyDescent="0.25">
      <c r="A1036" s="20" t="s">
        <v>3296</v>
      </c>
      <c r="B1036" s="35">
        <v>2296.36</v>
      </c>
      <c r="C1036" s="6" t="s">
        <v>3295</v>
      </c>
      <c r="D1036" s="6" t="s">
        <v>13</v>
      </c>
      <c r="E1036" s="6" t="s">
        <v>30</v>
      </c>
      <c r="F1036" s="6" t="s">
        <v>830</v>
      </c>
      <c r="G1036">
        <v>1</v>
      </c>
      <c r="H1036">
        <v>202301</v>
      </c>
      <c r="I1036" s="8">
        <v>11.63</v>
      </c>
      <c r="J1036" s="8">
        <v>0.97</v>
      </c>
      <c r="K1036" s="8">
        <v>1.01</v>
      </c>
      <c r="L1036" s="8">
        <v>1.04</v>
      </c>
      <c r="M1036" s="36" t="str">
        <f>INDEX(YahooDetails[], MATCH(ZACKS_Screener[Ticker], YahooDetails[Ticker],0), 4)</f>
        <v>Consumer Cyclical</v>
      </c>
      <c r="N1036" s="6" t="str">
        <f>INDEX(YahooDetails[], MATCH(ZACKS_Screener[Ticker], YahooDetails[Ticker],0), 2)</f>
        <v>Apparel Retail</v>
      </c>
      <c r="O10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4.1237113402061897E-2</v>
      </c>
      <c r="P10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2.9702970297029729E-2</v>
      </c>
      <c r="Q1036" s="17">
        <f>IFERROR(ZACKS_Screener[[#This Row],[Price]]/ZACKS_Screener[[#This Row],[EPS1]], "")</f>
        <v>11.514851485148515</v>
      </c>
      <c r="R1036" s="17">
        <f>IFERROR(ZACKS_Screener[[#This Row],[Price]]/ZACKS_Screener[[#This Row],[EPS2]], "")</f>
        <v>11.182692307692308</v>
      </c>
      <c r="S1036" s="17">
        <f>IFERROR(ZACKS_Screener[[#This Row],[PE1]]/(ZACKS_Screener[[#This Row],[EG1]]*100), "")</f>
        <v>2.7923514851485121</v>
      </c>
      <c r="T1036" s="17">
        <f>IFERROR(ZACKS_Screener[[#This Row],[PE2]]/(ZACKS_Screener[[#This Row],[EG2]]*100), "")</f>
        <v>3.7648397435897403</v>
      </c>
      <c r="U1036"/>
    </row>
    <row r="1037" spans="1:21" hidden="1" x14ac:dyDescent="0.25">
      <c r="A1037" s="20" t="s">
        <v>3165</v>
      </c>
      <c r="B1037" s="35">
        <v>6417.89</v>
      </c>
      <c r="C1037" s="6" t="s">
        <v>3164</v>
      </c>
      <c r="D1037" s="6" t="s">
        <v>13</v>
      </c>
      <c r="E1037" s="6" t="s">
        <v>14</v>
      </c>
      <c r="F1037" s="6" t="s">
        <v>3081</v>
      </c>
      <c r="G1037">
        <v>6</v>
      </c>
      <c r="H1037">
        <v>202206</v>
      </c>
      <c r="I1037" s="8">
        <v>51.56</v>
      </c>
      <c r="J1037" s="8">
        <v>-0.5</v>
      </c>
      <c r="K1037" s="8">
        <v>-0.48</v>
      </c>
      <c r="L1037" s="8">
        <v>-0.6</v>
      </c>
      <c r="M1037" s="36" t="str">
        <f>INDEX(YahooDetails[], MATCH(ZACKS_Screener[Ticker], YahooDetails[Ticker],0), 4)</f>
        <v>Technology</v>
      </c>
      <c r="N1037" s="6" t="str">
        <f>INDEX(YahooDetails[], MATCH(ZACKS_Screener[Ticker], YahooDetails[Ticker],0), 2)</f>
        <v>Semiconductors</v>
      </c>
      <c r="O10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4.0000000000000036E-2</v>
      </c>
      <c r="P10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v>
      </c>
      <c r="Q1037" s="17">
        <f>IFERROR(ZACKS_Screener[[#This Row],[Price]]/ZACKS_Screener[[#This Row],[EPS1]], "")</f>
        <v>-107.41666666666667</v>
      </c>
      <c r="R1037" s="17">
        <f>IFERROR(ZACKS_Screener[[#This Row],[Price]]/ZACKS_Screener[[#This Row],[EPS2]], "")</f>
        <v>-85.933333333333337</v>
      </c>
      <c r="S1037" s="17">
        <f>IFERROR(ZACKS_Screener[[#This Row],[PE1]]/(ZACKS_Screener[[#This Row],[EG1]]*100), "")</f>
        <v>-26.854166666666643</v>
      </c>
      <c r="T1037" s="17">
        <f>IFERROR(ZACKS_Screener[[#This Row],[PE2]]/(ZACKS_Screener[[#This Row],[EG2]]*100), "")</f>
        <v>3.4373333333333336</v>
      </c>
      <c r="U1037"/>
    </row>
    <row r="1038" spans="1:21" hidden="1" x14ac:dyDescent="0.25">
      <c r="A1038" s="20" t="s">
        <v>1903</v>
      </c>
      <c r="B1038" s="35">
        <v>11857.78</v>
      </c>
      <c r="C1038" s="6" t="s">
        <v>1902</v>
      </c>
      <c r="D1038" s="6" t="s">
        <v>22</v>
      </c>
      <c r="E1038" s="6" t="s">
        <v>14</v>
      </c>
      <c r="F1038" s="6" t="s">
        <v>95</v>
      </c>
      <c r="G1038">
        <v>12</v>
      </c>
      <c r="H1038">
        <v>202212</v>
      </c>
      <c r="I1038" s="8">
        <v>191.17</v>
      </c>
      <c r="J1038" s="8">
        <v>2.76</v>
      </c>
      <c r="K1038" s="8">
        <v>2.87</v>
      </c>
      <c r="L1038" s="8">
        <v>3.28</v>
      </c>
      <c r="M1038" s="36" t="str">
        <f>INDEX(YahooDetails[], MATCH(ZACKS_Screener[Ticker], YahooDetails[Ticker],0), 4)</f>
        <v>Technology</v>
      </c>
      <c r="N1038" s="6" t="str">
        <f>INDEX(YahooDetails[], MATCH(ZACKS_Screener[Ticker], YahooDetails[Ticker],0), 2)</f>
        <v>Software—Application</v>
      </c>
      <c r="O10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3.9855072463768237E-2</v>
      </c>
      <c r="P10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0.14285714285714274</v>
      </c>
      <c r="Q1038" s="17">
        <f>IFERROR(ZACKS_Screener[[#This Row],[Price]]/ZACKS_Screener[[#This Row],[EPS1]], "")</f>
        <v>66.609756097560975</v>
      </c>
      <c r="R1038" s="17">
        <f>IFERROR(ZACKS_Screener[[#This Row],[Price]]/ZACKS_Screener[[#This Row],[EPS2]], "")</f>
        <v>58.283536585365852</v>
      </c>
      <c r="S1038" s="17">
        <f>IFERROR(ZACKS_Screener[[#This Row],[PE1]]/(ZACKS_Screener[[#This Row],[EG1]]*100), "")</f>
        <v>16.712993348115248</v>
      </c>
      <c r="T1038" s="17">
        <f>IFERROR(ZACKS_Screener[[#This Row],[PE2]]/(ZACKS_Screener[[#This Row],[EG2]]*100), "")</f>
        <v>4.0798475609756126</v>
      </c>
      <c r="U1038"/>
    </row>
    <row r="1039" spans="1:21" hidden="1" x14ac:dyDescent="0.25">
      <c r="A1039" s="20" t="s">
        <v>1184</v>
      </c>
      <c r="B1039" s="35">
        <v>40518.74</v>
      </c>
      <c r="C1039" s="6" t="s">
        <v>1183</v>
      </c>
      <c r="D1039" s="6" t="s">
        <v>22</v>
      </c>
      <c r="E1039" s="6" t="s">
        <v>118</v>
      </c>
      <c r="F1039" s="6" t="s">
        <v>119</v>
      </c>
      <c r="G1039">
        <v>12</v>
      </c>
      <c r="H1039">
        <v>202212</v>
      </c>
      <c r="I1039" s="8">
        <v>40.74</v>
      </c>
      <c r="J1039" s="8">
        <v>2.27</v>
      </c>
      <c r="K1039" s="8">
        <v>2.36</v>
      </c>
      <c r="L1039" s="8">
        <v>2.52</v>
      </c>
      <c r="M1039" s="36" t="str">
        <f>INDEX(YahooDetails[], MATCH(ZACKS_Screener[Ticker], YahooDetails[Ticker],0), 4)</f>
        <v>Utilities</v>
      </c>
      <c r="N1039" s="6" t="str">
        <f>INDEX(YahooDetails[], MATCH(ZACKS_Screener[Ticker], YahooDetails[Ticker],0), 2)</f>
        <v>Utilities—Regulated Electric</v>
      </c>
      <c r="O10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3.9647577092510954E-2</v>
      </c>
      <c r="P10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6.7796610169491595E-2</v>
      </c>
      <c r="Q1039" s="17">
        <f>IFERROR(ZACKS_Screener[[#This Row],[Price]]/ZACKS_Screener[[#This Row],[EPS1]], "")</f>
        <v>17.262711864406782</v>
      </c>
      <c r="R1039" s="17">
        <f>IFERROR(ZACKS_Screener[[#This Row],[Price]]/ZACKS_Screener[[#This Row],[EPS2]], "")</f>
        <v>16.166666666666668</v>
      </c>
      <c r="S1039" s="17">
        <f>IFERROR(ZACKS_Screener[[#This Row],[PE1]]/(ZACKS_Screener[[#This Row],[EG1]]*100), "")</f>
        <v>4.3540395480226062</v>
      </c>
      <c r="T1039" s="17">
        <f>IFERROR(ZACKS_Screener[[#This Row],[PE2]]/(ZACKS_Screener[[#This Row],[EG2]]*100), "")</f>
        <v>2.3845833333333313</v>
      </c>
      <c r="U1039"/>
    </row>
    <row r="1040" spans="1:21" hidden="1" x14ac:dyDescent="0.25">
      <c r="A1040" s="20" t="s">
        <v>3068</v>
      </c>
      <c r="B1040" s="35">
        <v>7022.4</v>
      </c>
      <c r="C1040" s="6" t="s">
        <v>3067</v>
      </c>
      <c r="D1040" s="6" t="s">
        <v>13</v>
      </c>
      <c r="E1040" s="6" t="s">
        <v>37</v>
      </c>
      <c r="F1040" s="6" t="s">
        <v>127</v>
      </c>
      <c r="G1040">
        <v>12</v>
      </c>
      <c r="H1040">
        <v>202212</v>
      </c>
      <c r="I1040" s="8">
        <v>71.459999999999994</v>
      </c>
      <c r="J1040" s="8">
        <v>7.58</v>
      </c>
      <c r="K1040" s="8">
        <v>7.88</v>
      </c>
      <c r="L1040" s="8">
        <v>9.16</v>
      </c>
      <c r="M1040" s="36" t="str">
        <f>INDEX(YahooDetails[], MATCH(ZACKS_Screener[Ticker], YahooDetails[Ticker],0), 4)</f>
        <v>Financial Services</v>
      </c>
      <c r="N1040" s="6" t="str">
        <f>INDEX(YahooDetails[], MATCH(ZACKS_Screener[Ticker], YahooDetails[Ticker],0), 2)</f>
        <v>Financial Conglomerates</v>
      </c>
      <c r="O10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3.9577836411609474E-2</v>
      </c>
      <c r="P10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0.1624365482233503</v>
      </c>
      <c r="Q1040" s="17">
        <f>IFERROR(ZACKS_Screener[[#This Row],[Price]]/ZACKS_Screener[[#This Row],[EPS1]], "")</f>
        <v>9.0685279187817258</v>
      </c>
      <c r="R1040" s="17">
        <f>IFERROR(ZACKS_Screener[[#This Row],[Price]]/ZACKS_Screener[[#This Row],[EPS2]], "")</f>
        <v>7.8013100436681215</v>
      </c>
      <c r="S1040" s="17">
        <f>IFERROR(ZACKS_Screener[[#This Row],[PE1]]/(ZACKS_Screener[[#This Row],[EG1]]*100), "")</f>
        <v>2.291314720812184</v>
      </c>
      <c r="T1040" s="17">
        <f>IFERROR(ZACKS_Screener[[#This Row],[PE2]]/(ZACKS_Screener[[#This Row],[EG2]]*100), "")</f>
        <v>0.48026814956331854</v>
      </c>
      <c r="U1040"/>
    </row>
    <row r="1041" spans="1:21" hidden="1" x14ac:dyDescent="0.25">
      <c r="A1041" s="20" t="s">
        <v>1648</v>
      </c>
      <c r="B1041" s="35">
        <v>16170.51</v>
      </c>
      <c r="C1041" s="6" t="s">
        <v>1647</v>
      </c>
      <c r="D1041" s="6" t="s">
        <v>13</v>
      </c>
      <c r="E1041" s="6" t="s">
        <v>37</v>
      </c>
      <c r="F1041" s="6" t="s">
        <v>250</v>
      </c>
      <c r="G1041">
        <v>12</v>
      </c>
      <c r="H1041">
        <v>202212</v>
      </c>
      <c r="I1041" s="8">
        <v>55.45</v>
      </c>
      <c r="J1041" s="8">
        <v>3.8</v>
      </c>
      <c r="K1041" s="8">
        <v>3.95</v>
      </c>
      <c r="L1041" s="8">
        <v>4.26</v>
      </c>
      <c r="M1041" s="36" t="str">
        <f>INDEX(YahooDetails[], MATCH(ZACKS_Screener[Ticker], YahooDetails[Ticker],0), 4)</f>
        <v>Real Estate</v>
      </c>
      <c r="N1041" s="6" t="str">
        <f>INDEX(YahooDetails[], MATCH(ZACKS_Screener[Ticker], YahooDetails[Ticker],0), 2)</f>
        <v>REIT—Specialty</v>
      </c>
      <c r="O10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3.9473684210526411E-2</v>
      </c>
      <c r="P10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7.8481012658227739E-2</v>
      </c>
      <c r="Q1041" s="17">
        <f>IFERROR(ZACKS_Screener[[#This Row],[Price]]/ZACKS_Screener[[#This Row],[EPS1]], "")</f>
        <v>14.037974683544304</v>
      </c>
      <c r="R1041" s="17">
        <f>IFERROR(ZACKS_Screener[[#This Row],[Price]]/ZACKS_Screener[[#This Row],[EPS2]], "")</f>
        <v>13.01643192488263</v>
      </c>
      <c r="S1041" s="17">
        <f>IFERROR(ZACKS_Screener[[#This Row],[PE1]]/(ZACKS_Screener[[#This Row],[EG1]]*100), "")</f>
        <v>3.5562869198312148</v>
      </c>
      <c r="T1041" s="17">
        <f>IFERROR(ZACKS_Screener[[#This Row],[PE2]]/(ZACKS_Screener[[#This Row],[EG2]]*100), "")</f>
        <v>1.6585453581705309</v>
      </c>
      <c r="U1041"/>
    </row>
    <row r="1042" spans="1:21" hidden="1" x14ac:dyDescent="0.25">
      <c r="A1042" s="20" t="s">
        <v>2994</v>
      </c>
      <c r="B1042" s="35">
        <v>10465.51</v>
      </c>
      <c r="C1042" s="6" t="s">
        <v>2993</v>
      </c>
      <c r="D1042" s="6" t="s">
        <v>13</v>
      </c>
      <c r="E1042" s="6" t="s">
        <v>41</v>
      </c>
      <c r="F1042" s="6" t="s">
        <v>73</v>
      </c>
      <c r="G1042">
        <v>12</v>
      </c>
      <c r="H1042">
        <v>202212</v>
      </c>
      <c r="I1042" s="8">
        <v>149.12</v>
      </c>
      <c r="J1042" s="8">
        <v>9.8800000000000008</v>
      </c>
      <c r="K1042" s="8">
        <v>10.27</v>
      </c>
      <c r="L1042" s="8">
        <v>11.61</v>
      </c>
      <c r="M1042" s="36" t="str">
        <f>INDEX(YahooDetails[], MATCH(ZACKS_Screener[Ticker], YahooDetails[Ticker],0), 4)</f>
        <v>Healthcare</v>
      </c>
      <c r="N1042" s="6" t="str">
        <f>INDEX(YahooDetails[], MATCH(ZACKS_Screener[Ticker], YahooDetails[Ticker],0), 2)</f>
        <v>Medical Care Facilities</v>
      </c>
      <c r="O10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3.9473684210526189E-2</v>
      </c>
      <c r="P10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0.13047711781888996</v>
      </c>
      <c r="Q1042" s="17">
        <f>IFERROR(ZACKS_Screener[[#This Row],[Price]]/ZACKS_Screener[[#This Row],[EPS1]], "")</f>
        <v>14.519961051606622</v>
      </c>
      <c r="R1042" s="17">
        <f>IFERROR(ZACKS_Screener[[#This Row],[Price]]/ZACKS_Screener[[#This Row],[EPS2]], "")</f>
        <v>12.844099913867357</v>
      </c>
      <c r="S1042" s="17">
        <f>IFERROR(ZACKS_Screener[[#This Row],[PE1]]/(ZACKS_Screener[[#This Row],[EG1]]*100), "")</f>
        <v>3.6783901330736892</v>
      </c>
      <c r="T1042" s="17">
        <f>IFERROR(ZACKS_Screener[[#This Row],[PE2]]/(ZACKS_Screener[[#This Row],[EG2]]*100), "")</f>
        <v>0.984394821756849</v>
      </c>
      <c r="U1042"/>
    </row>
    <row r="1043" spans="1:21" hidden="1" x14ac:dyDescent="0.25">
      <c r="A1043" s="20" t="s">
        <v>1157</v>
      </c>
      <c r="B1043" s="35">
        <v>21045.29</v>
      </c>
      <c r="C1043" s="6" t="s">
        <v>1156</v>
      </c>
      <c r="D1043" s="6" t="s">
        <v>13</v>
      </c>
      <c r="E1043" s="6" t="s">
        <v>118</v>
      </c>
      <c r="F1043" s="6" t="s">
        <v>119</v>
      </c>
      <c r="G1043">
        <v>12</v>
      </c>
      <c r="H1043">
        <v>202212</v>
      </c>
      <c r="I1043" s="8">
        <v>99.53</v>
      </c>
      <c r="J1043" s="8">
        <v>6.42</v>
      </c>
      <c r="K1043" s="8">
        <v>6.67</v>
      </c>
      <c r="L1043" s="8">
        <v>7.17</v>
      </c>
      <c r="M1043" s="36" t="str">
        <f>INDEX(YahooDetails[], MATCH(ZACKS_Screener[Ticker], YahooDetails[Ticker],0), 4)</f>
        <v>Utilities</v>
      </c>
      <c r="N1043" s="6" t="str">
        <f>INDEX(YahooDetails[], MATCH(ZACKS_Screener[Ticker], YahooDetails[Ticker],0), 2)</f>
        <v>Utilities—Regulated Electric</v>
      </c>
      <c r="O10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3.8940809968847349E-2</v>
      </c>
      <c r="P10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7.4962518740629688E-2</v>
      </c>
      <c r="Q1043" s="17">
        <f>IFERROR(ZACKS_Screener[[#This Row],[Price]]/ZACKS_Screener[[#This Row],[EPS1]], "")</f>
        <v>14.922038980509745</v>
      </c>
      <c r="R1043" s="17">
        <f>IFERROR(ZACKS_Screener[[#This Row],[Price]]/ZACKS_Screener[[#This Row],[EPS2]], "")</f>
        <v>13.881450488145049</v>
      </c>
      <c r="S1043" s="17">
        <f>IFERROR(ZACKS_Screener[[#This Row],[PE1]]/(ZACKS_Screener[[#This Row],[EG1]]*100), "")</f>
        <v>3.8319796101949026</v>
      </c>
      <c r="T1043" s="17">
        <f>IFERROR(ZACKS_Screener[[#This Row],[PE2]]/(ZACKS_Screener[[#This Row],[EG2]]*100), "")</f>
        <v>1.8517854951185495</v>
      </c>
      <c r="U1043"/>
    </row>
    <row r="1044" spans="1:21" hidden="1" x14ac:dyDescent="0.25">
      <c r="A1044" s="20" t="s">
        <v>3577</v>
      </c>
      <c r="B1044" s="35">
        <v>2984.64</v>
      </c>
      <c r="C1044" s="6" t="s">
        <v>3576</v>
      </c>
      <c r="D1044" s="6" t="s">
        <v>13</v>
      </c>
      <c r="E1044" s="6" t="s">
        <v>14</v>
      </c>
      <c r="F1044" s="6" t="s">
        <v>163</v>
      </c>
      <c r="G1044">
        <v>6</v>
      </c>
      <c r="H1044">
        <v>202206</v>
      </c>
      <c r="I1044" s="8">
        <v>52.58</v>
      </c>
      <c r="J1044" s="8">
        <v>2.57</v>
      </c>
      <c r="K1044" s="8">
        <v>2.67</v>
      </c>
      <c r="L1044" s="8">
        <v>2.89</v>
      </c>
      <c r="M1044" s="36" t="str">
        <f>INDEX(YahooDetails[], MATCH(ZACKS_Screener[Ticker], YahooDetails[Ticker],0), 4)</f>
        <v>Technology</v>
      </c>
      <c r="N1044" s="6" t="str">
        <f>INDEX(YahooDetails[], MATCH(ZACKS_Screener[Ticker], YahooDetails[Ticker],0), 2)</f>
        <v>Software—Infrastructure</v>
      </c>
      <c r="O10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3.8910505836575911E-2</v>
      </c>
      <c r="P10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8.2397003745318428E-2</v>
      </c>
      <c r="Q1044" s="17">
        <f>IFERROR(ZACKS_Screener[[#This Row],[Price]]/ZACKS_Screener[[#This Row],[EPS1]], "")</f>
        <v>19.692883895131086</v>
      </c>
      <c r="R1044" s="17">
        <f>IFERROR(ZACKS_Screener[[#This Row],[Price]]/ZACKS_Screener[[#This Row],[EPS2]], "")</f>
        <v>18.193771626297575</v>
      </c>
      <c r="S1044" s="17">
        <f>IFERROR(ZACKS_Screener[[#This Row],[PE1]]/(ZACKS_Screener[[#This Row],[EG1]]*100), "")</f>
        <v>5.0610711610486847</v>
      </c>
      <c r="T1044" s="17">
        <f>IFERROR(ZACKS_Screener[[#This Row],[PE2]]/(ZACKS_Screener[[#This Row],[EG2]]*100), "")</f>
        <v>2.2080622837370218</v>
      </c>
      <c r="U1044"/>
    </row>
    <row r="1045" spans="1:21" hidden="1" x14ac:dyDescent="0.25">
      <c r="A1045" s="20" t="s">
        <v>1341</v>
      </c>
      <c r="B1045" s="35">
        <v>59116.58</v>
      </c>
      <c r="C1045" s="6" t="s">
        <v>1340</v>
      </c>
      <c r="D1045" s="6" t="s">
        <v>13</v>
      </c>
      <c r="E1045" s="6" t="s">
        <v>179</v>
      </c>
      <c r="F1045" s="6" t="s">
        <v>399</v>
      </c>
      <c r="G1045">
        <v>12</v>
      </c>
      <c r="H1045">
        <v>202212</v>
      </c>
      <c r="I1045" s="8">
        <v>215.49</v>
      </c>
      <c r="J1045" s="8">
        <v>12.19</v>
      </c>
      <c r="K1045" s="8">
        <v>12.66</v>
      </c>
      <c r="L1045" s="8">
        <v>14.82</v>
      </c>
      <c r="M1045" s="36" t="str">
        <f>INDEX(YahooDetails[], MATCH(ZACKS_Screener[Ticker], YahooDetails[Ticker],0), 4)</f>
        <v>Industrials</v>
      </c>
      <c r="N1045" s="6" t="str">
        <f>INDEX(YahooDetails[], MATCH(ZACKS_Screener[Ticker], YahooDetails[Ticker],0), 2)</f>
        <v>Aerospace &amp; Defense</v>
      </c>
      <c r="O10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3.8556193601312606E-2</v>
      </c>
      <c r="P10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0.17061611374407584</v>
      </c>
      <c r="Q1045" s="17">
        <f>IFERROR(ZACKS_Screener[[#This Row],[Price]]/ZACKS_Screener[[#This Row],[EPS1]], "")</f>
        <v>17.021327014218009</v>
      </c>
      <c r="R1045" s="17">
        <f>IFERROR(ZACKS_Screener[[#This Row],[Price]]/ZACKS_Screener[[#This Row],[EPS2]], "")</f>
        <v>14.540485829959515</v>
      </c>
      <c r="S1045" s="17">
        <f>IFERROR(ZACKS_Screener[[#This Row],[PE1]]/(ZACKS_Screener[[#This Row],[EG1]]*100), "")</f>
        <v>4.4146803468790896</v>
      </c>
      <c r="T1045" s="17">
        <f>IFERROR(ZACKS_Screener[[#This Row],[PE2]]/(ZACKS_Screener[[#This Row],[EG2]]*100), "")</f>
        <v>0.85223403058929381</v>
      </c>
      <c r="U1045"/>
    </row>
    <row r="1046" spans="1:21" hidden="1" x14ac:dyDescent="0.25">
      <c r="A1046" s="20" t="s">
        <v>2862</v>
      </c>
      <c r="B1046" s="35">
        <v>3554.57</v>
      </c>
      <c r="C1046" s="6" t="s">
        <v>2861</v>
      </c>
      <c r="D1046" s="6" t="s">
        <v>22</v>
      </c>
      <c r="E1046" s="6" t="s">
        <v>37</v>
      </c>
      <c r="F1046" s="6" t="s">
        <v>688</v>
      </c>
      <c r="G1046">
        <v>9</v>
      </c>
      <c r="H1046">
        <v>202209</v>
      </c>
      <c r="I1046" s="8">
        <v>12.68</v>
      </c>
      <c r="J1046" s="8">
        <v>0.26</v>
      </c>
      <c r="K1046" s="8">
        <v>0.27</v>
      </c>
      <c r="L1046" s="8">
        <v>0.25</v>
      </c>
      <c r="M1046" s="36" t="str">
        <f>INDEX(YahooDetails[], MATCH(ZACKS_Screener[Ticker], YahooDetails[Ticker],0), 4)</f>
        <v>Financial Services</v>
      </c>
      <c r="N1046" s="6" t="str">
        <f>INDEX(YahooDetails[], MATCH(ZACKS_Screener[Ticker], YahooDetails[Ticker],0), 2)</f>
        <v>Banks—Regional</v>
      </c>
      <c r="O10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10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-7.4074074074074139E-2</v>
      </c>
      <c r="Q1046" s="17">
        <f>IFERROR(ZACKS_Screener[[#This Row],[Price]]/ZACKS_Screener[[#This Row],[EPS1]], "")</f>
        <v>46.962962962962962</v>
      </c>
      <c r="R1046" s="17">
        <f>IFERROR(ZACKS_Screener[[#This Row],[Price]]/ZACKS_Screener[[#This Row],[EPS2]], "")</f>
        <v>50.72</v>
      </c>
      <c r="S1046" s="17">
        <f>IFERROR(ZACKS_Screener[[#This Row],[PE1]]/(ZACKS_Screener[[#This Row],[EG1]]*100), "")</f>
        <v>12.210370370370359</v>
      </c>
      <c r="T1046" s="17">
        <f>IFERROR(ZACKS_Screener[[#This Row],[PE2]]/(ZACKS_Screener[[#This Row],[EG2]]*100), "")</f>
        <v>-6.8471999999999937</v>
      </c>
      <c r="U1046"/>
    </row>
    <row r="1047" spans="1:21" hidden="1" x14ac:dyDescent="0.25">
      <c r="A1047" s="20" t="s">
        <v>2908</v>
      </c>
      <c r="B1047" s="35">
        <v>6557.4</v>
      </c>
      <c r="C1047" s="6" t="s">
        <v>2907</v>
      </c>
      <c r="D1047" s="6" t="s">
        <v>13</v>
      </c>
      <c r="E1047" s="6" t="s">
        <v>30</v>
      </c>
      <c r="F1047" s="6" t="s">
        <v>1211</v>
      </c>
      <c r="G1047">
        <v>12</v>
      </c>
      <c r="H1047">
        <v>202212</v>
      </c>
      <c r="I1047" s="8">
        <v>38.090000000000003</v>
      </c>
      <c r="J1047" s="8">
        <v>2.6</v>
      </c>
      <c r="K1047" s="8">
        <v>2.7</v>
      </c>
      <c r="L1047" s="8">
        <v>3.17</v>
      </c>
      <c r="M1047" s="36" t="str">
        <f>INDEX(YahooDetails[], MATCH(ZACKS_Screener[Ticker], YahooDetails[Ticker],0), 4)</f>
        <v>Consumer Cyclical</v>
      </c>
      <c r="N1047" s="6" t="str">
        <f>INDEX(YahooDetails[], MATCH(ZACKS_Screener[Ticker], YahooDetails[Ticker],0), 2)</f>
        <v>Furnishings, Fixtures &amp; Appliances</v>
      </c>
      <c r="O10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10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0.17407407407407396</v>
      </c>
      <c r="Q1047" s="17">
        <f>IFERROR(ZACKS_Screener[[#This Row],[Price]]/ZACKS_Screener[[#This Row],[EPS1]], "")</f>
        <v>14.107407407407408</v>
      </c>
      <c r="R1047" s="17">
        <f>IFERROR(ZACKS_Screener[[#This Row],[Price]]/ZACKS_Screener[[#This Row],[EPS2]], "")</f>
        <v>12.015772870662461</v>
      </c>
      <c r="S1047" s="17">
        <f>IFERROR(ZACKS_Screener[[#This Row],[PE1]]/(ZACKS_Screener[[#This Row],[EG1]]*100), "")</f>
        <v>3.6679259259259229</v>
      </c>
      <c r="T1047" s="17">
        <f>IFERROR(ZACKS_Screener[[#This Row],[PE2]]/(ZACKS_Screener[[#This Row],[EG2]]*100), "")</f>
        <v>0.69026780320826941</v>
      </c>
      <c r="U1047"/>
    </row>
    <row r="1048" spans="1:21" hidden="1" x14ac:dyDescent="0.25">
      <c r="A1048" s="20" t="s">
        <v>435</v>
      </c>
      <c r="B1048" s="35">
        <v>5928.9</v>
      </c>
      <c r="C1048" s="6" t="s">
        <v>434</v>
      </c>
      <c r="D1048" s="6" t="s">
        <v>13</v>
      </c>
      <c r="E1048" s="6" t="s">
        <v>330</v>
      </c>
      <c r="F1048" s="6" t="s">
        <v>331</v>
      </c>
      <c r="G1048">
        <v>12</v>
      </c>
      <c r="H1048">
        <v>202212</v>
      </c>
      <c r="I1048" s="8">
        <v>83.86</v>
      </c>
      <c r="J1048" s="8">
        <v>10.029999999999999</v>
      </c>
      <c r="K1048" s="8">
        <v>10.41</v>
      </c>
      <c r="L1048" s="8">
        <v>11.32</v>
      </c>
      <c r="M1048" s="36" t="str">
        <f>INDEX(YahooDetails[], MATCH(ZACKS_Screener[Ticker], YahooDetails[Ticker],0), 4)</f>
        <v>Consumer Cyclical</v>
      </c>
      <c r="N1048" s="6" t="str">
        <f>INDEX(YahooDetails[], MATCH(ZACKS_Screener[Ticker], YahooDetails[Ticker],0), 2)</f>
        <v>Recreational Vehicles</v>
      </c>
      <c r="O10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3.7886340977068875E-2</v>
      </c>
      <c r="P10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8.7415946205571582E-2</v>
      </c>
      <c r="Q1048" s="17">
        <f>IFERROR(ZACKS_Screener[[#This Row],[Price]]/ZACKS_Screener[[#This Row],[EPS1]], "")</f>
        <v>8.0557156580211338</v>
      </c>
      <c r="R1048" s="17">
        <f>IFERROR(ZACKS_Screener[[#This Row],[Price]]/ZACKS_Screener[[#This Row],[EPS2]], "")</f>
        <v>7.4081272084805647</v>
      </c>
      <c r="S1048" s="17">
        <f>IFERROR(ZACKS_Screener[[#This Row],[PE1]]/(ZACKS_Screener[[#This Row],[EG1]]*100), "")</f>
        <v>2.126284948682942</v>
      </c>
      <c r="T1048" s="17">
        <f>IFERROR(ZACKS_Screener[[#This Row],[PE2]]/(ZACKS_Screener[[#This Row],[EG2]]*100), "")</f>
        <v>0.84745718945365556</v>
      </c>
      <c r="U1048"/>
    </row>
    <row r="1049" spans="1:21" hidden="1" x14ac:dyDescent="0.25">
      <c r="A1049" s="20" t="s">
        <v>3128</v>
      </c>
      <c r="B1049" s="35">
        <v>7501.4</v>
      </c>
      <c r="C1049" s="6" t="s">
        <v>3128</v>
      </c>
      <c r="D1049" s="6" t="s">
        <v>13</v>
      </c>
      <c r="E1049" s="6" t="s">
        <v>85</v>
      </c>
      <c r="F1049" s="6" t="s">
        <v>983</v>
      </c>
      <c r="G1049">
        <v>12</v>
      </c>
      <c r="H1049">
        <v>202212</v>
      </c>
      <c r="I1049" s="8">
        <v>175.1</v>
      </c>
      <c r="J1049" s="8">
        <v>13.53</v>
      </c>
      <c r="K1049" s="8">
        <v>14.04</v>
      </c>
      <c r="L1049" s="8">
        <v>15.81</v>
      </c>
      <c r="M1049" s="36" t="str">
        <f>INDEX(YahooDetails[], MATCH(ZACKS_Screener[Ticker], YahooDetails[Ticker],0), 4)</f>
        <v>Technology</v>
      </c>
      <c r="N1049" s="6" t="str">
        <f>INDEX(YahooDetails[], MATCH(ZACKS_Screener[Ticker], YahooDetails[Ticker],0), 2)</f>
        <v>Software—Infrastructure</v>
      </c>
      <c r="O10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3.769401330376939E-2</v>
      </c>
      <c r="P10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0.12606837606837618</v>
      </c>
      <c r="Q1049" s="17">
        <f>IFERROR(ZACKS_Screener[[#This Row],[Price]]/ZACKS_Screener[[#This Row],[EPS1]], "")</f>
        <v>12.471509971509972</v>
      </c>
      <c r="R1049" s="17">
        <f>IFERROR(ZACKS_Screener[[#This Row],[Price]]/ZACKS_Screener[[#This Row],[EPS2]], "")</f>
        <v>11.0752688172043</v>
      </c>
      <c r="S1049" s="17">
        <f>IFERROR(ZACKS_Screener[[#This Row],[PE1]]/(ZACKS_Screener[[#This Row],[EG1]]*100), "")</f>
        <v>3.308618233618235</v>
      </c>
      <c r="T1049" s="17">
        <f>IFERROR(ZACKS_Screener[[#This Row],[PE2]]/(ZACKS_Screener[[#This Row],[EG2]]*100), "")</f>
        <v>0.87851284855112</v>
      </c>
      <c r="U1049"/>
    </row>
    <row r="1050" spans="1:21" hidden="1" x14ac:dyDescent="0.25">
      <c r="A1050" s="20" t="s">
        <v>1911</v>
      </c>
      <c r="B1050" s="35">
        <v>8675.92</v>
      </c>
      <c r="C1050" s="6" t="s">
        <v>1910</v>
      </c>
      <c r="D1050" s="6" t="s">
        <v>22</v>
      </c>
      <c r="E1050" s="6" t="s">
        <v>41</v>
      </c>
      <c r="F1050" s="6" t="s">
        <v>48</v>
      </c>
      <c r="G1050">
        <v>12</v>
      </c>
      <c r="H1050">
        <v>202212</v>
      </c>
      <c r="I1050" s="8">
        <v>164.34</v>
      </c>
      <c r="J1050" s="8">
        <v>4.59</v>
      </c>
      <c r="K1050" s="8">
        <v>4.76</v>
      </c>
      <c r="L1050" s="8">
        <v>5.33</v>
      </c>
      <c r="M1050" s="36" t="str">
        <f>INDEX(YahooDetails[], MATCH(ZACKS_Screener[Ticker], YahooDetails[Ticker],0), 4)</f>
        <v>Healthcare</v>
      </c>
      <c r="N1050" s="6" t="str">
        <f>INDEX(YahooDetails[], MATCH(ZACKS_Screener[Ticker], YahooDetails[Ticker],0), 2)</f>
        <v>Medical Devices</v>
      </c>
      <c r="O10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3.7037037037037021E-2</v>
      </c>
      <c r="P10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0.11974789915966393</v>
      </c>
      <c r="Q1050" s="17">
        <f>IFERROR(ZACKS_Screener[[#This Row],[Price]]/ZACKS_Screener[[#This Row],[EPS1]], "")</f>
        <v>34.525210084033617</v>
      </c>
      <c r="R1050" s="17">
        <f>IFERROR(ZACKS_Screener[[#This Row],[Price]]/ZACKS_Screener[[#This Row],[EPS2]], "")</f>
        <v>30.833020637898688</v>
      </c>
      <c r="S1050" s="17">
        <f>IFERROR(ZACKS_Screener[[#This Row],[PE1]]/(ZACKS_Screener[[#This Row],[EG1]]*100), "")</f>
        <v>9.3218067226890806</v>
      </c>
      <c r="T1050" s="17">
        <f>IFERROR(ZACKS_Screener[[#This Row],[PE2]]/(ZACKS_Screener[[#This Row],[EG2]]*100), "")</f>
        <v>2.5748276883578542</v>
      </c>
      <c r="U1050"/>
    </row>
    <row r="1051" spans="1:21" hidden="1" x14ac:dyDescent="0.25">
      <c r="A1051" s="20" t="s">
        <v>188</v>
      </c>
      <c r="B1051" s="35">
        <v>27247.87</v>
      </c>
      <c r="C1051" s="6" t="s">
        <v>187</v>
      </c>
      <c r="D1051" s="6" t="s">
        <v>13</v>
      </c>
      <c r="E1051" s="6" t="s">
        <v>130</v>
      </c>
      <c r="F1051" s="6" t="s">
        <v>189</v>
      </c>
      <c r="G1051">
        <v>12</v>
      </c>
      <c r="H1051">
        <v>202212</v>
      </c>
      <c r="I1051" s="8">
        <v>232.22</v>
      </c>
      <c r="J1051" s="8">
        <v>21.96</v>
      </c>
      <c r="K1051" s="8">
        <v>22.77</v>
      </c>
      <c r="L1051" s="8">
        <v>20.32</v>
      </c>
      <c r="M1051" s="36" t="str">
        <f>INDEX(YahooDetails[], MATCH(ZACKS_Screener[Ticker], YahooDetails[Ticker],0), 4)</f>
        <v>Basic Materials</v>
      </c>
      <c r="N1051" s="6" t="str">
        <f>INDEX(YahooDetails[], MATCH(ZACKS_Screener[Ticker], YahooDetails[Ticker],0), 2)</f>
        <v>Specialty Chemicals</v>
      </c>
      <c r="O10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3.6885245901639281E-2</v>
      </c>
      <c r="P10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-0.10759771629336844</v>
      </c>
      <c r="Q1051" s="17">
        <f>IFERROR(ZACKS_Screener[[#This Row],[Price]]/ZACKS_Screener[[#This Row],[EPS1]], "")</f>
        <v>10.19850680720246</v>
      </c>
      <c r="R1051" s="17">
        <f>IFERROR(ZACKS_Screener[[#This Row],[Price]]/ZACKS_Screener[[#This Row],[EPS2]], "")</f>
        <v>11.428149606299213</v>
      </c>
      <c r="S1051" s="17">
        <f>IFERROR(ZACKS_Screener[[#This Row],[PE1]]/(ZACKS_Screener[[#This Row],[EG1]]*100), "")</f>
        <v>2.7649285121748939</v>
      </c>
      <c r="T1051" s="17">
        <f>IFERROR(ZACKS_Screener[[#This Row],[PE2]]/(ZACKS_Screener[[#This Row],[EG2]]*100), "")</f>
        <v>-1.0621182307568702</v>
      </c>
      <c r="U1051"/>
    </row>
    <row r="1052" spans="1:21" hidden="1" x14ac:dyDescent="0.25">
      <c r="A1052" s="20" t="s">
        <v>322</v>
      </c>
      <c r="B1052" s="35">
        <v>4613.08</v>
      </c>
      <c r="C1052" s="6" t="s">
        <v>321</v>
      </c>
      <c r="D1052" s="6" t="s">
        <v>13</v>
      </c>
      <c r="E1052" s="6" t="s">
        <v>130</v>
      </c>
      <c r="F1052" s="6" t="s">
        <v>323</v>
      </c>
      <c r="G1052">
        <v>9</v>
      </c>
      <c r="H1052">
        <v>202209</v>
      </c>
      <c r="I1052" s="8">
        <v>85</v>
      </c>
      <c r="J1052" s="8">
        <v>5.7</v>
      </c>
      <c r="K1052" s="8">
        <v>5.91</v>
      </c>
      <c r="L1052" s="8">
        <v>6.62</v>
      </c>
      <c r="M1052" s="36" t="str">
        <f>INDEX(YahooDetails[], MATCH(ZACKS_Screener[Ticker], YahooDetails[Ticker],0), 4)</f>
        <v>Basic Materials</v>
      </c>
      <c r="N1052" s="6" t="str">
        <f>INDEX(YahooDetails[], MATCH(ZACKS_Screener[Ticker], YahooDetails[Ticker],0), 2)</f>
        <v>Specialty Chemicals</v>
      </c>
      <c r="O10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3.6842105263157884E-2</v>
      </c>
      <c r="P10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0.12013536379018612</v>
      </c>
      <c r="Q1052" s="17">
        <f>IFERROR(ZACKS_Screener[[#This Row],[Price]]/ZACKS_Screener[[#This Row],[EPS1]], "")</f>
        <v>14.382402707275803</v>
      </c>
      <c r="R1052" s="17">
        <f>IFERROR(ZACKS_Screener[[#This Row],[Price]]/ZACKS_Screener[[#This Row],[EPS2]], "")</f>
        <v>12.839879154078549</v>
      </c>
      <c r="S1052" s="17">
        <f>IFERROR(ZACKS_Screener[[#This Row],[PE1]]/(ZACKS_Screener[[#This Row],[EG1]]*100), "")</f>
        <v>3.9037950205462906</v>
      </c>
      <c r="T1052" s="17">
        <f>IFERROR(ZACKS_Screener[[#This Row],[PE2]]/(ZACKS_Screener[[#This Row],[EG2]]*100), "")</f>
        <v>1.0687843070507637</v>
      </c>
      <c r="U1052"/>
    </row>
    <row r="1053" spans="1:21" hidden="1" x14ac:dyDescent="0.25">
      <c r="A1053" s="20" t="s">
        <v>2381</v>
      </c>
      <c r="B1053" s="35">
        <v>147179.29999999999</v>
      </c>
      <c r="C1053" s="6" t="s">
        <v>2380</v>
      </c>
      <c r="D1053" s="6" t="s">
        <v>13</v>
      </c>
      <c r="E1053" s="6" t="s">
        <v>51</v>
      </c>
      <c r="F1053" s="6" t="s">
        <v>585</v>
      </c>
      <c r="G1053">
        <v>12</v>
      </c>
      <c r="H1053">
        <v>202212</v>
      </c>
      <c r="I1053" s="8">
        <v>94.82</v>
      </c>
      <c r="J1053" s="8">
        <v>5.98</v>
      </c>
      <c r="K1053" s="8">
        <v>6.2</v>
      </c>
      <c r="L1053" s="8">
        <v>6.79</v>
      </c>
      <c r="M1053" s="36" t="str">
        <f>INDEX(YahooDetails[], MATCH(ZACKS_Screener[Ticker], YahooDetails[Ticker],0), 4)</f>
        <v>Consumer Defensive</v>
      </c>
      <c r="N1053" s="6" t="str">
        <f>INDEX(YahooDetails[], MATCH(ZACKS_Screener[Ticker], YahooDetails[Ticker],0), 2)</f>
        <v>Tobacco</v>
      </c>
      <c r="O10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3.6789297658862831E-2</v>
      </c>
      <c r="P10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9.5161290322580624E-2</v>
      </c>
      <c r="Q1053" s="17">
        <f>IFERROR(ZACKS_Screener[[#This Row],[Price]]/ZACKS_Screener[[#This Row],[EPS1]], "")</f>
        <v>15.293548387096772</v>
      </c>
      <c r="R1053" s="17">
        <f>IFERROR(ZACKS_Screener[[#This Row],[Price]]/ZACKS_Screener[[#This Row],[EPS2]], "")</f>
        <v>13.964653902798231</v>
      </c>
      <c r="S1053" s="17">
        <f>IFERROR(ZACKS_Screener[[#This Row],[PE1]]/(ZACKS_Screener[[#This Row],[EG1]]*100), "")</f>
        <v>4.1570645161290365</v>
      </c>
      <c r="T1053" s="17">
        <f>IFERROR(ZACKS_Screener[[#This Row],[PE2]]/(ZACKS_Screener[[#This Row],[EG2]]*100), "")</f>
        <v>1.4674721050398145</v>
      </c>
      <c r="U1053"/>
    </row>
    <row r="1054" spans="1:21" hidden="1" x14ac:dyDescent="0.25">
      <c r="A1054" s="20" t="s">
        <v>2714</v>
      </c>
      <c r="B1054" s="35">
        <v>118844.81</v>
      </c>
      <c r="C1054" s="6" t="s">
        <v>2713</v>
      </c>
      <c r="D1054" s="6" t="s">
        <v>13</v>
      </c>
      <c r="E1054" s="6" t="s">
        <v>330</v>
      </c>
      <c r="F1054" s="6" t="s">
        <v>980</v>
      </c>
      <c r="G1054">
        <v>3</v>
      </c>
      <c r="H1054">
        <v>202303</v>
      </c>
      <c r="I1054" s="8">
        <v>96.31</v>
      </c>
      <c r="J1054" s="8">
        <v>5.45</v>
      </c>
      <c r="K1054" s="8">
        <v>5.65</v>
      </c>
      <c r="L1054" s="8">
        <v>6.61</v>
      </c>
      <c r="M1054" s="36" t="str">
        <f>INDEX(YahooDetails[], MATCH(ZACKS_Screener[Ticker], YahooDetails[Ticker],0), 4)</f>
        <v>Technology</v>
      </c>
      <c r="N1054" s="6" t="str">
        <f>INDEX(YahooDetails[], MATCH(ZACKS_Screener[Ticker], YahooDetails[Ticker],0), 2)</f>
        <v>Consumer Electronics</v>
      </c>
      <c r="O10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3.6697247706422048E-2</v>
      </c>
      <c r="P10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0.16991150442477873</v>
      </c>
      <c r="Q1054" s="17">
        <f>IFERROR(ZACKS_Screener[[#This Row],[Price]]/ZACKS_Screener[[#This Row],[EPS1]], "")</f>
        <v>17.046017699115044</v>
      </c>
      <c r="R1054" s="17">
        <f>IFERROR(ZACKS_Screener[[#This Row],[Price]]/ZACKS_Screener[[#This Row],[EPS2]], "")</f>
        <v>14.570347957639939</v>
      </c>
      <c r="S1054" s="17">
        <f>IFERROR(ZACKS_Screener[[#This Row],[PE1]]/(ZACKS_Screener[[#This Row],[EG1]]*100), "")</f>
        <v>4.6450398230088457</v>
      </c>
      <c r="T1054" s="17">
        <f>IFERROR(ZACKS_Screener[[#This Row],[PE2]]/(ZACKS_Screener[[#This Row],[EG2]]*100), "")</f>
        <v>0.85752568709026733</v>
      </c>
      <c r="U1054"/>
    </row>
    <row r="1055" spans="1:21" hidden="1" x14ac:dyDescent="0.25">
      <c r="A1055" s="20" t="s">
        <v>605</v>
      </c>
      <c r="B1055" s="35">
        <v>6906.31</v>
      </c>
      <c r="C1055" s="6" t="s">
        <v>604</v>
      </c>
      <c r="D1055" s="6" t="s">
        <v>13</v>
      </c>
      <c r="E1055" s="6" t="s">
        <v>330</v>
      </c>
      <c r="F1055" s="6" t="s">
        <v>606</v>
      </c>
      <c r="G1055">
        <v>12</v>
      </c>
      <c r="H1055">
        <v>202212</v>
      </c>
      <c r="I1055" s="8">
        <v>68.36</v>
      </c>
      <c r="J1055" s="8">
        <v>6.08</v>
      </c>
      <c r="K1055" s="8">
        <v>6.3</v>
      </c>
      <c r="L1055" s="8">
        <v>6.49</v>
      </c>
      <c r="M1055" s="36" t="str">
        <f>INDEX(YahooDetails[], MATCH(ZACKS_Screener[Ticker], YahooDetails[Ticker],0), 4)</f>
        <v>Consumer Cyclical</v>
      </c>
      <c r="N1055" s="6" t="str">
        <f>INDEX(YahooDetails[], MATCH(ZACKS_Screener[Ticker], YahooDetails[Ticker],0), 2)</f>
        <v>Resorts &amp; Casinos</v>
      </c>
      <c r="O10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3.6184210526315749E-2</v>
      </c>
      <c r="P10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3.0158730158730222E-2</v>
      </c>
      <c r="Q1055" s="17">
        <f>IFERROR(ZACKS_Screener[[#This Row],[Price]]/ZACKS_Screener[[#This Row],[EPS1]], "")</f>
        <v>10.850793650793651</v>
      </c>
      <c r="R1055" s="17">
        <f>IFERROR(ZACKS_Screener[[#This Row],[Price]]/ZACKS_Screener[[#This Row],[EPS2]], "")</f>
        <v>10.533127889060092</v>
      </c>
      <c r="S1055" s="17">
        <f>IFERROR(ZACKS_Screener[[#This Row],[PE1]]/(ZACKS_Screener[[#This Row],[EG1]]*100), "")</f>
        <v>2.9987647907647945</v>
      </c>
      <c r="T1055" s="17">
        <f>IFERROR(ZACKS_Screener[[#This Row],[PE2]]/(ZACKS_Screener[[#This Row],[EG2]]*100), "")</f>
        <v>3.4925634579514968</v>
      </c>
      <c r="U1055"/>
    </row>
    <row r="1056" spans="1:21" hidden="1" x14ac:dyDescent="0.25">
      <c r="A1056" s="20" t="s">
        <v>640</v>
      </c>
      <c r="B1056" s="35">
        <v>14451.03</v>
      </c>
      <c r="C1056" s="6" t="s">
        <v>639</v>
      </c>
      <c r="D1056" s="6" t="s">
        <v>582</v>
      </c>
      <c r="E1056" s="6" t="s">
        <v>37</v>
      </c>
      <c r="F1056" s="6" t="s">
        <v>641</v>
      </c>
      <c r="G1056">
        <v>12</v>
      </c>
      <c r="H1056">
        <v>202212</v>
      </c>
      <c r="I1056" s="8">
        <v>136.88</v>
      </c>
      <c r="J1056" s="8">
        <v>6.93</v>
      </c>
      <c r="K1056" s="8">
        <v>7.18</v>
      </c>
      <c r="L1056" s="8">
        <v>7.43</v>
      </c>
      <c r="M1056" s="36" t="str">
        <f>INDEX(YahooDetails[], MATCH(ZACKS_Screener[Ticker], YahooDetails[Ticker],0), 4)</f>
        <v>Financial Services</v>
      </c>
      <c r="N1056" s="6" t="str">
        <f>INDEX(YahooDetails[], MATCH(ZACKS_Screener[Ticker], YahooDetails[Ticker],0), 2)</f>
        <v>Financial Data &amp; Stock Exchanges</v>
      </c>
      <c r="O10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3.6075036075036079E-2</v>
      </c>
      <c r="P10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3.4818941504178275E-2</v>
      </c>
      <c r="Q1056" s="17">
        <f>IFERROR(ZACKS_Screener[[#This Row],[Price]]/ZACKS_Screener[[#This Row],[EPS1]], "")</f>
        <v>19.064066852367688</v>
      </c>
      <c r="R1056" s="17">
        <f>IFERROR(ZACKS_Screener[[#This Row],[Price]]/ZACKS_Screener[[#This Row],[EPS2]], "")</f>
        <v>18.422611036339166</v>
      </c>
      <c r="S1056" s="17">
        <f>IFERROR(ZACKS_Screener[[#This Row],[PE1]]/(ZACKS_Screener[[#This Row],[EG1]]*100), "")</f>
        <v>5.2845593314763226</v>
      </c>
      <c r="T1056" s="17">
        <f>IFERROR(ZACKS_Screener[[#This Row],[PE2]]/(ZACKS_Screener[[#This Row],[EG2]]*100), "")</f>
        <v>5.2909738896366081</v>
      </c>
      <c r="U1056"/>
    </row>
    <row r="1057" spans="1:21" hidden="1" x14ac:dyDescent="0.25">
      <c r="A1057" s="20" t="s">
        <v>1740</v>
      </c>
      <c r="B1057" s="35">
        <v>44941.440000000002</v>
      </c>
      <c r="C1057" s="6" t="s">
        <v>1739</v>
      </c>
      <c r="D1057" s="6" t="s">
        <v>22</v>
      </c>
      <c r="E1057" s="6" t="s">
        <v>51</v>
      </c>
      <c r="F1057" s="6" t="s">
        <v>308</v>
      </c>
      <c r="G1057">
        <v>12</v>
      </c>
      <c r="H1057">
        <v>202212</v>
      </c>
      <c r="I1057" s="8">
        <v>36.619999999999997</v>
      </c>
      <c r="J1057" s="8">
        <v>2.78</v>
      </c>
      <c r="K1057" s="8">
        <v>2.88</v>
      </c>
      <c r="L1057" s="8">
        <v>2.98</v>
      </c>
      <c r="M1057" s="36" t="str">
        <f>INDEX(YahooDetails[], MATCH(ZACKS_Screener[Ticker], YahooDetails[Ticker],0), 4)</f>
        <v>Consumer Defensive</v>
      </c>
      <c r="N1057" s="6" t="str">
        <f>INDEX(YahooDetails[], MATCH(ZACKS_Screener[Ticker], YahooDetails[Ticker],0), 2)</f>
        <v>Packaged Foods</v>
      </c>
      <c r="O10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3.5971223021582767E-2</v>
      </c>
      <c r="P10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3.4722222222222252E-2</v>
      </c>
      <c r="Q1057" s="17">
        <f>IFERROR(ZACKS_Screener[[#This Row],[Price]]/ZACKS_Screener[[#This Row],[EPS1]], "")</f>
        <v>12.715277777777777</v>
      </c>
      <c r="R1057" s="17">
        <f>IFERROR(ZACKS_Screener[[#This Row],[Price]]/ZACKS_Screener[[#This Row],[EPS2]], "")</f>
        <v>12.288590604026846</v>
      </c>
      <c r="S1057" s="17">
        <f>IFERROR(ZACKS_Screener[[#This Row],[PE1]]/(ZACKS_Screener[[#This Row],[EG1]]*100), "")</f>
        <v>3.5348472222222185</v>
      </c>
      <c r="T1057" s="17">
        <f>IFERROR(ZACKS_Screener[[#This Row],[PE2]]/(ZACKS_Screener[[#This Row],[EG2]]*100), "")</f>
        <v>3.5391140939597285</v>
      </c>
      <c r="U1057"/>
    </row>
    <row r="1058" spans="1:21" hidden="1" x14ac:dyDescent="0.25">
      <c r="A1058" s="20" t="s">
        <v>137</v>
      </c>
      <c r="B1058" s="35">
        <v>14062.74</v>
      </c>
      <c r="C1058" s="6" t="s">
        <v>137</v>
      </c>
      <c r="D1058" s="6" t="s">
        <v>13</v>
      </c>
      <c r="E1058" s="6" t="s">
        <v>118</v>
      </c>
      <c r="F1058" s="6" t="s">
        <v>119</v>
      </c>
      <c r="G1058">
        <v>12</v>
      </c>
      <c r="H1058">
        <v>202212</v>
      </c>
      <c r="I1058" s="8">
        <v>21.01</v>
      </c>
      <c r="J1058" s="8">
        <v>1.67</v>
      </c>
      <c r="K1058" s="8">
        <v>1.73</v>
      </c>
      <c r="L1058" s="8">
        <v>1.93</v>
      </c>
      <c r="M1058" s="36" t="str">
        <f>INDEX(YahooDetails[], MATCH(ZACKS_Screener[Ticker], YahooDetails[Ticker],0), 4)</f>
        <v>Utilities</v>
      </c>
      <c r="N1058" s="6" t="str">
        <f>INDEX(YahooDetails[], MATCH(ZACKS_Screener[Ticker], YahooDetails[Ticker],0), 2)</f>
        <v>Utilities—Diversified</v>
      </c>
      <c r="O10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3.5928143712574884E-2</v>
      </c>
      <c r="P10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0.11560693641618494</v>
      </c>
      <c r="Q1058" s="17">
        <f>IFERROR(ZACKS_Screener[[#This Row],[Price]]/ZACKS_Screener[[#This Row],[EPS1]], "")</f>
        <v>12.144508670520231</v>
      </c>
      <c r="R1058" s="17">
        <f>IFERROR(ZACKS_Screener[[#This Row],[Price]]/ZACKS_Screener[[#This Row],[EPS2]], "")</f>
        <v>10.886010362694302</v>
      </c>
      <c r="S1058" s="17">
        <f>IFERROR(ZACKS_Screener[[#This Row],[PE1]]/(ZACKS_Screener[[#This Row],[EG1]]*100), "")</f>
        <v>3.3802215799614612</v>
      </c>
      <c r="T1058" s="17">
        <f>IFERROR(ZACKS_Screener[[#This Row],[PE2]]/(ZACKS_Screener[[#This Row],[EG2]]*100), "")</f>
        <v>0.94163989637305734</v>
      </c>
      <c r="U1058"/>
    </row>
    <row r="1059" spans="1:21" hidden="1" x14ac:dyDescent="0.25">
      <c r="A1059" s="20" t="s">
        <v>3123</v>
      </c>
      <c r="B1059" s="35">
        <v>39374.81</v>
      </c>
      <c r="C1059" s="6" t="s">
        <v>3122</v>
      </c>
      <c r="D1059" s="6" t="s">
        <v>13</v>
      </c>
      <c r="E1059" s="6" t="s">
        <v>37</v>
      </c>
      <c r="F1059" s="6" t="s">
        <v>250</v>
      </c>
      <c r="G1059">
        <v>12</v>
      </c>
      <c r="H1059">
        <v>202212</v>
      </c>
      <c r="I1059" s="8">
        <v>79.22</v>
      </c>
      <c r="J1059" s="8">
        <v>3.35</v>
      </c>
      <c r="K1059" s="8">
        <v>3.47</v>
      </c>
      <c r="L1059" s="8">
        <v>3.84</v>
      </c>
      <c r="M1059" s="36" t="str">
        <f>INDEX(YahooDetails[], MATCH(ZACKS_Screener[Ticker], YahooDetails[Ticker],0), 4)</f>
        <v>Real Estate</v>
      </c>
      <c r="N1059" s="6" t="str">
        <f>INDEX(YahooDetails[], MATCH(ZACKS_Screener[Ticker], YahooDetails[Ticker],0), 2)</f>
        <v>REIT—Healthcare Facilities</v>
      </c>
      <c r="O10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3.582089552238809E-2</v>
      </c>
      <c r="P10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0.10662824207492785</v>
      </c>
      <c r="Q1059" s="17">
        <f>IFERROR(ZACKS_Screener[[#This Row],[Price]]/ZACKS_Screener[[#This Row],[EPS1]], "")</f>
        <v>22.829971181556193</v>
      </c>
      <c r="R1059" s="17">
        <f>IFERROR(ZACKS_Screener[[#This Row],[Price]]/ZACKS_Screener[[#This Row],[EPS2]], "")</f>
        <v>20.630208333333332</v>
      </c>
      <c r="S1059" s="17">
        <f>IFERROR(ZACKS_Screener[[#This Row],[PE1]]/(ZACKS_Screener[[#This Row],[EG1]]*100), "")</f>
        <v>6.3733669548510985</v>
      </c>
      <c r="T1059" s="17">
        <f>IFERROR(ZACKS_Screener[[#This Row],[PE2]]/(ZACKS_Screener[[#This Row],[EG2]]*100), "")</f>
        <v>1.9347789977477494</v>
      </c>
      <c r="U1059"/>
    </row>
    <row r="1060" spans="1:21" hidden="1" x14ac:dyDescent="0.25">
      <c r="A1060" s="20" t="s">
        <v>2318</v>
      </c>
      <c r="B1060" s="35">
        <v>4974.8900000000003</v>
      </c>
      <c r="C1060" s="6" t="s">
        <v>2317</v>
      </c>
      <c r="D1060" s="6" t="s">
        <v>22</v>
      </c>
      <c r="E1060" s="6" t="s">
        <v>41</v>
      </c>
      <c r="F1060" s="6" t="s">
        <v>67</v>
      </c>
      <c r="G1060">
        <v>12</v>
      </c>
      <c r="H1060">
        <v>202212</v>
      </c>
      <c r="I1060" s="8">
        <v>53.09</v>
      </c>
      <c r="J1060" s="8">
        <v>-3.09</v>
      </c>
      <c r="K1060" s="8">
        <v>-2.98</v>
      </c>
      <c r="L1060" s="8">
        <v>-3.28</v>
      </c>
      <c r="M1060" s="36" t="str">
        <f>INDEX(YahooDetails[], MATCH(ZACKS_Screener[Ticker], YahooDetails[Ticker],0), 4)</f>
        <v>Healthcare</v>
      </c>
      <c r="N1060" s="6" t="str">
        <f>INDEX(YahooDetails[], MATCH(ZACKS_Screener[Ticker], YahooDetails[Ticker],0), 2)</f>
        <v>Biotechnology</v>
      </c>
      <c r="O10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3.5598705501618082E-2</v>
      </c>
      <c r="P10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-0.10067114093959725</v>
      </c>
      <c r="Q1060" s="17">
        <f>IFERROR(ZACKS_Screener[[#This Row],[Price]]/ZACKS_Screener[[#This Row],[EPS1]], "")</f>
        <v>-17.81543624161074</v>
      </c>
      <c r="R1060" s="17">
        <f>IFERROR(ZACKS_Screener[[#This Row],[Price]]/ZACKS_Screener[[#This Row],[EPS2]], "")</f>
        <v>-16.185975609756099</v>
      </c>
      <c r="S1060" s="17">
        <f>IFERROR(ZACKS_Screener[[#This Row],[PE1]]/(ZACKS_Screener[[#This Row],[EG1]]*100), "")</f>
        <v>-5.0045179987797503</v>
      </c>
      <c r="T1060" s="17">
        <f>IFERROR(ZACKS_Screener[[#This Row],[PE2]]/(ZACKS_Screener[[#This Row],[EG2]]*100), "")</f>
        <v>1.6078069105691069</v>
      </c>
      <c r="U1060"/>
    </row>
    <row r="1061" spans="1:21" hidden="1" x14ac:dyDescent="0.25">
      <c r="A1061" s="20" t="s">
        <v>1959</v>
      </c>
      <c r="B1061" s="35">
        <v>24929.46</v>
      </c>
      <c r="C1061" s="6" t="s">
        <v>1958</v>
      </c>
      <c r="D1061" s="6" t="s">
        <v>13</v>
      </c>
      <c r="E1061" s="6" t="s">
        <v>51</v>
      </c>
      <c r="F1061" s="6" t="s">
        <v>308</v>
      </c>
      <c r="G1061">
        <v>11</v>
      </c>
      <c r="H1061">
        <v>202211</v>
      </c>
      <c r="I1061" s="8">
        <v>92.94</v>
      </c>
      <c r="J1061" s="8">
        <v>2.5299999999999998</v>
      </c>
      <c r="K1061" s="8">
        <v>2.62</v>
      </c>
      <c r="L1061" s="8">
        <v>2.93</v>
      </c>
      <c r="M1061" s="36" t="str">
        <f>INDEX(YahooDetails[], MATCH(ZACKS_Screener[Ticker], YahooDetails[Ticker],0), 4)</f>
        <v>Consumer Defensive</v>
      </c>
      <c r="N1061" s="6" t="str">
        <f>INDEX(YahooDetails[], MATCH(ZACKS_Screener[Ticker], YahooDetails[Ticker],0), 2)</f>
        <v>Packaged Foods</v>
      </c>
      <c r="O10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3.557312252964439E-2</v>
      </c>
      <c r="P10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0.11832061068702292</v>
      </c>
      <c r="Q1061" s="17">
        <f>IFERROR(ZACKS_Screener[[#This Row],[Price]]/ZACKS_Screener[[#This Row],[EPS1]], "")</f>
        <v>35.473282442748086</v>
      </c>
      <c r="R1061" s="17">
        <f>IFERROR(ZACKS_Screener[[#This Row],[Price]]/ZACKS_Screener[[#This Row],[EPS2]], "")</f>
        <v>31.72013651877133</v>
      </c>
      <c r="S1061" s="17">
        <f>IFERROR(ZACKS_Screener[[#This Row],[PE1]]/(ZACKS_Screener[[#This Row],[EG1]]*100), "")</f>
        <v>9.9719338422391512</v>
      </c>
      <c r="T1061" s="17">
        <f>IFERROR(ZACKS_Screener[[#This Row],[PE2]]/(ZACKS_Screener[[#This Row],[EG2]]*100), "")</f>
        <v>2.6808631509413186</v>
      </c>
      <c r="U1061"/>
    </row>
    <row r="1062" spans="1:21" hidden="1" x14ac:dyDescent="0.25">
      <c r="A1062" s="20" t="s">
        <v>3590</v>
      </c>
      <c r="B1062" s="35">
        <v>2476.81</v>
      </c>
      <c r="C1062" s="6" t="s">
        <v>3589</v>
      </c>
      <c r="D1062" s="6" t="s">
        <v>13</v>
      </c>
      <c r="E1062" s="6" t="s">
        <v>223</v>
      </c>
      <c r="F1062" s="6" t="s">
        <v>1115</v>
      </c>
      <c r="G1062">
        <v>12</v>
      </c>
      <c r="H1062">
        <v>202212</v>
      </c>
      <c r="I1062" s="8">
        <v>56.84</v>
      </c>
      <c r="J1062" s="8">
        <v>3.66</v>
      </c>
      <c r="K1062" s="8">
        <v>3.79</v>
      </c>
      <c r="L1062" s="8">
        <v>4.8</v>
      </c>
      <c r="M1062" s="36" t="str">
        <f>INDEX(YahooDetails[], MATCH(ZACKS_Screener[Ticker], YahooDetails[Ticker],0), 4)</f>
        <v>Energy</v>
      </c>
      <c r="N1062" s="6" t="str">
        <f>INDEX(YahooDetails[], MATCH(ZACKS_Screener[Ticker], YahooDetails[Ticker],0), 2)</f>
        <v>Oil &amp; Gas Refining &amp; Marketing</v>
      </c>
      <c r="O10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3.5519125683060079E-2</v>
      </c>
      <c r="P10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0.26649076517150388</v>
      </c>
      <c r="Q1062" s="17">
        <f>IFERROR(ZACKS_Screener[[#This Row],[Price]]/ZACKS_Screener[[#This Row],[EPS1]], "")</f>
        <v>14.997361477572561</v>
      </c>
      <c r="R1062" s="17">
        <f>IFERROR(ZACKS_Screener[[#This Row],[Price]]/ZACKS_Screener[[#This Row],[EPS2]], "")</f>
        <v>11.841666666666669</v>
      </c>
      <c r="S1062" s="17">
        <f>IFERROR(ZACKS_Screener[[#This Row],[PE1]]/(ZACKS_Screener[[#This Row],[EG1]]*100), "")</f>
        <v>4.2223340775319711</v>
      </c>
      <c r="T1062" s="17">
        <f>IFERROR(ZACKS_Screener[[#This Row],[PE2]]/(ZACKS_Screener[[#This Row],[EG2]]*100), "")</f>
        <v>0.44435561056105632</v>
      </c>
      <c r="U1062"/>
    </row>
    <row r="1063" spans="1:21" hidden="1" x14ac:dyDescent="0.25">
      <c r="A1063" s="20" t="s">
        <v>133</v>
      </c>
      <c r="B1063" s="35">
        <v>43442.239999999998</v>
      </c>
      <c r="C1063" s="6" t="s">
        <v>132</v>
      </c>
      <c r="D1063" s="6" t="s">
        <v>22</v>
      </c>
      <c r="E1063" s="6" t="s">
        <v>118</v>
      </c>
      <c r="F1063" s="6" t="s">
        <v>119</v>
      </c>
      <c r="G1063">
        <v>12</v>
      </c>
      <c r="H1063">
        <v>202212</v>
      </c>
      <c r="I1063" s="8">
        <v>84.54</v>
      </c>
      <c r="J1063" s="8">
        <v>5.09</v>
      </c>
      <c r="K1063" s="8">
        <v>5.27</v>
      </c>
      <c r="L1063" s="8">
        <v>5.59</v>
      </c>
      <c r="M1063" s="36" t="str">
        <f>INDEX(YahooDetails[], MATCH(ZACKS_Screener[Ticker], YahooDetails[Ticker],0), 4)</f>
        <v>Utilities</v>
      </c>
      <c r="N1063" s="6" t="str">
        <f>INDEX(YahooDetails[], MATCH(ZACKS_Screener[Ticker], YahooDetails[Ticker],0), 2)</f>
        <v>Utilities—Regulated Electric</v>
      </c>
      <c r="O10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3.5363457760314285E-2</v>
      </c>
      <c r="P10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6.0721062618595882E-2</v>
      </c>
      <c r="Q1063" s="17">
        <f>IFERROR(ZACKS_Screener[[#This Row],[Price]]/ZACKS_Screener[[#This Row],[EPS1]], "")</f>
        <v>16.041745730550286</v>
      </c>
      <c r="R1063" s="17">
        <f>IFERROR(ZACKS_Screener[[#This Row],[Price]]/ZACKS_Screener[[#This Row],[EPS2]], "")</f>
        <v>15.123434704830055</v>
      </c>
      <c r="S1063" s="17">
        <f>IFERROR(ZACKS_Screener[[#This Row],[PE1]]/(ZACKS_Screener[[#This Row],[EG1]]*100), "")</f>
        <v>4.5362492093611717</v>
      </c>
      <c r="T1063" s="17">
        <f>IFERROR(ZACKS_Screener[[#This Row],[PE2]]/(ZACKS_Screener[[#This Row],[EG2]]*100), "")</f>
        <v>2.4906406529516976</v>
      </c>
      <c r="U1063"/>
    </row>
    <row r="1064" spans="1:21" hidden="1" x14ac:dyDescent="0.25">
      <c r="A1064" s="20" t="s">
        <v>2598</v>
      </c>
      <c r="B1064" s="35">
        <v>24333.03</v>
      </c>
      <c r="C1064" s="6" t="s">
        <v>2597</v>
      </c>
      <c r="D1064" s="6" t="s">
        <v>22</v>
      </c>
      <c r="E1064" s="6" t="s">
        <v>37</v>
      </c>
      <c r="F1064" s="6" t="s">
        <v>250</v>
      </c>
      <c r="G1064">
        <v>12</v>
      </c>
      <c r="H1064">
        <v>202212</v>
      </c>
      <c r="I1064" s="8">
        <v>224.6</v>
      </c>
      <c r="J1064" s="8">
        <v>12.24</v>
      </c>
      <c r="K1064" s="8">
        <v>12.67</v>
      </c>
      <c r="L1064" s="8">
        <v>13.41</v>
      </c>
      <c r="M1064" s="36" t="str">
        <f>INDEX(YahooDetails[], MATCH(ZACKS_Screener[Ticker], YahooDetails[Ticker],0), 4)</f>
        <v>Real Estate</v>
      </c>
      <c r="N1064" s="6" t="str">
        <f>INDEX(YahooDetails[], MATCH(ZACKS_Screener[Ticker], YahooDetails[Ticker],0), 2)</f>
        <v>REIT—Specialty</v>
      </c>
      <c r="O10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3.5130718954248345E-2</v>
      </c>
      <c r="P10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5.8405682715075E-2</v>
      </c>
      <c r="Q1064" s="17">
        <f>IFERROR(ZACKS_Screener[[#This Row],[Price]]/ZACKS_Screener[[#This Row],[EPS1]], "")</f>
        <v>17.726913970007892</v>
      </c>
      <c r="R1064" s="17">
        <f>IFERROR(ZACKS_Screener[[#This Row],[Price]]/ZACKS_Screener[[#This Row],[EPS2]], "")</f>
        <v>16.74869500372856</v>
      </c>
      <c r="S1064" s="17">
        <f>IFERROR(ZACKS_Screener[[#This Row],[PE1]]/(ZACKS_Screener[[#This Row],[EG1]]*100), "")</f>
        <v>5.0459866742534123</v>
      </c>
      <c r="T1064" s="17">
        <f>IFERROR(ZACKS_Screener[[#This Row],[PE2]]/(ZACKS_Screener[[#This Row],[EG2]]*100), "")</f>
        <v>2.8676481850978481</v>
      </c>
      <c r="U1064"/>
    </row>
    <row r="1065" spans="1:21" hidden="1" x14ac:dyDescent="0.25">
      <c r="A1065" s="20" t="s">
        <v>1431</v>
      </c>
      <c r="B1065" s="35">
        <v>3666.9</v>
      </c>
      <c r="C1065" s="6" t="s">
        <v>1430</v>
      </c>
      <c r="D1065" s="6" t="s">
        <v>13</v>
      </c>
      <c r="E1065" s="6" t="s">
        <v>26</v>
      </c>
      <c r="F1065" s="6" t="s">
        <v>82</v>
      </c>
      <c r="G1065">
        <v>12</v>
      </c>
      <c r="H1065">
        <v>202212</v>
      </c>
      <c r="I1065" s="8">
        <v>12.99</v>
      </c>
      <c r="J1065" s="8">
        <v>1.1399999999999999</v>
      </c>
      <c r="K1065" s="8">
        <v>1.18</v>
      </c>
      <c r="L1065" s="8">
        <v>1.35</v>
      </c>
      <c r="M1065" s="36" t="str">
        <f>INDEX(YahooDetails[], MATCH(ZACKS_Screener[Ticker], YahooDetails[Ticker],0), 4)</f>
        <v>Industrials</v>
      </c>
      <c r="N1065" s="6" t="str">
        <f>INDEX(YahooDetails[], MATCH(ZACKS_Screener[Ticker], YahooDetails[Ticker],0), 2)</f>
        <v>Specialty Industrial Machinery</v>
      </c>
      <c r="O10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3.5087719298245647E-2</v>
      </c>
      <c r="P10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0.14406779661016964</v>
      </c>
      <c r="Q1065" s="17">
        <f>IFERROR(ZACKS_Screener[[#This Row],[Price]]/ZACKS_Screener[[#This Row],[EPS1]], "")</f>
        <v>11.008474576271187</v>
      </c>
      <c r="R1065" s="17">
        <f>IFERROR(ZACKS_Screener[[#This Row],[Price]]/ZACKS_Screener[[#This Row],[EPS2]], "")</f>
        <v>9.6222222222222218</v>
      </c>
      <c r="S1065" s="17">
        <f>IFERROR(ZACKS_Screener[[#This Row],[PE1]]/(ZACKS_Screener[[#This Row],[EG1]]*100), "")</f>
        <v>3.1374152542372853</v>
      </c>
      <c r="T1065" s="17">
        <f>IFERROR(ZACKS_Screener[[#This Row],[PE2]]/(ZACKS_Screener[[#This Row],[EG2]]*100), "")</f>
        <v>0.66789542483660058</v>
      </c>
      <c r="U1065"/>
    </row>
    <row r="1066" spans="1:21" hidden="1" x14ac:dyDescent="0.25">
      <c r="A1066" s="20" t="s">
        <v>1920</v>
      </c>
      <c r="B1066" s="35">
        <v>46024.959999999999</v>
      </c>
      <c r="C1066" s="6" t="s">
        <v>1919</v>
      </c>
      <c r="D1066" s="6" t="s">
        <v>22</v>
      </c>
      <c r="E1066" s="6" t="s">
        <v>14</v>
      </c>
      <c r="F1066" s="6" t="s">
        <v>101</v>
      </c>
      <c r="G1066">
        <v>3</v>
      </c>
      <c r="H1066">
        <v>202303</v>
      </c>
      <c r="I1066" s="8">
        <v>84.39</v>
      </c>
      <c r="J1066" s="8">
        <v>6.02</v>
      </c>
      <c r="K1066" s="8">
        <v>6.23</v>
      </c>
      <c r="L1066" s="8">
        <v>6.43</v>
      </c>
      <c r="M1066" s="36" t="str">
        <f>INDEX(YahooDetails[], MATCH(ZACKS_Screener[Ticker], YahooDetails[Ticker],0), 4)</f>
        <v>Technology</v>
      </c>
      <c r="N1066" s="6" t="str">
        <f>INDEX(YahooDetails[], MATCH(ZACKS_Screener[Ticker], YahooDetails[Ticker],0), 2)</f>
        <v>Semiconductors</v>
      </c>
      <c r="O10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3.4883720930232703E-2</v>
      </c>
      <c r="P10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3.2102728731942101E-2</v>
      </c>
      <c r="Q1066" s="17">
        <f>IFERROR(ZACKS_Screener[[#This Row],[Price]]/ZACKS_Screener[[#This Row],[EPS1]], "")</f>
        <v>13.545746388443018</v>
      </c>
      <c r="R1066" s="17">
        <f>IFERROR(ZACKS_Screener[[#This Row],[Price]]/ZACKS_Screener[[#This Row],[EPS2]], "")</f>
        <v>13.124416796267496</v>
      </c>
      <c r="S1066" s="17">
        <f>IFERROR(ZACKS_Screener[[#This Row],[PE1]]/(ZACKS_Screener[[#This Row],[EG1]]*100), "")</f>
        <v>3.8831139646869821</v>
      </c>
      <c r="T1066" s="17">
        <f>IFERROR(ZACKS_Screener[[#This Row],[PE2]]/(ZACKS_Screener[[#This Row],[EG2]]*100), "")</f>
        <v>4.0882558320373397</v>
      </c>
      <c r="U1066"/>
    </row>
    <row r="1067" spans="1:21" hidden="1" x14ac:dyDescent="0.25">
      <c r="A1067" s="20" t="s">
        <v>2260</v>
      </c>
      <c r="B1067" s="35">
        <v>11104.75</v>
      </c>
      <c r="C1067" s="6" t="s">
        <v>2259</v>
      </c>
      <c r="D1067" s="6" t="s">
        <v>22</v>
      </c>
      <c r="E1067" s="6" t="s">
        <v>14</v>
      </c>
      <c r="F1067" s="6" t="s">
        <v>95</v>
      </c>
      <c r="G1067">
        <v>6</v>
      </c>
      <c r="H1067">
        <v>202206</v>
      </c>
      <c r="I1067" s="8">
        <v>41</v>
      </c>
      <c r="J1067" s="8">
        <v>3.22</v>
      </c>
      <c r="K1067" s="8">
        <v>3.33</v>
      </c>
      <c r="L1067" s="8">
        <v>4.59</v>
      </c>
      <c r="M1067" s="36" t="str">
        <f>INDEX(YahooDetails[], MATCH(ZACKS_Screener[Ticker], YahooDetails[Ticker],0), 4)</f>
        <v>Technology</v>
      </c>
      <c r="N1067" s="6" t="str">
        <f>INDEX(YahooDetails[], MATCH(ZACKS_Screener[Ticker], YahooDetails[Ticker],0), 2)</f>
        <v>Software—Application</v>
      </c>
      <c r="O10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3.4161490683229774E-2</v>
      </c>
      <c r="P10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0.37837837837837829</v>
      </c>
      <c r="Q1067" s="17">
        <f>IFERROR(ZACKS_Screener[[#This Row],[Price]]/ZACKS_Screener[[#This Row],[EPS1]], "")</f>
        <v>12.312312312312311</v>
      </c>
      <c r="R1067" s="17">
        <f>IFERROR(ZACKS_Screener[[#This Row],[Price]]/ZACKS_Screener[[#This Row],[EPS2]], "")</f>
        <v>8.9324618736383439</v>
      </c>
      <c r="S1067" s="17">
        <f>IFERROR(ZACKS_Screener[[#This Row],[PE1]]/(ZACKS_Screener[[#This Row],[EG1]]*100), "")</f>
        <v>3.6041496041496082</v>
      </c>
      <c r="T1067" s="17">
        <f>IFERROR(ZACKS_Screener[[#This Row],[PE2]]/(ZACKS_Screener[[#This Row],[EG2]]*100), "")</f>
        <v>0.23607220666044199</v>
      </c>
      <c r="U1067"/>
    </row>
    <row r="1068" spans="1:21" hidden="1" x14ac:dyDescent="0.25">
      <c r="A1068" s="20" t="s">
        <v>1564</v>
      </c>
      <c r="B1068" s="35">
        <v>62800.27</v>
      </c>
      <c r="C1068" s="6" t="s">
        <v>1563</v>
      </c>
      <c r="D1068" s="6" t="s">
        <v>13</v>
      </c>
      <c r="E1068" s="6" t="s">
        <v>37</v>
      </c>
      <c r="F1068" s="6" t="s">
        <v>641</v>
      </c>
      <c r="G1068">
        <v>12</v>
      </c>
      <c r="H1068">
        <v>202212</v>
      </c>
      <c r="I1068" s="8">
        <v>112.17</v>
      </c>
      <c r="J1068" s="8">
        <v>5.3</v>
      </c>
      <c r="K1068" s="8">
        <v>5.48</v>
      </c>
      <c r="L1068" s="8">
        <v>5.94</v>
      </c>
      <c r="M1068" s="36" t="str">
        <f>INDEX(YahooDetails[], MATCH(ZACKS_Screener[Ticker], YahooDetails[Ticker],0), 4)</f>
        <v>Financial Services</v>
      </c>
      <c r="N1068" s="6" t="str">
        <f>INDEX(YahooDetails[], MATCH(ZACKS_Screener[Ticker], YahooDetails[Ticker],0), 2)</f>
        <v>Financial Data &amp; Stock Exchanges</v>
      </c>
      <c r="O10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3.3962264150943514E-2</v>
      </c>
      <c r="P10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8.3941605839416039E-2</v>
      </c>
      <c r="Q1068" s="17">
        <f>IFERROR(ZACKS_Screener[[#This Row],[Price]]/ZACKS_Screener[[#This Row],[EPS1]], "")</f>
        <v>20.46897810218978</v>
      </c>
      <c r="R1068" s="17">
        <f>IFERROR(ZACKS_Screener[[#This Row],[Price]]/ZACKS_Screener[[#This Row],[EPS2]], "")</f>
        <v>18.883838383838384</v>
      </c>
      <c r="S1068" s="17">
        <f>IFERROR(ZACKS_Screener[[#This Row],[PE1]]/(ZACKS_Screener[[#This Row],[EG1]]*100), "")</f>
        <v>6.0269768856447481</v>
      </c>
      <c r="T1068" s="17">
        <f>IFERROR(ZACKS_Screener[[#This Row],[PE2]]/(ZACKS_Screener[[#This Row],[EG2]]*100), "")</f>
        <v>2.2496398770311821</v>
      </c>
      <c r="U1068"/>
    </row>
    <row r="1069" spans="1:21" hidden="1" x14ac:dyDescent="0.25">
      <c r="A1069" s="20" t="s">
        <v>657</v>
      </c>
      <c r="B1069" s="35">
        <v>48766.34</v>
      </c>
      <c r="C1069" s="6" t="s">
        <v>656</v>
      </c>
      <c r="D1069" s="6" t="s">
        <v>13</v>
      </c>
      <c r="E1069" s="6" t="s">
        <v>37</v>
      </c>
      <c r="F1069" s="6" t="s">
        <v>250</v>
      </c>
      <c r="G1069">
        <v>12</v>
      </c>
      <c r="H1069">
        <v>202212</v>
      </c>
      <c r="I1069" s="8">
        <v>112.45</v>
      </c>
      <c r="J1069" s="8">
        <v>7.38</v>
      </c>
      <c r="K1069" s="8">
        <v>7.63</v>
      </c>
      <c r="L1069" s="8">
        <v>7.47</v>
      </c>
      <c r="M1069" s="36" t="str">
        <f>INDEX(YahooDetails[], MATCH(ZACKS_Screener[Ticker], YahooDetails[Ticker],0), 4)</f>
        <v>Real Estate</v>
      </c>
      <c r="N1069" s="6" t="str">
        <f>INDEX(YahooDetails[], MATCH(ZACKS_Screener[Ticker], YahooDetails[Ticker],0), 2)</f>
        <v>REIT—Specialty</v>
      </c>
      <c r="O10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3.3875338753387538E-2</v>
      </c>
      <c r="P10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-2.0969855832241171E-2</v>
      </c>
      <c r="Q1069" s="17">
        <f>IFERROR(ZACKS_Screener[[#This Row],[Price]]/ZACKS_Screener[[#This Row],[EPS1]], "")</f>
        <v>14.737876802096986</v>
      </c>
      <c r="R1069" s="17">
        <f>IFERROR(ZACKS_Screener[[#This Row],[Price]]/ZACKS_Screener[[#This Row],[EPS2]], "")</f>
        <v>15.053547523427042</v>
      </c>
      <c r="S1069" s="17">
        <f>IFERROR(ZACKS_Screener[[#This Row],[PE1]]/(ZACKS_Screener[[#This Row],[EG1]]*100), "")</f>
        <v>4.3506212319790301</v>
      </c>
      <c r="T1069" s="17">
        <f>IFERROR(ZACKS_Screener[[#This Row],[PE2]]/(ZACKS_Screener[[#This Row],[EG2]]*100), "")</f>
        <v>-7.1786604752342651</v>
      </c>
      <c r="U1069"/>
    </row>
    <row r="1070" spans="1:21" hidden="1" x14ac:dyDescent="0.25">
      <c r="A1070" s="20" t="s">
        <v>1381</v>
      </c>
      <c r="B1070" s="35">
        <v>12868.55</v>
      </c>
      <c r="C1070" s="6" t="s">
        <v>1380</v>
      </c>
      <c r="D1070" s="6" t="s">
        <v>22</v>
      </c>
      <c r="E1070" s="6" t="s">
        <v>37</v>
      </c>
      <c r="F1070" s="6" t="s">
        <v>250</v>
      </c>
      <c r="G1070">
        <v>12</v>
      </c>
      <c r="H1070">
        <v>202212</v>
      </c>
      <c r="I1070" s="8">
        <v>49.05</v>
      </c>
      <c r="J1070" s="8">
        <v>3.55</v>
      </c>
      <c r="K1070" s="8">
        <v>3.67</v>
      </c>
      <c r="L1070" s="8">
        <v>3.73</v>
      </c>
      <c r="M1070" s="36" t="str">
        <f>INDEX(YahooDetails[], MATCH(ZACKS_Screener[Ticker], YahooDetails[Ticker],0), 4)</f>
        <v>Real Estate</v>
      </c>
      <c r="N1070" s="6" t="str">
        <f>INDEX(YahooDetails[], MATCH(ZACKS_Screener[Ticker], YahooDetails[Ticker],0), 2)</f>
        <v>REIT—Specialty</v>
      </c>
      <c r="O10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3.3802816901408482E-2</v>
      </c>
      <c r="P10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1.6348773841961869E-2</v>
      </c>
      <c r="Q1070" s="17">
        <f>IFERROR(ZACKS_Screener[[#This Row],[Price]]/ZACKS_Screener[[#This Row],[EPS1]], "")</f>
        <v>13.365122615803815</v>
      </c>
      <c r="R1070" s="17">
        <f>IFERROR(ZACKS_Screener[[#This Row],[Price]]/ZACKS_Screener[[#This Row],[EPS2]], "")</f>
        <v>13.150134048257373</v>
      </c>
      <c r="S1070" s="17">
        <f>IFERROR(ZACKS_Screener[[#This Row],[PE1]]/(ZACKS_Screener[[#This Row],[EG1]]*100), "")</f>
        <v>3.9538487738419583</v>
      </c>
      <c r="T1070" s="17">
        <f>IFERROR(ZACKS_Screener[[#This Row],[PE2]]/(ZACKS_Screener[[#This Row],[EG2]]*100), "")</f>
        <v>8.0434986595174198</v>
      </c>
      <c r="U1070"/>
    </row>
    <row r="1071" spans="1:21" hidden="1" x14ac:dyDescent="0.25">
      <c r="A1071" s="20" t="s">
        <v>385</v>
      </c>
      <c r="B1071" s="35">
        <v>7111.2</v>
      </c>
      <c r="C1071" s="6" t="s">
        <v>384</v>
      </c>
      <c r="D1071" s="6" t="s">
        <v>13</v>
      </c>
      <c r="E1071" s="6" t="s">
        <v>130</v>
      </c>
      <c r="F1071" s="6" t="s">
        <v>323</v>
      </c>
      <c r="G1071">
        <v>12</v>
      </c>
      <c r="H1071">
        <v>202212</v>
      </c>
      <c r="I1071" s="8">
        <v>32.1</v>
      </c>
      <c r="J1071" s="8">
        <v>1.48</v>
      </c>
      <c r="K1071" s="8">
        <v>1.53</v>
      </c>
      <c r="L1071" s="8">
        <v>1.78</v>
      </c>
      <c r="M1071" s="36" t="str">
        <f>INDEX(YahooDetails[], MATCH(ZACKS_Screener[Ticker], YahooDetails[Ticker],0), 4)</f>
        <v>Basic Materials</v>
      </c>
      <c r="N1071" s="6" t="str">
        <f>INDEX(YahooDetails[], MATCH(ZACKS_Screener[Ticker], YahooDetails[Ticker],0), 2)</f>
        <v>Specialty Chemicals</v>
      </c>
      <c r="O10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3.3783783783783813E-2</v>
      </c>
      <c r="P10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0.16339869281045752</v>
      </c>
      <c r="Q1071" s="17">
        <f>IFERROR(ZACKS_Screener[[#This Row],[Price]]/ZACKS_Screener[[#This Row],[EPS1]], "")</f>
        <v>20.980392156862745</v>
      </c>
      <c r="R1071" s="17">
        <f>IFERROR(ZACKS_Screener[[#This Row],[Price]]/ZACKS_Screener[[#This Row],[EPS2]], "")</f>
        <v>18.033707865168541</v>
      </c>
      <c r="S1071" s="17">
        <f>IFERROR(ZACKS_Screener[[#This Row],[PE1]]/(ZACKS_Screener[[#This Row],[EG1]]*100), "")</f>
        <v>6.210196078431367</v>
      </c>
      <c r="T1071" s="17">
        <f>IFERROR(ZACKS_Screener[[#This Row],[PE2]]/(ZACKS_Screener[[#This Row],[EG2]]*100), "")</f>
        <v>1.1036629213483149</v>
      </c>
      <c r="U1071"/>
    </row>
    <row r="1072" spans="1:21" hidden="1" x14ac:dyDescent="0.25">
      <c r="A1072" s="20" t="s">
        <v>2776</v>
      </c>
      <c r="B1072" s="35">
        <v>24454.38</v>
      </c>
      <c r="C1072" s="6" t="s">
        <v>2775</v>
      </c>
      <c r="D1072" s="6" t="s">
        <v>13</v>
      </c>
      <c r="E1072" s="6" t="s">
        <v>37</v>
      </c>
      <c r="F1072" s="6" t="s">
        <v>404</v>
      </c>
      <c r="G1072">
        <v>12</v>
      </c>
      <c r="H1072">
        <v>202212</v>
      </c>
      <c r="I1072" s="8">
        <v>73.16</v>
      </c>
      <c r="J1072" s="8">
        <v>7.41</v>
      </c>
      <c r="K1072" s="8">
        <v>7.66</v>
      </c>
      <c r="L1072" s="8">
        <v>8.43</v>
      </c>
      <c r="M1072" s="36" t="str">
        <f>INDEX(YahooDetails[], MATCH(ZACKS_Screener[Ticker], YahooDetails[Ticker],0), 4)</f>
        <v>Financial Services</v>
      </c>
      <c r="N1072" s="6" t="str">
        <f>INDEX(YahooDetails[], MATCH(ZACKS_Screener[Ticker], YahooDetails[Ticker],0), 2)</f>
        <v>Asset Management</v>
      </c>
      <c r="O10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3.3738191632928474E-2</v>
      </c>
      <c r="P10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0.1005221932114882</v>
      </c>
      <c r="Q1072" s="17">
        <f>IFERROR(ZACKS_Screener[[#This Row],[Price]]/ZACKS_Screener[[#This Row],[EPS1]], "")</f>
        <v>9.5509138381201044</v>
      </c>
      <c r="R1072" s="17">
        <f>IFERROR(ZACKS_Screener[[#This Row],[Price]]/ZACKS_Screener[[#This Row],[EPS2]], "")</f>
        <v>8.6785290628706999</v>
      </c>
      <c r="S1072" s="17">
        <f>IFERROR(ZACKS_Screener[[#This Row],[PE1]]/(ZACKS_Screener[[#This Row],[EG1]]*100), "")</f>
        <v>2.8308908616187991</v>
      </c>
      <c r="T1072" s="17">
        <f>IFERROR(ZACKS_Screener[[#This Row],[PE2]]/(ZACKS_Screener[[#This Row],[EG2]]*100), "")</f>
        <v>0.8633445795011635</v>
      </c>
      <c r="U1072"/>
    </row>
    <row r="1073" spans="1:21" hidden="1" x14ac:dyDescent="0.25">
      <c r="A1073" s="20" t="s">
        <v>3121</v>
      </c>
      <c r="B1073" s="35">
        <v>28395.91</v>
      </c>
      <c r="C1073" s="6" t="s">
        <v>3120</v>
      </c>
      <c r="D1073" s="6" t="s">
        <v>13</v>
      </c>
      <c r="E1073" s="6" t="s">
        <v>118</v>
      </c>
      <c r="F1073" s="6" t="s">
        <v>119</v>
      </c>
      <c r="G1073">
        <v>12</v>
      </c>
      <c r="H1073">
        <v>202212</v>
      </c>
      <c r="I1073" s="8">
        <v>90.02</v>
      </c>
      <c r="J1073" s="8">
        <v>4.45</v>
      </c>
      <c r="K1073" s="8">
        <v>4.5999999999999996</v>
      </c>
      <c r="L1073" s="8">
        <v>4.9000000000000004</v>
      </c>
      <c r="M1073" s="36" t="str">
        <f>INDEX(YahooDetails[], MATCH(ZACKS_Screener[Ticker], YahooDetails[Ticker],0), 4)</f>
        <v>Utilities</v>
      </c>
      <c r="N1073" s="6" t="str">
        <f>INDEX(YahooDetails[], MATCH(ZACKS_Screener[Ticker], YahooDetails[Ticker],0), 2)</f>
        <v>Utilities—Regulated Electric</v>
      </c>
      <c r="O10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3.3707865168539207E-2</v>
      </c>
      <c r="P10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6.5217391304347991E-2</v>
      </c>
      <c r="Q1073" s="17">
        <f>IFERROR(ZACKS_Screener[[#This Row],[Price]]/ZACKS_Screener[[#This Row],[EPS1]], "")</f>
        <v>19.569565217391304</v>
      </c>
      <c r="R1073" s="17">
        <f>IFERROR(ZACKS_Screener[[#This Row],[Price]]/ZACKS_Screener[[#This Row],[EPS2]], "")</f>
        <v>18.37142857142857</v>
      </c>
      <c r="S1073" s="17">
        <f>IFERROR(ZACKS_Screener[[#This Row],[PE1]]/(ZACKS_Screener[[#This Row],[EG1]]*100), "")</f>
        <v>5.8056376811594408</v>
      </c>
      <c r="T1073" s="17">
        <f>IFERROR(ZACKS_Screener[[#This Row],[PE2]]/(ZACKS_Screener[[#This Row],[EG2]]*100), "")</f>
        <v>2.8169523809523738</v>
      </c>
      <c r="U1073"/>
    </row>
    <row r="1074" spans="1:21" hidden="1" x14ac:dyDescent="0.25">
      <c r="A1074" s="20" t="s">
        <v>617</v>
      </c>
      <c r="B1074" s="35">
        <v>7474.3</v>
      </c>
      <c r="C1074" s="6" t="s">
        <v>616</v>
      </c>
      <c r="D1074" s="6" t="s">
        <v>13</v>
      </c>
      <c r="E1074" s="6" t="s">
        <v>14</v>
      </c>
      <c r="F1074" s="6" t="s">
        <v>618</v>
      </c>
      <c r="G1074">
        <v>6</v>
      </c>
      <c r="H1074">
        <v>202206</v>
      </c>
      <c r="I1074" s="8">
        <v>327.92</v>
      </c>
      <c r="J1074" s="8">
        <v>17.809999999999999</v>
      </c>
      <c r="K1074" s="8">
        <v>18.399999999999999</v>
      </c>
      <c r="L1074" s="8">
        <v>19.87</v>
      </c>
      <c r="M1074" s="36" t="str">
        <f>INDEX(YahooDetails[], MATCH(ZACKS_Screener[Ticker], YahooDetails[Ticker],0), 4)</f>
        <v>Technology</v>
      </c>
      <c r="N1074" s="6" t="str">
        <f>INDEX(YahooDetails[], MATCH(ZACKS_Screener[Ticker], YahooDetails[Ticker],0), 2)</f>
        <v>Information Technology Services</v>
      </c>
      <c r="O10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3.3127456485120714E-2</v>
      </c>
      <c r="P10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7.9891304347826222E-2</v>
      </c>
      <c r="Q1074" s="17">
        <f>IFERROR(ZACKS_Screener[[#This Row],[Price]]/ZACKS_Screener[[#This Row],[EPS1]], "")</f>
        <v>17.821739130434786</v>
      </c>
      <c r="R1074" s="17">
        <f>IFERROR(ZACKS_Screener[[#This Row],[Price]]/ZACKS_Screener[[#This Row],[EPS2]], "")</f>
        <v>16.50327126321087</v>
      </c>
      <c r="S1074" s="17">
        <f>IFERROR(ZACKS_Screener[[#This Row],[PE1]]/(ZACKS_Screener[[#This Row],[EG1]]*100), "")</f>
        <v>5.3797487103905697</v>
      </c>
      <c r="T1074" s="17">
        <f>IFERROR(ZACKS_Screener[[#This Row],[PE2]]/(ZACKS_Screener[[#This Row],[EG2]]*100), "")</f>
        <v>2.0657155866876153</v>
      </c>
      <c r="U1074"/>
    </row>
    <row r="1075" spans="1:21" hidden="1" x14ac:dyDescent="0.25">
      <c r="A1075" s="20" t="s">
        <v>2579</v>
      </c>
      <c r="B1075" s="35">
        <v>24142.63</v>
      </c>
      <c r="C1075" s="6" t="s">
        <v>2578</v>
      </c>
      <c r="D1075" s="6" t="s">
        <v>22</v>
      </c>
      <c r="E1075" s="6" t="s">
        <v>23</v>
      </c>
      <c r="F1075" s="6" t="s">
        <v>24</v>
      </c>
      <c r="G1075">
        <v>3</v>
      </c>
      <c r="H1075">
        <v>202303</v>
      </c>
      <c r="I1075" s="8">
        <v>106</v>
      </c>
      <c r="J1075" s="8">
        <v>7.29</v>
      </c>
      <c r="K1075" s="8">
        <v>7.53</v>
      </c>
      <c r="L1075" s="8">
        <v>9.5500000000000007</v>
      </c>
      <c r="M1075" s="36" t="str">
        <f>INDEX(YahooDetails[], MATCH(ZACKS_Screener[Ticker], YahooDetails[Ticker],0), 4)</f>
        <v>Industrials</v>
      </c>
      <c r="N1075" s="6" t="str">
        <f>INDEX(YahooDetails[], MATCH(ZACKS_Screener[Ticker], YahooDetails[Ticker],0), 2)</f>
        <v>Airlines</v>
      </c>
      <c r="O10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3.2921810699588508E-2</v>
      </c>
      <c r="P10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0.26826029216467467</v>
      </c>
      <c r="Q1075" s="17">
        <f>IFERROR(ZACKS_Screener[[#This Row],[Price]]/ZACKS_Screener[[#This Row],[EPS1]], "")</f>
        <v>14.077025232403718</v>
      </c>
      <c r="R1075" s="17">
        <f>IFERROR(ZACKS_Screener[[#This Row],[Price]]/ZACKS_Screener[[#This Row],[EPS2]], "")</f>
        <v>11.099476439790575</v>
      </c>
      <c r="S1075" s="17">
        <f>IFERROR(ZACKS_Screener[[#This Row],[PE1]]/(ZACKS_Screener[[#This Row],[EG1]]*100), "")</f>
        <v>4.2758964143426255</v>
      </c>
      <c r="T1075" s="17">
        <f>IFERROR(ZACKS_Screener[[#This Row],[PE2]]/(ZACKS_Screener[[#This Row],[EG2]]*100), "")</f>
        <v>0.41375771084961888</v>
      </c>
      <c r="U1075"/>
    </row>
    <row r="1076" spans="1:21" hidden="1" x14ac:dyDescent="0.25">
      <c r="A1076" s="20" t="s">
        <v>1117</v>
      </c>
      <c r="B1076" s="35">
        <v>3397.35</v>
      </c>
      <c r="C1076" s="6" t="s">
        <v>1116</v>
      </c>
      <c r="D1076" s="6" t="s">
        <v>13</v>
      </c>
      <c r="E1076" s="6" t="s">
        <v>37</v>
      </c>
      <c r="F1076" s="6" t="s">
        <v>98</v>
      </c>
      <c r="G1076">
        <v>12</v>
      </c>
      <c r="H1076">
        <v>202212</v>
      </c>
      <c r="I1076" s="8">
        <v>45.13</v>
      </c>
      <c r="J1076" s="8">
        <v>4.8899999999999997</v>
      </c>
      <c r="K1076" s="8">
        <v>5.05</v>
      </c>
      <c r="L1076" s="8">
        <v>5.05</v>
      </c>
      <c r="M1076" s="36" t="str">
        <f>INDEX(YahooDetails[], MATCH(ZACKS_Screener[Ticker], YahooDetails[Ticker],0), 4)</f>
        <v>Real Estate</v>
      </c>
      <c r="N1076" s="6" t="str">
        <f>INDEX(YahooDetails[], MATCH(ZACKS_Screener[Ticker], YahooDetails[Ticker],0), 2)</f>
        <v>REIT—Specialty</v>
      </c>
      <c r="O10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3.2719836400818027E-2</v>
      </c>
      <c r="P10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076" s="17">
        <f>IFERROR(ZACKS_Screener[[#This Row],[Price]]/ZACKS_Screener[[#This Row],[EPS1]], "")</f>
        <v>8.9366336633663366</v>
      </c>
      <c r="R1076" s="17">
        <f>IFERROR(ZACKS_Screener[[#This Row],[Price]]/ZACKS_Screener[[#This Row],[EPS2]], "")</f>
        <v>8.9366336633663366</v>
      </c>
      <c r="S1076" s="17">
        <f>IFERROR(ZACKS_Screener[[#This Row],[PE1]]/(ZACKS_Screener[[#This Row],[EG1]]*100), "")</f>
        <v>2.7312586633663338</v>
      </c>
      <c r="T1076" s="17" t="str">
        <f>IFERROR(ZACKS_Screener[[#This Row],[PE2]]/(ZACKS_Screener[[#This Row],[EG2]]*100), "")</f>
        <v/>
      </c>
      <c r="U1076"/>
    </row>
    <row r="1077" spans="1:21" hidden="1" x14ac:dyDescent="0.25">
      <c r="A1077" s="20" t="s">
        <v>502</v>
      </c>
      <c r="B1077" s="35">
        <v>35005.980000000003</v>
      </c>
      <c r="C1077" s="6" t="s">
        <v>501</v>
      </c>
      <c r="D1077" s="6" t="s">
        <v>13</v>
      </c>
      <c r="E1077" s="6" t="s">
        <v>37</v>
      </c>
      <c r="F1077" s="6" t="s">
        <v>404</v>
      </c>
      <c r="G1077">
        <v>12</v>
      </c>
      <c r="H1077">
        <v>202212</v>
      </c>
      <c r="I1077" s="8">
        <v>44.36</v>
      </c>
      <c r="J1077" s="8">
        <v>4.59</v>
      </c>
      <c r="K1077" s="8">
        <v>4.74</v>
      </c>
      <c r="L1077" s="8">
        <v>4.99</v>
      </c>
      <c r="M1077" s="36" t="str">
        <f>INDEX(YahooDetails[], MATCH(ZACKS_Screener[Ticker], YahooDetails[Ticker],0), 4)</f>
        <v>Financial Services</v>
      </c>
      <c r="N1077" s="6" t="str">
        <f>INDEX(YahooDetails[], MATCH(ZACKS_Screener[Ticker], YahooDetails[Ticker],0), 2)</f>
        <v>Asset Management</v>
      </c>
      <c r="O10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3.2679738562091581E-2</v>
      </c>
      <c r="P10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5.2742616033755269E-2</v>
      </c>
      <c r="Q1077" s="17">
        <f>IFERROR(ZACKS_Screener[[#This Row],[Price]]/ZACKS_Screener[[#This Row],[EPS1]], "")</f>
        <v>9.3586497890295348</v>
      </c>
      <c r="R1077" s="17">
        <f>IFERROR(ZACKS_Screener[[#This Row],[Price]]/ZACKS_Screener[[#This Row],[EPS2]], "")</f>
        <v>8.8897795591182351</v>
      </c>
      <c r="S1077" s="17">
        <f>IFERROR(ZACKS_Screener[[#This Row],[PE1]]/(ZACKS_Screener[[#This Row],[EG1]]*100), "")</f>
        <v>2.8637468354430307</v>
      </c>
      <c r="T1077" s="17">
        <f>IFERROR(ZACKS_Screener[[#This Row],[PE2]]/(ZACKS_Screener[[#This Row],[EG2]]*100), "")</f>
        <v>1.6855022044088177</v>
      </c>
      <c r="U1077"/>
    </row>
    <row r="1078" spans="1:21" hidden="1" x14ac:dyDescent="0.25">
      <c r="A1078" s="20" t="s">
        <v>3172</v>
      </c>
      <c r="B1078" s="35">
        <v>15242.28</v>
      </c>
      <c r="C1078" s="6" t="s">
        <v>3171</v>
      </c>
      <c r="D1078" s="6" t="s">
        <v>13</v>
      </c>
      <c r="E1078" s="6" t="s">
        <v>37</v>
      </c>
      <c r="F1078" s="6" t="s">
        <v>70</v>
      </c>
      <c r="G1078">
        <v>12</v>
      </c>
      <c r="H1078">
        <v>202212</v>
      </c>
      <c r="I1078" s="8">
        <v>58.45</v>
      </c>
      <c r="J1078" s="8">
        <v>4.38</v>
      </c>
      <c r="K1078" s="8">
        <v>4.5199999999999996</v>
      </c>
      <c r="L1078" s="8">
        <v>5.44</v>
      </c>
      <c r="M1078" s="36" t="str">
        <f>INDEX(YahooDetails[], MATCH(ZACKS_Screener[Ticker], YahooDetails[Ticker],0), 4)</f>
        <v>Financial Services</v>
      </c>
      <c r="N1078" s="6" t="str">
        <f>INDEX(YahooDetails[], MATCH(ZACKS_Screener[Ticker], YahooDetails[Ticker],0), 2)</f>
        <v>Insurance—Property &amp; Casualty</v>
      </c>
      <c r="O10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3.1963470319634632E-2</v>
      </c>
      <c r="P10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0.20353982300884976</v>
      </c>
      <c r="Q1078" s="17">
        <f>IFERROR(ZACKS_Screener[[#This Row],[Price]]/ZACKS_Screener[[#This Row],[EPS1]], "")</f>
        <v>12.931415929203542</v>
      </c>
      <c r="R1078" s="17">
        <f>IFERROR(ZACKS_Screener[[#This Row],[Price]]/ZACKS_Screener[[#This Row],[EPS2]], "")</f>
        <v>10.744485294117647</v>
      </c>
      <c r="S1078" s="17">
        <f>IFERROR(ZACKS_Screener[[#This Row],[PE1]]/(ZACKS_Screener[[#This Row],[EG1]]*100), "")</f>
        <v>4.0456858407079741</v>
      </c>
      <c r="T1078" s="17">
        <f>IFERROR(ZACKS_Screener[[#This Row],[PE2]]/(ZACKS_Screener[[#This Row],[EG2]]*100), "")</f>
        <v>0.5278812340153447</v>
      </c>
      <c r="U1078"/>
    </row>
    <row r="1079" spans="1:21" hidden="1" x14ac:dyDescent="0.25">
      <c r="A1079" s="20" t="s">
        <v>1114</v>
      </c>
      <c r="B1079" s="35">
        <v>56776.43</v>
      </c>
      <c r="C1079" s="6" t="s">
        <v>1113</v>
      </c>
      <c r="D1079" s="6" t="s">
        <v>13</v>
      </c>
      <c r="E1079" s="6" t="s">
        <v>223</v>
      </c>
      <c r="F1079" s="6" t="s">
        <v>1115</v>
      </c>
      <c r="G1079">
        <v>12</v>
      </c>
      <c r="H1079">
        <v>202212</v>
      </c>
      <c r="I1079" s="8">
        <v>26.11</v>
      </c>
      <c r="J1079" s="8">
        <v>2.52</v>
      </c>
      <c r="K1079" s="8">
        <v>2.6</v>
      </c>
      <c r="L1079" s="8">
        <v>2.64</v>
      </c>
      <c r="M1079" s="36" t="str">
        <f>INDEX(YahooDetails[], MATCH(ZACKS_Screener[Ticker], YahooDetails[Ticker],0), 4)</f>
        <v>Energy</v>
      </c>
      <c r="N1079" s="6" t="str">
        <f>INDEX(YahooDetails[], MATCH(ZACKS_Screener[Ticker], YahooDetails[Ticker],0), 2)</f>
        <v>Oil &amp; Gas Midstream</v>
      </c>
      <c r="O10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3.1746031746031772E-2</v>
      </c>
      <c r="P10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1.5384615384615398E-2</v>
      </c>
      <c r="Q1079" s="17">
        <f>IFERROR(ZACKS_Screener[[#This Row],[Price]]/ZACKS_Screener[[#This Row],[EPS1]], "")</f>
        <v>10.042307692307691</v>
      </c>
      <c r="R1079" s="17">
        <f>IFERROR(ZACKS_Screener[[#This Row],[Price]]/ZACKS_Screener[[#This Row],[EPS2]], "")</f>
        <v>9.8901515151515138</v>
      </c>
      <c r="S1079" s="17">
        <f>IFERROR(ZACKS_Screener[[#This Row],[PE1]]/(ZACKS_Screener[[#This Row],[EG1]]*100), "")</f>
        <v>3.1633269230769203</v>
      </c>
      <c r="T1079" s="17">
        <f>IFERROR(ZACKS_Screener[[#This Row],[PE2]]/(ZACKS_Screener[[#This Row],[EG2]]*100), "")</f>
        <v>6.4285984848484787</v>
      </c>
      <c r="U1079"/>
    </row>
    <row r="1080" spans="1:21" hidden="1" x14ac:dyDescent="0.25">
      <c r="A1080" s="20" t="s">
        <v>4139</v>
      </c>
      <c r="B1080" s="35">
        <v>3296.41</v>
      </c>
      <c r="C1080" s="6" t="s">
        <v>4138</v>
      </c>
      <c r="D1080" s="6" t="s">
        <v>13</v>
      </c>
      <c r="E1080" s="6" t="s">
        <v>107</v>
      </c>
      <c r="F1080" s="6" t="s">
        <v>108</v>
      </c>
      <c r="G1080">
        <v>12</v>
      </c>
      <c r="H1080">
        <v>202212</v>
      </c>
      <c r="I1080" s="8">
        <v>7.43</v>
      </c>
      <c r="J1080" s="8">
        <v>-0.95</v>
      </c>
      <c r="K1080" s="8">
        <v>-0.92</v>
      </c>
      <c r="L1080" s="8">
        <v>-0.92</v>
      </c>
      <c r="M1080" s="36" t="str">
        <f>INDEX(YahooDetails[], MATCH(ZACKS_Screener[Ticker], YahooDetails[Ticker],0), 4)</f>
        <v>Consumer Cyclical</v>
      </c>
      <c r="N1080" s="6" t="str">
        <f>INDEX(YahooDetails[], MATCH(ZACKS_Screener[Ticker], YahooDetails[Ticker],0), 2)</f>
        <v>Auto Parts</v>
      </c>
      <c r="O10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3.1578947368420963E-2</v>
      </c>
      <c r="P10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080" s="17">
        <f>IFERROR(ZACKS_Screener[[#This Row],[Price]]/ZACKS_Screener[[#This Row],[EPS1]], "")</f>
        <v>-8.0760869565217384</v>
      </c>
      <c r="R1080" s="17">
        <f>IFERROR(ZACKS_Screener[[#This Row],[Price]]/ZACKS_Screener[[#This Row],[EPS2]], "")</f>
        <v>-8.0760869565217384</v>
      </c>
      <c r="S1080" s="17">
        <f>IFERROR(ZACKS_Screener[[#This Row],[PE1]]/(ZACKS_Screener[[#This Row],[EG1]]*100), "")</f>
        <v>-2.557427536231891</v>
      </c>
      <c r="T1080" s="17" t="str">
        <f>IFERROR(ZACKS_Screener[[#This Row],[PE2]]/(ZACKS_Screener[[#This Row],[EG2]]*100), "")</f>
        <v/>
      </c>
      <c r="U1080"/>
    </row>
    <row r="1081" spans="1:21" hidden="1" x14ac:dyDescent="0.25">
      <c r="A1081" s="20" t="s">
        <v>3020</v>
      </c>
      <c r="B1081" s="35">
        <v>51475.48</v>
      </c>
      <c r="C1081" s="6" t="s">
        <v>3019</v>
      </c>
      <c r="D1081" s="6" t="s">
        <v>13</v>
      </c>
      <c r="E1081" s="6" t="s">
        <v>37</v>
      </c>
      <c r="F1081" s="6" t="s">
        <v>404</v>
      </c>
      <c r="G1081">
        <v>12</v>
      </c>
      <c r="H1081">
        <v>202212</v>
      </c>
      <c r="I1081" s="8">
        <v>33.58</v>
      </c>
      <c r="J1081" s="8">
        <v>4.45</v>
      </c>
      <c r="K1081" s="8">
        <v>4.59</v>
      </c>
      <c r="L1081" s="8">
        <v>4.66</v>
      </c>
      <c r="M1081" s="36" t="str">
        <f>INDEX(YahooDetails[], MATCH(ZACKS_Screener[Ticker], YahooDetails[Ticker],0), 4)</f>
        <v>Financial Services</v>
      </c>
      <c r="N1081" s="6" t="str">
        <f>INDEX(YahooDetails[], MATCH(ZACKS_Screener[Ticker], YahooDetails[Ticker],0), 2)</f>
        <v>Banks—Regional</v>
      </c>
      <c r="O10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3.1460674157303296E-2</v>
      </c>
      <c r="P10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1.5250544662309431E-2</v>
      </c>
      <c r="Q1081" s="17">
        <f>IFERROR(ZACKS_Screener[[#This Row],[Price]]/ZACKS_Screener[[#This Row],[EPS1]], "")</f>
        <v>7.3159041394335507</v>
      </c>
      <c r="R1081" s="17">
        <f>IFERROR(ZACKS_Screener[[#This Row],[Price]]/ZACKS_Screener[[#This Row],[EPS2]], "")</f>
        <v>7.2060085836909868</v>
      </c>
      <c r="S1081" s="17">
        <f>IFERROR(ZACKS_Screener[[#This Row],[PE1]]/(ZACKS_Screener[[#This Row],[EG1]]*100), "")</f>
        <v>2.3254123871770984</v>
      </c>
      <c r="T1081" s="17">
        <f>IFERROR(ZACKS_Screener[[#This Row],[PE2]]/(ZACKS_Screener[[#This Row],[EG2]]*100), "")</f>
        <v>4.725082771305928</v>
      </c>
      <c r="U1081"/>
    </row>
    <row r="1082" spans="1:21" hidden="1" x14ac:dyDescent="0.25">
      <c r="A1082" s="20" t="s">
        <v>2227</v>
      </c>
      <c r="B1082" s="35">
        <v>3600.01</v>
      </c>
      <c r="C1082" s="6" t="s">
        <v>2226</v>
      </c>
      <c r="D1082" s="6" t="s">
        <v>22</v>
      </c>
      <c r="E1082" s="6" t="s">
        <v>23</v>
      </c>
      <c r="F1082" s="6" t="s">
        <v>334</v>
      </c>
      <c r="G1082">
        <v>12</v>
      </c>
      <c r="H1082">
        <v>202212</v>
      </c>
      <c r="I1082" s="8">
        <v>83.72</v>
      </c>
      <c r="J1082" s="8">
        <v>4.1500000000000004</v>
      </c>
      <c r="K1082" s="8">
        <v>4.28</v>
      </c>
      <c r="L1082" s="8">
        <v>4.54</v>
      </c>
      <c r="M1082" s="36" t="str">
        <f>INDEX(YahooDetails[], MATCH(ZACKS_Screener[Ticker], YahooDetails[Ticker],0), 4)</f>
        <v>Industrials</v>
      </c>
      <c r="N1082" s="6" t="str">
        <f>INDEX(YahooDetails[], MATCH(ZACKS_Screener[Ticker], YahooDetails[Ticker],0), 2)</f>
        <v>Airports &amp; Air Services</v>
      </c>
      <c r="O10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3.1325301204819252E-2</v>
      </c>
      <c r="P10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6.0747663551401813E-2</v>
      </c>
      <c r="Q1082" s="17">
        <f>IFERROR(ZACKS_Screener[[#This Row],[Price]]/ZACKS_Screener[[#This Row],[EPS1]], "")</f>
        <v>19.5607476635514</v>
      </c>
      <c r="R1082" s="17">
        <f>IFERROR(ZACKS_Screener[[#This Row],[Price]]/ZACKS_Screener[[#This Row],[EPS2]], "")</f>
        <v>18.440528634361232</v>
      </c>
      <c r="S1082" s="17">
        <f>IFERROR(ZACKS_Screener[[#This Row],[PE1]]/(ZACKS_Screener[[#This Row],[EG1]]*100), "")</f>
        <v>6.2443925233644899</v>
      </c>
      <c r="T1082" s="17">
        <f>IFERROR(ZACKS_Screener[[#This Row],[PE2]]/(ZACKS_Screener[[#This Row],[EG2]]*100), "")</f>
        <v>3.0355947136563901</v>
      </c>
      <c r="U1082"/>
    </row>
    <row r="1083" spans="1:21" hidden="1" x14ac:dyDescent="0.25">
      <c r="A1083" s="20" t="s">
        <v>2651</v>
      </c>
      <c r="B1083" s="35">
        <v>3829.57</v>
      </c>
      <c r="C1083" s="6" t="s">
        <v>2650</v>
      </c>
      <c r="D1083" s="6" t="s">
        <v>13</v>
      </c>
      <c r="E1083" s="6" t="s">
        <v>130</v>
      </c>
      <c r="F1083" s="6" t="s">
        <v>756</v>
      </c>
      <c r="G1083">
        <v>12</v>
      </c>
      <c r="H1083">
        <v>202212</v>
      </c>
      <c r="I1083" s="8">
        <v>2.76</v>
      </c>
      <c r="J1083" s="8">
        <v>0.32</v>
      </c>
      <c r="K1083" s="8">
        <v>0.33</v>
      </c>
      <c r="L1083" s="8">
        <v>0.2</v>
      </c>
      <c r="M1083" s="36" t="str">
        <f>INDEX(YahooDetails[], MATCH(ZACKS_Screener[Ticker], YahooDetails[Ticker],0), 4)</f>
        <v>Basic Materials</v>
      </c>
      <c r="N1083" s="6" t="str">
        <f>INDEX(YahooDetails[], MATCH(ZACKS_Screener[Ticker], YahooDetails[Ticker],0), 2)</f>
        <v>Steel</v>
      </c>
      <c r="O10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3.1250000000000028E-2</v>
      </c>
      <c r="P10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-0.39393939393939392</v>
      </c>
      <c r="Q1083" s="17">
        <f>IFERROR(ZACKS_Screener[[#This Row],[Price]]/ZACKS_Screener[[#This Row],[EPS1]], "")</f>
        <v>8.3636363636363633</v>
      </c>
      <c r="R1083" s="17">
        <f>IFERROR(ZACKS_Screener[[#This Row],[Price]]/ZACKS_Screener[[#This Row],[EPS2]], "")</f>
        <v>13.799999999999999</v>
      </c>
      <c r="S1083" s="17">
        <f>IFERROR(ZACKS_Screener[[#This Row],[PE1]]/(ZACKS_Screener[[#This Row],[EG1]]*100), "")</f>
        <v>2.6763636363636341</v>
      </c>
      <c r="T1083" s="17">
        <f>IFERROR(ZACKS_Screener[[#This Row],[PE2]]/(ZACKS_Screener[[#This Row],[EG2]]*100), "")</f>
        <v>-0.35030769230769232</v>
      </c>
      <c r="U1083"/>
    </row>
    <row r="1084" spans="1:21" hidden="1" x14ac:dyDescent="0.25">
      <c r="A1084" s="20" t="s">
        <v>1991</v>
      </c>
      <c r="B1084" s="35">
        <v>77595.66</v>
      </c>
      <c r="C1084" s="6" t="s">
        <v>1990</v>
      </c>
      <c r="D1084" s="6" t="s">
        <v>13</v>
      </c>
      <c r="E1084" s="6" t="s">
        <v>51</v>
      </c>
      <c r="F1084" s="6" t="s">
        <v>585</v>
      </c>
      <c r="G1084">
        <v>12</v>
      </c>
      <c r="H1084">
        <v>202212</v>
      </c>
      <c r="I1084" s="8">
        <v>43.47</v>
      </c>
      <c r="J1084" s="8">
        <v>4.84</v>
      </c>
      <c r="K1084" s="8">
        <v>4.99</v>
      </c>
      <c r="L1084" s="8">
        <v>5.21</v>
      </c>
      <c r="M1084" s="36" t="str">
        <f>INDEX(YahooDetails[], MATCH(ZACKS_Screener[Ticker], YahooDetails[Ticker],0), 4)</f>
        <v>Consumer Defensive</v>
      </c>
      <c r="N1084" s="6" t="str">
        <f>INDEX(YahooDetails[], MATCH(ZACKS_Screener[Ticker], YahooDetails[Ticker],0), 2)</f>
        <v>Tobacco</v>
      </c>
      <c r="O10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3.0991735537190156E-2</v>
      </c>
      <c r="P10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4.4088176352705358E-2</v>
      </c>
      <c r="Q1084" s="17">
        <f>IFERROR(ZACKS_Screener[[#This Row],[Price]]/ZACKS_Screener[[#This Row],[EPS1]], "")</f>
        <v>8.7114228456913825</v>
      </c>
      <c r="R1084" s="17">
        <f>IFERROR(ZACKS_Screener[[#This Row],[Price]]/ZACKS_Screener[[#This Row],[EPS2]], "")</f>
        <v>8.343570057581573</v>
      </c>
      <c r="S1084" s="17">
        <f>IFERROR(ZACKS_Screener[[#This Row],[PE1]]/(ZACKS_Screener[[#This Row],[EG1]]*100), "")</f>
        <v>2.8108857715430795</v>
      </c>
      <c r="T1084" s="17">
        <f>IFERROR(ZACKS_Screener[[#This Row],[PE2]]/(ZACKS_Screener[[#This Row],[EG2]]*100), "")</f>
        <v>1.8924733903332773</v>
      </c>
      <c r="U1084"/>
    </row>
    <row r="1085" spans="1:21" hidden="1" x14ac:dyDescent="0.25">
      <c r="A1085" s="20" t="s">
        <v>1022</v>
      </c>
      <c r="B1085" s="35">
        <v>14841</v>
      </c>
      <c r="C1085" s="6" t="s">
        <v>1021</v>
      </c>
      <c r="D1085" s="6" t="s">
        <v>13</v>
      </c>
      <c r="E1085" s="6" t="s">
        <v>14</v>
      </c>
      <c r="F1085" s="6" t="s">
        <v>163</v>
      </c>
      <c r="G1085">
        <v>3</v>
      </c>
      <c r="H1085">
        <v>202303</v>
      </c>
      <c r="I1085" s="8">
        <v>51</v>
      </c>
      <c r="J1085" s="8">
        <v>0.97</v>
      </c>
      <c r="K1085" s="8">
        <v>1</v>
      </c>
      <c r="L1085" s="8">
        <v>1.19</v>
      </c>
      <c r="M1085" s="36" t="str">
        <f>INDEX(YahooDetails[], MATCH(ZACKS_Screener[Ticker], YahooDetails[Ticker],0), 4)</f>
        <v>Technology</v>
      </c>
      <c r="N1085" s="6" t="str">
        <f>INDEX(YahooDetails[], MATCH(ZACKS_Screener[Ticker], YahooDetails[Ticker],0), 2)</f>
        <v>Software—Application</v>
      </c>
      <c r="O10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3.0927835051546421E-2</v>
      </c>
      <c r="P10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0.18999999999999995</v>
      </c>
      <c r="Q1085" s="17">
        <f>IFERROR(ZACKS_Screener[[#This Row],[Price]]/ZACKS_Screener[[#This Row],[EPS1]], "")</f>
        <v>51</v>
      </c>
      <c r="R1085" s="17">
        <f>IFERROR(ZACKS_Screener[[#This Row],[Price]]/ZACKS_Screener[[#This Row],[EPS2]], "")</f>
        <v>42.857142857142861</v>
      </c>
      <c r="S1085" s="17">
        <f>IFERROR(ZACKS_Screener[[#This Row],[PE1]]/(ZACKS_Screener[[#This Row],[EG1]]*100), "")</f>
        <v>16.489999999999984</v>
      </c>
      <c r="T1085" s="17">
        <f>IFERROR(ZACKS_Screener[[#This Row],[PE2]]/(ZACKS_Screener[[#This Row],[EG2]]*100), "")</f>
        <v>2.2556390977443619</v>
      </c>
      <c r="U1085"/>
    </row>
    <row r="1086" spans="1:21" hidden="1" x14ac:dyDescent="0.25">
      <c r="A1086" s="20" t="s">
        <v>4097</v>
      </c>
      <c r="B1086" s="35">
        <v>2761.23</v>
      </c>
      <c r="C1086" s="6" t="s">
        <v>4096</v>
      </c>
      <c r="D1086" s="6" t="s">
        <v>22</v>
      </c>
      <c r="E1086" s="6" t="s">
        <v>41</v>
      </c>
      <c r="F1086" s="6" t="s">
        <v>45</v>
      </c>
      <c r="G1086">
        <v>4</v>
      </c>
      <c r="H1086">
        <v>202304</v>
      </c>
      <c r="I1086" s="8">
        <v>28.26</v>
      </c>
      <c r="J1086" s="8">
        <v>2.27</v>
      </c>
      <c r="K1086" s="8">
        <v>2.34</v>
      </c>
      <c r="L1086" s="8">
        <v>2.48</v>
      </c>
      <c r="M1086" s="36" t="str">
        <f>INDEX(YahooDetails[], MATCH(ZACKS_Screener[Ticker], YahooDetails[Ticker],0), 4)</f>
        <v>Healthcare</v>
      </c>
      <c r="N1086" s="6" t="str">
        <f>INDEX(YahooDetails[], MATCH(ZACKS_Screener[Ticker], YahooDetails[Ticker],0), 2)</f>
        <v>Medical Distribution</v>
      </c>
      <c r="O10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3.0837004405286274E-2</v>
      </c>
      <c r="P10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5.9829059829059887E-2</v>
      </c>
      <c r="Q1086" s="17">
        <f>IFERROR(ZACKS_Screener[[#This Row],[Price]]/ZACKS_Screener[[#This Row],[EPS1]], "")</f>
        <v>12.076923076923078</v>
      </c>
      <c r="R1086" s="17">
        <f>IFERROR(ZACKS_Screener[[#This Row],[Price]]/ZACKS_Screener[[#This Row],[EPS2]], "")</f>
        <v>11.395161290322582</v>
      </c>
      <c r="S1086" s="17">
        <f>IFERROR(ZACKS_Screener[[#This Row],[PE1]]/(ZACKS_Screener[[#This Row],[EG1]]*100), "")</f>
        <v>3.9163736263736357</v>
      </c>
      <c r="T1086" s="17">
        <f>IFERROR(ZACKS_Screener[[#This Row],[PE2]]/(ZACKS_Screener[[#This Row],[EG2]]*100), "")</f>
        <v>1.9046198156682013</v>
      </c>
      <c r="U1086"/>
    </row>
    <row r="1087" spans="1:21" hidden="1" x14ac:dyDescent="0.25">
      <c r="A1087" s="20" t="s">
        <v>564</v>
      </c>
      <c r="B1087" s="35">
        <v>6452.76</v>
      </c>
      <c r="C1087" s="6" t="s">
        <v>563</v>
      </c>
      <c r="D1087" s="6" t="s">
        <v>13</v>
      </c>
      <c r="E1087" s="6" t="s">
        <v>37</v>
      </c>
      <c r="F1087" s="6" t="s">
        <v>98</v>
      </c>
      <c r="G1087">
        <v>12</v>
      </c>
      <c r="H1087">
        <v>202212</v>
      </c>
      <c r="I1087" s="8">
        <v>21.47</v>
      </c>
      <c r="J1087" s="8">
        <v>1.95</v>
      </c>
      <c r="K1087" s="8">
        <v>2.0099999999999998</v>
      </c>
      <c r="L1087" s="8">
        <v>2.09</v>
      </c>
      <c r="M1087" s="36" t="str">
        <f>INDEX(YahooDetails[], MATCH(ZACKS_Screener[Ticker], YahooDetails[Ticker],0), 4)</f>
        <v>Real Estate</v>
      </c>
      <c r="N1087" s="6" t="str">
        <f>INDEX(YahooDetails[], MATCH(ZACKS_Screener[Ticker], YahooDetails[Ticker],0), 2)</f>
        <v>REIT—Retail</v>
      </c>
      <c r="O10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3.0769230769230684E-2</v>
      </c>
      <c r="P10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3.9800995024875663E-2</v>
      </c>
      <c r="Q1087" s="17">
        <f>IFERROR(ZACKS_Screener[[#This Row],[Price]]/ZACKS_Screener[[#This Row],[EPS1]], "")</f>
        <v>10.681592039800996</v>
      </c>
      <c r="R1087" s="17">
        <f>IFERROR(ZACKS_Screener[[#This Row],[Price]]/ZACKS_Screener[[#This Row],[EPS2]], "")</f>
        <v>10.272727272727273</v>
      </c>
      <c r="S1087" s="17">
        <f>IFERROR(ZACKS_Screener[[#This Row],[PE1]]/(ZACKS_Screener[[#This Row],[EG1]]*100), "")</f>
        <v>3.4715174129353339</v>
      </c>
      <c r="T1087" s="17">
        <f>IFERROR(ZACKS_Screener[[#This Row],[PE2]]/(ZACKS_Screener[[#This Row],[EG2]]*100), "")</f>
        <v>2.5810227272727246</v>
      </c>
      <c r="U1087"/>
    </row>
    <row r="1088" spans="1:21" hidden="1" x14ac:dyDescent="0.25">
      <c r="A1088" s="20" t="s">
        <v>2200</v>
      </c>
      <c r="B1088" s="35">
        <v>40615.51</v>
      </c>
      <c r="C1088" s="6" t="s">
        <v>2199</v>
      </c>
      <c r="D1088" s="6" t="s">
        <v>13</v>
      </c>
      <c r="E1088" s="6" t="s">
        <v>37</v>
      </c>
      <c r="F1088" s="6" t="s">
        <v>98</v>
      </c>
      <c r="G1088">
        <v>12</v>
      </c>
      <c r="H1088">
        <v>202212</v>
      </c>
      <c r="I1088" s="8">
        <v>60.33</v>
      </c>
      <c r="J1088" s="8">
        <v>3.92</v>
      </c>
      <c r="K1088" s="8">
        <v>4.04</v>
      </c>
      <c r="L1088" s="8">
        <v>4.2</v>
      </c>
      <c r="M1088" s="36" t="str">
        <f>INDEX(YahooDetails[], MATCH(ZACKS_Screener[Ticker], YahooDetails[Ticker],0), 4)</f>
        <v>Real Estate</v>
      </c>
      <c r="N1088" s="6" t="str">
        <f>INDEX(YahooDetails[], MATCH(ZACKS_Screener[Ticker], YahooDetails[Ticker],0), 2)</f>
        <v>REIT—Retail</v>
      </c>
      <c r="O10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3.0612244897959211E-2</v>
      </c>
      <c r="P10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3.9603960396039639E-2</v>
      </c>
      <c r="Q1088" s="17">
        <f>IFERROR(ZACKS_Screener[[#This Row],[Price]]/ZACKS_Screener[[#This Row],[EPS1]], "")</f>
        <v>14.933168316831683</v>
      </c>
      <c r="R1088" s="17">
        <f>IFERROR(ZACKS_Screener[[#This Row],[Price]]/ZACKS_Screener[[#This Row],[EPS2]], "")</f>
        <v>14.364285714285714</v>
      </c>
      <c r="S1088" s="17">
        <f>IFERROR(ZACKS_Screener[[#This Row],[PE1]]/(ZACKS_Screener[[#This Row],[EG1]]*100), "")</f>
        <v>4.8781683168316787</v>
      </c>
      <c r="T1088" s="17">
        <f>IFERROR(ZACKS_Screener[[#This Row],[PE2]]/(ZACKS_Screener[[#This Row],[EG2]]*100), "")</f>
        <v>3.6269821428571394</v>
      </c>
      <c r="U1088"/>
    </row>
    <row r="1089" spans="1:21" hidden="1" x14ac:dyDescent="0.25">
      <c r="A1089" s="20" t="s">
        <v>2479</v>
      </c>
      <c r="B1089" s="35">
        <v>10064.549999999999</v>
      </c>
      <c r="C1089" s="6" t="s">
        <v>2478</v>
      </c>
      <c r="D1089" s="6" t="s">
        <v>13</v>
      </c>
      <c r="E1089" s="6" t="s">
        <v>41</v>
      </c>
      <c r="F1089" s="6" t="s">
        <v>2480</v>
      </c>
      <c r="G1089">
        <v>3</v>
      </c>
      <c r="H1089">
        <v>202303</v>
      </c>
      <c r="I1089" s="8">
        <v>60.41</v>
      </c>
      <c r="J1089" s="8">
        <v>3.3</v>
      </c>
      <c r="K1089" s="8">
        <v>3.4</v>
      </c>
      <c r="L1089" s="8">
        <v>3.74</v>
      </c>
      <c r="M1089" s="36" t="str">
        <f>INDEX(YahooDetails[], MATCH(ZACKS_Screener[Ticker], YahooDetails[Ticker],0), 4)</f>
        <v>Healthcare</v>
      </c>
      <c r="N1089" s="6" t="str">
        <f>INDEX(YahooDetails[], MATCH(ZACKS_Screener[Ticker], YahooDetails[Ticker],0), 2)</f>
        <v>Drug Manufacturers—Specialty &amp; Generic</v>
      </c>
      <c r="O10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3.0303030303030332E-2</v>
      </c>
      <c r="P10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0.10000000000000009</v>
      </c>
      <c r="Q1089" s="17">
        <f>IFERROR(ZACKS_Screener[[#This Row],[Price]]/ZACKS_Screener[[#This Row],[EPS1]], "")</f>
        <v>17.767647058823528</v>
      </c>
      <c r="R1089" s="17">
        <f>IFERROR(ZACKS_Screener[[#This Row],[Price]]/ZACKS_Screener[[#This Row],[EPS2]], "")</f>
        <v>16.152406417112296</v>
      </c>
      <c r="S1089" s="17">
        <f>IFERROR(ZACKS_Screener[[#This Row],[PE1]]/(ZACKS_Screener[[#This Row],[EG1]]*100), "")</f>
        <v>5.8633235294117592</v>
      </c>
      <c r="T1089" s="17">
        <f>IFERROR(ZACKS_Screener[[#This Row],[PE2]]/(ZACKS_Screener[[#This Row],[EG2]]*100), "")</f>
        <v>1.6152406417112282</v>
      </c>
      <c r="U1089"/>
    </row>
    <row r="1090" spans="1:21" hidden="1" x14ac:dyDescent="0.25">
      <c r="A1090" s="20" t="s">
        <v>758</v>
      </c>
      <c r="B1090" s="35">
        <v>169421.13</v>
      </c>
      <c r="C1090" s="6" t="s">
        <v>757</v>
      </c>
      <c r="D1090" s="6" t="s">
        <v>22</v>
      </c>
      <c r="E1090" s="6" t="s">
        <v>330</v>
      </c>
      <c r="F1090" s="6" t="s">
        <v>613</v>
      </c>
      <c r="G1090">
        <v>12</v>
      </c>
      <c r="H1090">
        <v>202212</v>
      </c>
      <c r="I1090" s="8">
        <v>40.64</v>
      </c>
      <c r="J1090" s="8">
        <v>3.64</v>
      </c>
      <c r="K1090" s="8">
        <v>3.75</v>
      </c>
      <c r="L1090" s="8">
        <v>4.12</v>
      </c>
      <c r="M1090" s="36" t="str">
        <f>INDEX(YahooDetails[], MATCH(ZACKS_Screener[Ticker], YahooDetails[Ticker],0), 4)</f>
        <v>Communication Services</v>
      </c>
      <c r="N1090" s="6" t="str">
        <f>INDEX(YahooDetails[], MATCH(ZACKS_Screener[Ticker], YahooDetails[Ticker],0), 2)</f>
        <v>Telecom Services</v>
      </c>
      <c r="O10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3.0219780219780185E-2</v>
      </c>
      <c r="P10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9.8666666666666694E-2</v>
      </c>
      <c r="Q1090" s="17">
        <f>IFERROR(ZACKS_Screener[[#This Row],[Price]]/ZACKS_Screener[[#This Row],[EPS1]], "")</f>
        <v>10.837333333333333</v>
      </c>
      <c r="R1090" s="17">
        <f>IFERROR(ZACKS_Screener[[#This Row],[Price]]/ZACKS_Screener[[#This Row],[EPS2]], "")</f>
        <v>9.8640776699029118</v>
      </c>
      <c r="S1090" s="17">
        <f>IFERROR(ZACKS_Screener[[#This Row],[PE1]]/(ZACKS_Screener[[#This Row],[EG1]]*100), "")</f>
        <v>3.5861721212121256</v>
      </c>
      <c r="T1090" s="17">
        <f>IFERROR(ZACKS_Screener[[#This Row],[PE2]]/(ZACKS_Screener[[#This Row],[EG2]]*100), "")</f>
        <v>0.99973760167934889</v>
      </c>
      <c r="U1090"/>
    </row>
    <row r="1091" spans="1:21" hidden="1" x14ac:dyDescent="0.25">
      <c r="A1091" s="20" t="s">
        <v>3942</v>
      </c>
      <c r="B1091" s="35">
        <v>2955.06</v>
      </c>
      <c r="C1091" s="6" t="s">
        <v>3941</v>
      </c>
      <c r="D1091" s="6" t="s">
        <v>13</v>
      </c>
      <c r="E1091" s="6" t="s">
        <v>37</v>
      </c>
      <c r="F1091" s="6" t="s">
        <v>168</v>
      </c>
      <c r="G1091">
        <v>12</v>
      </c>
      <c r="H1091">
        <v>202212</v>
      </c>
      <c r="I1091" s="8">
        <v>10.1</v>
      </c>
      <c r="J1091" s="8">
        <v>0.67</v>
      </c>
      <c r="K1091" s="8">
        <v>0.69</v>
      </c>
      <c r="L1091" s="8">
        <v>0.71</v>
      </c>
      <c r="M1091" s="36" t="str">
        <f>INDEX(YahooDetails[], MATCH(ZACKS_Screener[Ticker], YahooDetails[Ticker],0), 4)</f>
        <v>Real Estate</v>
      </c>
      <c r="N1091" s="6" t="str">
        <f>INDEX(YahooDetails[], MATCH(ZACKS_Screener[Ticker], YahooDetails[Ticker],0), 2)</f>
        <v>REIT—Industrial</v>
      </c>
      <c r="O10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2.9850746268656577E-2</v>
      </c>
      <c r="P10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2.898550724637684E-2</v>
      </c>
      <c r="Q1091" s="17">
        <f>IFERROR(ZACKS_Screener[[#This Row],[Price]]/ZACKS_Screener[[#This Row],[EPS1]], "")</f>
        <v>14.637681159420291</v>
      </c>
      <c r="R1091" s="17">
        <f>IFERROR(ZACKS_Screener[[#This Row],[Price]]/ZACKS_Screener[[#This Row],[EPS2]], "")</f>
        <v>14.225352112676056</v>
      </c>
      <c r="S1091" s="17">
        <f>IFERROR(ZACKS_Screener[[#This Row],[PE1]]/(ZACKS_Screener[[#This Row],[EG1]]*100), "")</f>
        <v>4.9036231884058203</v>
      </c>
      <c r="T1091" s="17">
        <f>IFERROR(ZACKS_Screener[[#This Row],[PE2]]/(ZACKS_Screener[[#This Row],[EG2]]*100), "")</f>
        <v>4.9077464788732348</v>
      </c>
      <c r="U1091"/>
    </row>
    <row r="1092" spans="1:21" hidden="1" x14ac:dyDescent="0.25">
      <c r="A1092" s="20" t="s">
        <v>808</v>
      </c>
      <c r="B1092" s="35">
        <v>18274.86</v>
      </c>
      <c r="C1092" s="6" t="s">
        <v>807</v>
      </c>
      <c r="D1092" s="6" t="s">
        <v>13</v>
      </c>
      <c r="E1092" s="6" t="s">
        <v>41</v>
      </c>
      <c r="F1092" s="6" t="s">
        <v>45</v>
      </c>
      <c r="G1092">
        <v>10</v>
      </c>
      <c r="H1092">
        <v>202210</v>
      </c>
      <c r="I1092" s="8">
        <v>369.13</v>
      </c>
      <c r="J1092" s="8">
        <v>12.42</v>
      </c>
      <c r="K1092" s="8">
        <v>12.79</v>
      </c>
      <c r="L1092" s="8">
        <v>14.27</v>
      </c>
      <c r="M1092" s="36" t="str">
        <f>INDEX(YahooDetails[], MATCH(ZACKS_Screener[Ticker], YahooDetails[Ticker],0), 4)</f>
        <v>Healthcare</v>
      </c>
      <c r="N1092" s="6" t="str">
        <f>INDEX(YahooDetails[], MATCH(ZACKS_Screener[Ticker], YahooDetails[Ticker],0), 2)</f>
        <v>Medical Instruments &amp; Supplies</v>
      </c>
      <c r="O10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2.9790660225442772E-2</v>
      </c>
      <c r="P10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0.11571540265832686</v>
      </c>
      <c r="Q1092" s="17">
        <f>IFERROR(ZACKS_Screener[[#This Row],[Price]]/ZACKS_Screener[[#This Row],[EPS1]], "")</f>
        <v>28.860828772478499</v>
      </c>
      <c r="R1092" s="17">
        <f>IFERROR(ZACKS_Screener[[#This Row],[Price]]/ZACKS_Screener[[#This Row],[EPS2]], "")</f>
        <v>25.867554309740715</v>
      </c>
      <c r="S1092" s="17">
        <f>IFERROR(ZACKS_Screener[[#This Row],[PE1]]/(ZACKS_Screener[[#This Row],[EG1]]*100), "")</f>
        <v>9.6878781987617213</v>
      </c>
      <c r="T1092" s="17">
        <f>IFERROR(ZACKS_Screener[[#This Row],[PE2]]/(ZACKS_Screener[[#This Row],[EG2]]*100), "")</f>
        <v>2.2354460785242138</v>
      </c>
      <c r="U1092"/>
    </row>
    <row r="1093" spans="1:21" hidden="1" x14ac:dyDescent="0.25">
      <c r="A1093" s="20" t="s">
        <v>1256</v>
      </c>
      <c r="B1093" s="35">
        <v>12076.89</v>
      </c>
      <c r="C1093" s="6" t="s">
        <v>1255</v>
      </c>
      <c r="D1093" s="6" t="s">
        <v>22</v>
      </c>
      <c r="E1093" s="6" t="s">
        <v>14</v>
      </c>
      <c r="F1093" s="6" t="s">
        <v>630</v>
      </c>
      <c r="G1093">
        <v>3</v>
      </c>
      <c r="H1093">
        <v>202303</v>
      </c>
      <c r="I1093" s="8">
        <v>27.17</v>
      </c>
      <c r="J1093" s="8">
        <v>2.36</v>
      </c>
      <c r="K1093" s="8">
        <v>2.4300000000000002</v>
      </c>
      <c r="L1093" s="8">
        <v>2.74</v>
      </c>
      <c r="M1093" s="36" t="str">
        <f>INDEX(YahooDetails[], MATCH(ZACKS_Screener[Ticker], YahooDetails[Ticker],0), 4)</f>
        <v>Technology</v>
      </c>
      <c r="N1093" s="6" t="str">
        <f>INDEX(YahooDetails[], MATCH(ZACKS_Screener[Ticker], YahooDetails[Ticker],0), 2)</f>
        <v>Electronic Components</v>
      </c>
      <c r="O10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2.9661016949152665E-2</v>
      </c>
      <c r="P10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0.12757201646090535</v>
      </c>
      <c r="Q1093" s="17">
        <f>IFERROR(ZACKS_Screener[[#This Row],[Price]]/ZACKS_Screener[[#This Row],[EPS1]], "")</f>
        <v>11.181069958847736</v>
      </c>
      <c r="R1093" s="17">
        <f>IFERROR(ZACKS_Screener[[#This Row],[Price]]/ZACKS_Screener[[#This Row],[EPS2]], "")</f>
        <v>9.9160583941605847</v>
      </c>
      <c r="S1093" s="17">
        <f>IFERROR(ZACKS_Screener[[#This Row],[PE1]]/(ZACKS_Screener[[#This Row],[EG1]]*100), "")</f>
        <v>3.7696178718400786</v>
      </c>
      <c r="T1093" s="17">
        <f>IFERROR(ZACKS_Screener[[#This Row],[PE2]]/(ZACKS_Screener[[#This Row],[EG2]]*100), "")</f>
        <v>0.77729102896161995</v>
      </c>
      <c r="U1093"/>
    </row>
    <row r="1094" spans="1:21" hidden="1" x14ac:dyDescent="0.25">
      <c r="A1094" s="20" t="s">
        <v>2839</v>
      </c>
      <c r="B1094" s="35">
        <v>45189.58</v>
      </c>
      <c r="C1094" s="6" t="s">
        <v>2838</v>
      </c>
      <c r="D1094" s="6" t="s">
        <v>22</v>
      </c>
      <c r="E1094" s="6" t="s">
        <v>14</v>
      </c>
      <c r="F1094" s="6" t="s">
        <v>201</v>
      </c>
      <c r="G1094">
        <v>6</v>
      </c>
      <c r="H1094">
        <v>202206</v>
      </c>
      <c r="I1094" s="8">
        <v>175.83</v>
      </c>
      <c r="J1094" s="8">
        <v>1.69</v>
      </c>
      <c r="K1094" s="8">
        <v>1.74</v>
      </c>
      <c r="L1094" s="8">
        <v>2.11</v>
      </c>
      <c r="M1094" s="36" t="str">
        <f>INDEX(YahooDetails[], MATCH(ZACKS_Screener[Ticker], YahooDetails[Ticker],0), 4)</f>
        <v>Technology</v>
      </c>
      <c r="N1094" s="6" t="str">
        <f>INDEX(YahooDetails[], MATCH(ZACKS_Screener[Ticker], YahooDetails[Ticker],0), 2)</f>
        <v>Software—Application</v>
      </c>
      <c r="O10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2.9585798816568074E-2</v>
      </c>
      <c r="P10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0.21264367816091947</v>
      </c>
      <c r="Q1094" s="17">
        <f>IFERROR(ZACKS_Screener[[#This Row],[Price]]/ZACKS_Screener[[#This Row],[EPS1]], "")</f>
        <v>101.05172413793105</v>
      </c>
      <c r="R1094" s="17">
        <f>IFERROR(ZACKS_Screener[[#This Row],[Price]]/ZACKS_Screener[[#This Row],[EPS2]], "")</f>
        <v>83.331753554502384</v>
      </c>
      <c r="S1094" s="17">
        <f>IFERROR(ZACKS_Screener[[#This Row],[PE1]]/(ZACKS_Screener[[#This Row],[EG1]]*100), "")</f>
        <v>34.155482758620664</v>
      </c>
      <c r="T1094" s="17">
        <f>IFERROR(ZACKS_Screener[[#This Row],[PE2]]/(ZACKS_Screener[[#This Row],[EG2]]*100), "")</f>
        <v>3.9188446266171404</v>
      </c>
      <c r="U1094"/>
    </row>
    <row r="1095" spans="1:21" hidden="1" x14ac:dyDescent="0.25">
      <c r="A1095" s="20" t="s">
        <v>97</v>
      </c>
      <c r="B1095" s="35">
        <v>6100.77</v>
      </c>
      <c r="C1095" s="6" t="s">
        <v>96</v>
      </c>
      <c r="D1095" s="6" t="s">
        <v>13</v>
      </c>
      <c r="E1095" s="6" t="s">
        <v>37</v>
      </c>
      <c r="F1095" s="6" t="s">
        <v>98</v>
      </c>
      <c r="G1095">
        <v>12</v>
      </c>
      <c r="H1095">
        <v>202212</v>
      </c>
      <c r="I1095" s="8">
        <v>65.459999999999994</v>
      </c>
      <c r="J1095" s="8">
        <v>3.83</v>
      </c>
      <c r="K1095" s="8">
        <v>3.94</v>
      </c>
      <c r="L1095" s="8">
        <v>4.12</v>
      </c>
      <c r="M1095" s="36" t="str">
        <f>INDEX(YahooDetails[], MATCH(ZACKS_Screener[Ticker], YahooDetails[Ticker],0), 4)</f>
        <v>Real Estate</v>
      </c>
      <c r="N1095" s="6" t="str">
        <f>INDEX(YahooDetails[], MATCH(ZACKS_Screener[Ticker], YahooDetails[Ticker],0), 2)</f>
        <v>REIT—Retail</v>
      </c>
      <c r="O10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2.8720626631853752E-2</v>
      </c>
      <c r="P10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4.5685279187817299E-2</v>
      </c>
      <c r="Q1095" s="17">
        <f>IFERROR(ZACKS_Screener[[#This Row],[Price]]/ZACKS_Screener[[#This Row],[EPS1]], "")</f>
        <v>16.614213197969541</v>
      </c>
      <c r="R1095" s="17">
        <f>IFERROR(ZACKS_Screener[[#This Row],[Price]]/ZACKS_Screener[[#This Row],[EPS2]], "")</f>
        <v>15.888349514563105</v>
      </c>
      <c r="S1095" s="17">
        <f>IFERROR(ZACKS_Screener[[#This Row],[PE1]]/(ZACKS_Screener[[#This Row],[EG1]]*100), "")</f>
        <v>5.7847669589294011</v>
      </c>
      <c r="T1095" s="17">
        <f>IFERROR(ZACKS_Screener[[#This Row],[PE2]]/(ZACKS_Screener[[#This Row],[EG2]]*100), "")</f>
        <v>3.4777831715210317</v>
      </c>
      <c r="U1095"/>
    </row>
    <row r="1096" spans="1:21" hidden="1" x14ac:dyDescent="0.25">
      <c r="A1096" s="20" t="s">
        <v>1841</v>
      </c>
      <c r="B1096" s="35">
        <v>13313.5</v>
      </c>
      <c r="C1096" s="6" t="s">
        <v>1840</v>
      </c>
      <c r="D1096" s="6" t="s">
        <v>22</v>
      </c>
      <c r="E1096" s="6" t="s">
        <v>118</v>
      </c>
      <c r="F1096" s="6" t="s">
        <v>119</v>
      </c>
      <c r="G1096">
        <v>12</v>
      </c>
      <c r="H1096">
        <v>202212</v>
      </c>
      <c r="I1096" s="8">
        <v>52.96</v>
      </c>
      <c r="J1096" s="8">
        <v>2.8</v>
      </c>
      <c r="K1096" s="8">
        <v>2.88</v>
      </c>
      <c r="L1096" s="8">
        <v>3.09</v>
      </c>
      <c r="M1096" s="36" t="str">
        <f>INDEX(YahooDetails[], MATCH(ZACKS_Screener[Ticker], YahooDetails[Ticker],0), 4)</f>
        <v>Utilities</v>
      </c>
      <c r="N1096" s="6" t="str">
        <f>INDEX(YahooDetails[], MATCH(ZACKS_Screener[Ticker], YahooDetails[Ticker],0), 2)</f>
        <v>Utilities—Regulated Electric</v>
      </c>
      <c r="O10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2.8571428571428598E-2</v>
      </c>
      <c r="P10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7.2916666666666657E-2</v>
      </c>
      <c r="Q1096" s="17">
        <f>IFERROR(ZACKS_Screener[[#This Row],[Price]]/ZACKS_Screener[[#This Row],[EPS1]], "")</f>
        <v>18.388888888888889</v>
      </c>
      <c r="R1096" s="17">
        <f>IFERROR(ZACKS_Screener[[#This Row],[Price]]/ZACKS_Screener[[#This Row],[EPS2]], "")</f>
        <v>17.139158576051781</v>
      </c>
      <c r="S1096" s="17">
        <f>IFERROR(ZACKS_Screener[[#This Row],[PE1]]/(ZACKS_Screener[[#This Row],[EG1]]*100), "")</f>
        <v>6.4361111111111047</v>
      </c>
      <c r="T1096" s="17">
        <f>IFERROR(ZACKS_Screener[[#This Row],[PE2]]/(ZACKS_Screener[[#This Row],[EG2]]*100), "")</f>
        <v>2.3505131761442444</v>
      </c>
      <c r="U1096"/>
    </row>
    <row r="1097" spans="1:21" hidden="1" x14ac:dyDescent="0.25">
      <c r="A1097" s="20" t="s">
        <v>1305</v>
      </c>
      <c r="B1097" s="35">
        <v>7682.83</v>
      </c>
      <c r="C1097" s="6" t="s">
        <v>1304</v>
      </c>
      <c r="D1097" s="6" t="s">
        <v>13</v>
      </c>
      <c r="E1097" s="6" t="s">
        <v>37</v>
      </c>
      <c r="F1097" s="6" t="s">
        <v>98</v>
      </c>
      <c r="G1097">
        <v>12</v>
      </c>
      <c r="H1097">
        <v>202212</v>
      </c>
      <c r="I1097" s="8">
        <v>94.25</v>
      </c>
      <c r="J1097" s="8">
        <v>6.32</v>
      </c>
      <c r="K1097" s="8">
        <v>6.5</v>
      </c>
      <c r="L1097" s="8">
        <v>6.74</v>
      </c>
      <c r="M1097" s="36" t="str">
        <f>INDEX(YahooDetails[], MATCH(ZACKS_Screener[Ticker], YahooDetails[Ticker],0), 4)</f>
        <v>Real Estate</v>
      </c>
      <c r="N1097" s="6" t="str">
        <f>INDEX(YahooDetails[], MATCH(ZACKS_Screener[Ticker], YahooDetails[Ticker],0), 2)</f>
        <v>REIT—Retail</v>
      </c>
      <c r="O10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2.8481012658227802E-2</v>
      </c>
      <c r="P10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3.6923076923076954E-2</v>
      </c>
      <c r="Q1097" s="17">
        <f>IFERROR(ZACKS_Screener[[#This Row],[Price]]/ZACKS_Screener[[#This Row],[EPS1]], "")</f>
        <v>14.5</v>
      </c>
      <c r="R1097" s="17">
        <f>IFERROR(ZACKS_Screener[[#This Row],[Price]]/ZACKS_Screener[[#This Row],[EPS2]], "")</f>
        <v>13.983679525222552</v>
      </c>
      <c r="S1097" s="17">
        <f>IFERROR(ZACKS_Screener[[#This Row],[PE1]]/(ZACKS_Screener[[#This Row],[EG1]]*100), "")</f>
        <v>5.09111111111112</v>
      </c>
      <c r="T1097" s="17">
        <f>IFERROR(ZACKS_Screener[[#This Row],[PE2]]/(ZACKS_Screener[[#This Row],[EG2]]*100), "")</f>
        <v>3.7872465380811047</v>
      </c>
      <c r="U1097"/>
    </row>
    <row r="1098" spans="1:21" hidden="1" x14ac:dyDescent="0.25">
      <c r="A1098" s="20" t="s">
        <v>1175</v>
      </c>
      <c r="B1098" s="35">
        <v>55717.52</v>
      </c>
      <c r="C1098" s="6" t="s">
        <v>1174</v>
      </c>
      <c r="D1098" s="6" t="s">
        <v>13</v>
      </c>
      <c r="E1098" s="6" t="s">
        <v>41</v>
      </c>
      <c r="F1098" s="6" t="s">
        <v>48</v>
      </c>
      <c r="G1098">
        <v>12</v>
      </c>
      <c r="H1098">
        <v>202212</v>
      </c>
      <c r="I1098" s="8">
        <v>91.91</v>
      </c>
      <c r="J1098" s="8">
        <v>2.48</v>
      </c>
      <c r="K1098" s="8">
        <v>2.5499999999999998</v>
      </c>
      <c r="L1098" s="8">
        <v>2.87</v>
      </c>
      <c r="M1098" s="36" t="str">
        <f>INDEX(YahooDetails[], MATCH(ZACKS_Screener[Ticker], YahooDetails[Ticker],0), 4)</f>
        <v>Healthcare</v>
      </c>
      <c r="N1098" s="6" t="str">
        <f>INDEX(YahooDetails[], MATCH(ZACKS_Screener[Ticker], YahooDetails[Ticker],0), 2)</f>
        <v>Medical Devices</v>
      </c>
      <c r="O10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2.822580645161284E-2</v>
      </c>
      <c r="P10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0.12549019607843148</v>
      </c>
      <c r="Q1098" s="17">
        <f>IFERROR(ZACKS_Screener[[#This Row],[Price]]/ZACKS_Screener[[#This Row],[EPS1]], "")</f>
        <v>36.043137254901964</v>
      </c>
      <c r="R1098" s="17">
        <f>IFERROR(ZACKS_Screener[[#This Row],[Price]]/ZACKS_Screener[[#This Row],[EPS2]], "")</f>
        <v>32.024390243902438</v>
      </c>
      <c r="S1098" s="17">
        <f>IFERROR(ZACKS_Screener[[#This Row],[PE1]]/(ZACKS_Screener[[#This Row],[EG1]]*100), "")</f>
        <v>12.769568627451012</v>
      </c>
      <c r="T1098" s="17">
        <f>IFERROR(ZACKS_Screener[[#This Row],[PE2]]/(ZACKS_Screener[[#This Row],[EG2]]*100), "")</f>
        <v>2.5519435975609732</v>
      </c>
      <c r="U1098"/>
    </row>
    <row r="1099" spans="1:21" hidden="1" x14ac:dyDescent="0.25">
      <c r="A1099" s="20" t="s">
        <v>2706</v>
      </c>
      <c r="B1099" s="35">
        <v>133925.5</v>
      </c>
      <c r="C1099" s="6" t="s">
        <v>2705</v>
      </c>
      <c r="D1099" s="6" t="s">
        <v>22</v>
      </c>
      <c r="E1099" s="6" t="s">
        <v>41</v>
      </c>
      <c r="F1099" s="6" t="s">
        <v>42</v>
      </c>
      <c r="G1099">
        <v>12</v>
      </c>
      <c r="H1099">
        <v>202212</v>
      </c>
      <c r="I1099" s="8">
        <v>53.1</v>
      </c>
      <c r="J1099" s="8">
        <v>4.3499999999999996</v>
      </c>
      <c r="K1099" s="8">
        <v>4.47</v>
      </c>
      <c r="L1099" s="8">
        <v>4.83</v>
      </c>
      <c r="M1099" s="36" t="str">
        <f>INDEX(YahooDetails[], MATCH(ZACKS_Screener[Ticker], YahooDetails[Ticker],0), 4)</f>
        <v>Healthcare</v>
      </c>
      <c r="N1099" s="6" t="str">
        <f>INDEX(YahooDetails[], MATCH(ZACKS_Screener[Ticker], YahooDetails[Ticker],0), 2)</f>
        <v>Drug Manufacturers—General</v>
      </c>
      <c r="O10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2.7586206896551752E-2</v>
      </c>
      <c r="P10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8.053691275167793E-2</v>
      </c>
      <c r="Q1099" s="17">
        <f>IFERROR(ZACKS_Screener[[#This Row],[Price]]/ZACKS_Screener[[#This Row],[EPS1]], "")</f>
        <v>11.879194630872485</v>
      </c>
      <c r="R1099" s="17">
        <f>IFERROR(ZACKS_Screener[[#This Row],[Price]]/ZACKS_Screener[[#This Row],[EPS2]], "")</f>
        <v>10.993788819875776</v>
      </c>
      <c r="S1099" s="17">
        <f>IFERROR(ZACKS_Screener[[#This Row],[PE1]]/(ZACKS_Screener[[#This Row],[EG1]]*100), "")</f>
        <v>4.3062080536912717</v>
      </c>
      <c r="T1099" s="17">
        <f>IFERROR(ZACKS_Screener[[#This Row],[PE2]]/(ZACKS_Screener[[#This Row],[EG2]]*100), "")</f>
        <v>1.3650621118012409</v>
      </c>
      <c r="U1099"/>
    </row>
    <row r="1100" spans="1:21" hidden="1" x14ac:dyDescent="0.25">
      <c r="A1100" s="20" t="s">
        <v>4044</v>
      </c>
      <c r="B1100" s="35">
        <v>2120.46</v>
      </c>
      <c r="C1100" s="6" t="s">
        <v>4043</v>
      </c>
      <c r="D1100" s="6" t="s">
        <v>22</v>
      </c>
      <c r="E1100" s="6" t="s">
        <v>14</v>
      </c>
      <c r="F1100" s="6" t="s">
        <v>860</v>
      </c>
      <c r="G1100">
        <v>3</v>
      </c>
      <c r="H1100">
        <v>202303</v>
      </c>
      <c r="I1100" s="8">
        <v>29.76</v>
      </c>
      <c r="J1100" s="8">
        <v>2.1800000000000002</v>
      </c>
      <c r="K1100" s="8">
        <v>2.2400000000000002</v>
      </c>
      <c r="L1100" s="8">
        <v>2.3199999999999998</v>
      </c>
      <c r="M1100" s="36" t="str">
        <f>INDEX(YahooDetails[], MATCH(ZACKS_Screener[Ticker], YahooDetails[Ticker],0), 4)</f>
        <v>Technology</v>
      </c>
      <c r="N1100" s="6" t="str">
        <f>INDEX(YahooDetails[], MATCH(ZACKS_Screener[Ticker], YahooDetails[Ticker],0), 2)</f>
        <v>Software—Infrastructure</v>
      </c>
      <c r="O11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2.7522935779816536E-2</v>
      </c>
      <c r="P11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3.5714285714285546E-2</v>
      </c>
      <c r="Q1100" s="17">
        <f>IFERROR(ZACKS_Screener[[#This Row],[Price]]/ZACKS_Screener[[#This Row],[EPS1]], "")</f>
        <v>13.285714285714285</v>
      </c>
      <c r="R1100" s="17">
        <f>IFERROR(ZACKS_Screener[[#This Row],[Price]]/ZACKS_Screener[[#This Row],[EPS2]], "")</f>
        <v>12.827586206896553</v>
      </c>
      <c r="S1100" s="17">
        <f>IFERROR(ZACKS_Screener[[#This Row],[PE1]]/(ZACKS_Screener[[#This Row],[EG1]]*100), "")</f>
        <v>4.827142857142853</v>
      </c>
      <c r="T1100" s="17">
        <f>IFERROR(ZACKS_Screener[[#This Row],[PE2]]/(ZACKS_Screener[[#This Row],[EG2]]*100), "")</f>
        <v>3.5917241379310516</v>
      </c>
      <c r="U1100"/>
    </row>
    <row r="1101" spans="1:21" hidden="1" x14ac:dyDescent="0.25">
      <c r="A1101" s="20" t="s">
        <v>2964</v>
      </c>
      <c r="B1101" s="35">
        <v>6728.69</v>
      </c>
      <c r="C1101" s="6" t="s">
        <v>2963</v>
      </c>
      <c r="D1101" s="6" t="s">
        <v>22</v>
      </c>
      <c r="E1101" s="6" t="s">
        <v>41</v>
      </c>
      <c r="F1101" s="6" t="s">
        <v>1351</v>
      </c>
      <c r="G1101">
        <v>12</v>
      </c>
      <c r="H1101">
        <v>202212</v>
      </c>
      <c r="I1101" s="8">
        <v>57.91</v>
      </c>
      <c r="J1101" s="8">
        <v>-1.46</v>
      </c>
      <c r="K1101" s="8">
        <v>-1.42</v>
      </c>
      <c r="L1101" s="8">
        <v>-0.91</v>
      </c>
      <c r="M1101" s="36" t="str">
        <f>INDEX(YahooDetails[], MATCH(ZACKS_Screener[Ticker], YahooDetails[Ticker],0), 4)</f>
        <v>Healthcare</v>
      </c>
      <c r="N1101" s="6" t="str">
        <f>INDEX(YahooDetails[], MATCH(ZACKS_Screener[Ticker], YahooDetails[Ticker],0), 2)</f>
        <v>Health Information Services</v>
      </c>
      <c r="O11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2.7397260273972629E-2</v>
      </c>
      <c r="P11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0.35915492957746475</v>
      </c>
      <c r="Q1101" s="17">
        <f>IFERROR(ZACKS_Screener[[#This Row],[Price]]/ZACKS_Screener[[#This Row],[EPS1]], "")</f>
        <v>-40.781690140845072</v>
      </c>
      <c r="R1101" s="17">
        <f>IFERROR(ZACKS_Screener[[#This Row],[Price]]/ZACKS_Screener[[#This Row],[EPS2]], "")</f>
        <v>-63.637362637362628</v>
      </c>
      <c r="S1101" s="17">
        <f>IFERROR(ZACKS_Screener[[#This Row],[PE1]]/(ZACKS_Screener[[#This Row],[EG1]]*100), "")</f>
        <v>-14.885316901408437</v>
      </c>
      <c r="T1101" s="17">
        <f>IFERROR(ZACKS_Screener[[#This Row],[PE2]]/(ZACKS_Screener[[#This Row],[EG2]]*100), "")</f>
        <v>-1.7718638224520578</v>
      </c>
      <c r="U1101"/>
    </row>
    <row r="1102" spans="1:21" hidden="1" x14ac:dyDescent="0.25">
      <c r="A1102" s="20" t="s">
        <v>2357</v>
      </c>
      <c r="B1102" s="35">
        <v>5142.13</v>
      </c>
      <c r="C1102" s="6" t="s">
        <v>2356</v>
      </c>
      <c r="D1102" s="6" t="s">
        <v>13</v>
      </c>
      <c r="E1102" s="6" t="s">
        <v>14</v>
      </c>
      <c r="F1102" s="6" t="s">
        <v>253</v>
      </c>
      <c r="G1102">
        <v>12</v>
      </c>
      <c r="H1102">
        <v>202212</v>
      </c>
      <c r="I1102" s="8">
        <v>23.8</v>
      </c>
      <c r="J1102" s="8">
        <v>2.6</v>
      </c>
      <c r="K1102" s="8">
        <v>2.67</v>
      </c>
      <c r="L1102" s="8">
        <v>2.76</v>
      </c>
      <c r="M1102" s="36" t="str">
        <f>INDEX(YahooDetails[], MATCH(ZACKS_Screener[Ticker], YahooDetails[Ticker],0), 4)</f>
        <v>Communication Services</v>
      </c>
      <c r="N1102" s="6" t="str">
        <f>INDEX(YahooDetails[], MATCH(ZACKS_Screener[Ticker], YahooDetails[Ticker],0), 2)</f>
        <v>Telecom Services</v>
      </c>
      <c r="O11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2.6923076923076862E-2</v>
      </c>
      <c r="P11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3.3707865168539276E-2</v>
      </c>
      <c r="Q1102" s="17">
        <f>IFERROR(ZACKS_Screener[[#This Row],[Price]]/ZACKS_Screener[[#This Row],[EPS1]], "")</f>
        <v>8.9138576779026231</v>
      </c>
      <c r="R1102" s="17">
        <f>IFERROR(ZACKS_Screener[[#This Row],[Price]]/ZACKS_Screener[[#This Row],[EPS2]], "")</f>
        <v>8.6231884057971016</v>
      </c>
      <c r="S1102" s="17">
        <f>IFERROR(ZACKS_Screener[[#This Row],[PE1]]/(ZACKS_Screener[[#This Row],[EG1]]*100), "")</f>
        <v>3.3108614232209819</v>
      </c>
      <c r="T1102" s="17">
        <f>IFERROR(ZACKS_Screener[[#This Row],[PE2]]/(ZACKS_Screener[[#This Row],[EG2]]*100), "")</f>
        <v>2.5582125603864774</v>
      </c>
      <c r="U1102"/>
    </row>
    <row r="1103" spans="1:21" hidden="1" x14ac:dyDescent="0.25">
      <c r="A1103" s="20" t="s">
        <v>531</v>
      </c>
      <c r="B1103" s="35">
        <v>17871.009999999998</v>
      </c>
      <c r="C1103" s="6" t="s">
        <v>530</v>
      </c>
      <c r="D1103" s="6" t="s">
        <v>22</v>
      </c>
      <c r="E1103" s="6" t="s">
        <v>41</v>
      </c>
      <c r="F1103" s="6" t="s">
        <v>67</v>
      </c>
      <c r="G1103">
        <v>12</v>
      </c>
      <c r="H1103">
        <v>202212</v>
      </c>
      <c r="I1103" s="8">
        <v>95.21</v>
      </c>
      <c r="J1103" s="8">
        <v>1.93</v>
      </c>
      <c r="K1103" s="8">
        <v>1.98</v>
      </c>
      <c r="L1103" s="8">
        <v>3.48</v>
      </c>
      <c r="M1103" s="36" t="str">
        <f>INDEX(YahooDetails[], MATCH(ZACKS_Screener[Ticker], YahooDetails[Ticker],0), 4)</f>
        <v>Healthcare</v>
      </c>
      <c r="N1103" s="6" t="str">
        <f>INDEX(YahooDetails[], MATCH(ZACKS_Screener[Ticker], YahooDetails[Ticker],0), 2)</f>
        <v>Biotechnology</v>
      </c>
      <c r="O11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2.5906735751295359E-2</v>
      </c>
      <c r="P11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0.75757575757575757</v>
      </c>
      <c r="Q1103" s="17">
        <f>IFERROR(ZACKS_Screener[[#This Row],[Price]]/ZACKS_Screener[[#This Row],[EPS1]], "")</f>
        <v>48.085858585858581</v>
      </c>
      <c r="R1103" s="17">
        <f>IFERROR(ZACKS_Screener[[#This Row],[Price]]/ZACKS_Screener[[#This Row],[EPS2]], "")</f>
        <v>27.359195402298848</v>
      </c>
      <c r="S1103" s="17">
        <f>IFERROR(ZACKS_Screener[[#This Row],[PE1]]/(ZACKS_Screener[[#This Row],[EG1]]*100), "")</f>
        <v>18.561141414141396</v>
      </c>
      <c r="T1103" s="17">
        <f>IFERROR(ZACKS_Screener[[#This Row],[PE2]]/(ZACKS_Screener[[#This Row],[EG2]]*100), "")</f>
        <v>0.36114137931034485</v>
      </c>
      <c r="U1103"/>
    </row>
    <row r="1104" spans="1:21" hidden="1" x14ac:dyDescent="0.25">
      <c r="A1104" s="20" t="s">
        <v>2755</v>
      </c>
      <c r="B1104" s="35">
        <v>14905.04</v>
      </c>
      <c r="C1104" s="6" t="s">
        <v>2754</v>
      </c>
      <c r="D1104" s="6" t="s">
        <v>22</v>
      </c>
      <c r="E1104" s="6" t="s">
        <v>14</v>
      </c>
      <c r="F1104" s="6" t="s">
        <v>95</v>
      </c>
      <c r="G1104">
        <v>12</v>
      </c>
      <c r="H1104">
        <v>202212</v>
      </c>
      <c r="I1104" s="8">
        <v>59.83</v>
      </c>
      <c r="J1104" s="8">
        <v>4.6500000000000004</v>
      </c>
      <c r="K1104" s="8">
        <v>4.7699999999999996</v>
      </c>
      <c r="L1104" s="8">
        <v>5.39</v>
      </c>
      <c r="M1104" s="36" t="str">
        <f>INDEX(YahooDetails[], MATCH(ZACKS_Screener[Ticker], YahooDetails[Ticker],0), 4)</f>
        <v>Technology</v>
      </c>
      <c r="N1104" s="6" t="str">
        <f>INDEX(YahooDetails[], MATCH(ZACKS_Screener[Ticker], YahooDetails[Ticker],0), 2)</f>
        <v>Software—Application</v>
      </c>
      <c r="O11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2.5806451612903056E-2</v>
      </c>
      <c r="P11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0.12997903563941304</v>
      </c>
      <c r="Q1104" s="17">
        <f>IFERROR(ZACKS_Screener[[#This Row],[Price]]/ZACKS_Screener[[#This Row],[EPS1]], "")</f>
        <v>12.542976939203355</v>
      </c>
      <c r="R1104" s="17">
        <f>IFERROR(ZACKS_Screener[[#This Row],[Price]]/ZACKS_Screener[[#This Row],[EPS2]], "")</f>
        <v>11.100185528756958</v>
      </c>
      <c r="S1104" s="17">
        <f>IFERROR(ZACKS_Screener[[#This Row],[PE1]]/(ZACKS_Screener[[#This Row],[EG1]]*100), "")</f>
        <v>4.8604035639413317</v>
      </c>
      <c r="T1104" s="17">
        <f>IFERROR(ZACKS_Screener[[#This Row],[PE2]]/(ZACKS_Screener[[#This Row],[EG2]]*100), "")</f>
        <v>0.85399814471243018</v>
      </c>
      <c r="U1104"/>
    </row>
    <row r="1105" spans="1:21" hidden="1" x14ac:dyDescent="0.25">
      <c r="A1105" s="20" t="s">
        <v>3360</v>
      </c>
      <c r="B1105" s="35">
        <v>2534.96</v>
      </c>
      <c r="C1105" s="6" t="s">
        <v>3359</v>
      </c>
      <c r="D1105" s="6" t="s">
        <v>13</v>
      </c>
      <c r="E1105" s="6" t="s">
        <v>37</v>
      </c>
      <c r="F1105" s="6" t="s">
        <v>646</v>
      </c>
      <c r="G1105">
        <v>12</v>
      </c>
      <c r="H1105">
        <v>202212</v>
      </c>
      <c r="I1105" s="8">
        <v>16.8</v>
      </c>
      <c r="J1105" s="8">
        <v>2.34</v>
      </c>
      <c r="K1105" s="8">
        <v>2.4</v>
      </c>
      <c r="L1105" s="8">
        <v>2.2599999999999998</v>
      </c>
      <c r="M1105" s="36" t="str">
        <f>INDEX(YahooDetails[], MATCH(ZACKS_Screener[Ticker], YahooDetails[Ticker],0), 4)</f>
        <v>Financial Services</v>
      </c>
      <c r="N1105" s="6" t="str">
        <f>INDEX(YahooDetails[], MATCH(ZACKS_Screener[Ticker], YahooDetails[Ticker],0), 2)</f>
        <v>Banks—Regional</v>
      </c>
      <c r="O11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2.5641025641025664E-2</v>
      </c>
      <c r="P11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-5.833333333333339E-2</v>
      </c>
      <c r="Q1105" s="17">
        <f>IFERROR(ZACKS_Screener[[#This Row],[Price]]/ZACKS_Screener[[#This Row],[EPS1]], "")</f>
        <v>7.0000000000000009</v>
      </c>
      <c r="R1105" s="17">
        <f>IFERROR(ZACKS_Screener[[#This Row],[Price]]/ZACKS_Screener[[#This Row],[EPS2]], "")</f>
        <v>7.4336283185840717</v>
      </c>
      <c r="S1105" s="17">
        <f>IFERROR(ZACKS_Screener[[#This Row],[PE1]]/(ZACKS_Screener[[#This Row],[EG1]]*100), "")</f>
        <v>2.7299999999999978</v>
      </c>
      <c r="T1105" s="17">
        <f>IFERROR(ZACKS_Screener[[#This Row],[PE2]]/(ZACKS_Screener[[#This Row],[EG2]]*100), "")</f>
        <v>-1.2743362831858396</v>
      </c>
      <c r="U1105"/>
    </row>
    <row r="1106" spans="1:21" hidden="1" x14ac:dyDescent="0.25">
      <c r="A1106" s="20" t="s">
        <v>929</v>
      </c>
      <c r="B1106" s="35">
        <v>21081.09</v>
      </c>
      <c r="C1106" s="6" t="s">
        <v>928</v>
      </c>
      <c r="D1106" s="6" t="s">
        <v>13</v>
      </c>
      <c r="E1106" s="6" t="s">
        <v>37</v>
      </c>
      <c r="F1106" s="6" t="s">
        <v>418</v>
      </c>
      <c r="G1106">
        <v>12</v>
      </c>
      <c r="H1106">
        <v>202212</v>
      </c>
      <c r="I1106" s="8">
        <v>10.199999999999999</v>
      </c>
      <c r="J1106" s="8">
        <v>1.96</v>
      </c>
      <c r="K1106" s="8">
        <v>2.0099999999999998</v>
      </c>
      <c r="L1106" s="8">
        <v>2.1</v>
      </c>
      <c r="M1106" s="36" t="str">
        <f>INDEX(YahooDetails[], MATCH(ZACKS_Screener[Ticker], YahooDetails[Ticker],0), 4)</f>
        <v>Financial Services</v>
      </c>
      <c r="N1106" s="6" t="str">
        <f>INDEX(YahooDetails[], MATCH(ZACKS_Screener[Ticker], YahooDetails[Ticker],0), 2)</f>
        <v>Banks—Regional</v>
      </c>
      <c r="O11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2.5510204081632563E-2</v>
      </c>
      <c r="P11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4.4776119402985232E-2</v>
      </c>
      <c r="Q1106" s="17">
        <f>IFERROR(ZACKS_Screener[[#This Row],[Price]]/ZACKS_Screener[[#This Row],[EPS1]], "")</f>
        <v>5.0746268656716422</v>
      </c>
      <c r="R1106" s="17">
        <f>IFERROR(ZACKS_Screener[[#This Row],[Price]]/ZACKS_Screener[[#This Row],[EPS2]], "")</f>
        <v>4.8571428571428568</v>
      </c>
      <c r="S1106" s="17">
        <f>IFERROR(ZACKS_Screener[[#This Row],[PE1]]/(ZACKS_Screener[[#This Row],[EG1]]*100), "")</f>
        <v>1.9892537313432908</v>
      </c>
      <c r="T1106" s="17">
        <f>IFERROR(ZACKS_Screener[[#This Row],[PE2]]/(ZACKS_Screener[[#This Row],[EG2]]*100), "")</f>
        <v>1.0847619047619008</v>
      </c>
      <c r="U1106"/>
    </row>
    <row r="1107" spans="1:21" hidden="1" x14ac:dyDescent="0.25">
      <c r="A1107" s="20" t="s">
        <v>222</v>
      </c>
      <c r="B1107" s="35">
        <v>5285.81</v>
      </c>
      <c r="C1107" s="6" t="s">
        <v>221</v>
      </c>
      <c r="D1107" s="6" t="s">
        <v>13</v>
      </c>
      <c r="E1107" s="6" t="s">
        <v>223</v>
      </c>
      <c r="F1107" s="6" t="s">
        <v>224</v>
      </c>
      <c r="G1107">
        <v>12</v>
      </c>
      <c r="H1107">
        <v>202212</v>
      </c>
      <c r="I1107" s="8">
        <v>11.02</v>
      </c>
      <c r="J1107" s="8">
        <v>0.79</v>
      </c>
      <c r="K1107" s="8">
        <v>0.81</v>
      </c>
      <c r="L1107" s="8">
        <v>0.89</v>
      </c>
      <c r="M1107" s="36" t="str">
        <f>INDEX(YahooDetails[], MATCH(ZACKS_Screener[Ticker], YahooDetails[Ticker],0), 4)</f>
        <v>Energy</v>
      </c>
      <c r="N1107" s="6" t="str">
        <f>INDEX(YahooDetails[], MATCH(ZACKS_Screener[Ticker], YahooDetails[Ticker],0), 2)</f>
        <v>Oil &amp; Gas Midstream</v>
      </c>
      <c r="O11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2.5316455696202552E-2</v>
      </c>
      <c r="P11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9.8765432098765371E-2</v>
      </c>
      <c r="Q1107" s="17">
        <f>IFERROR(ZACKS_Screener[[#This Row],[Price]]/ZACKS_Screener[[#This Row],[EPS1]], "")</f>
        <v>13.604938271604937</v>
      </c>
      <c r="R1107" s="17">
        <f>IFERROR(ZACKS_Screener[[#This Row],[Price]]/ZACKS_Screener[[#This Row],[EPS2]], "")</f>
        <v>12.382022471910112</v>
      </c>
      <c r="S1107" s="17">
        <f>IFERROR(ZACKS_Screener[[#This Row],[PE1]]/(ZACKS_Screener[[#This Row],[EG1]]*100), "")</f>
        <v>5.3739506172839455</v>
      </c>
      <c r="T1107" s="17">
        <f>IFERROR(ZACKS_Screener[[#This Row],[PE2]]/(ZACKS_Screener[[#This Row],[EG2]]*100), "")</f>
        <v>1.2536797752808997</v>
      </c>
      <c r="U1107"/>
    </row>
    <row r="1108" spans="1:21" hidden="1" x14ac:dyDescent="0.25">
      <c r="A1108" s="20" t="s">
        <v>3388</v>
      </c>
      <c r="B1108" s="35">
        <v>3179.53</v>
      </c>
      <c r="C1108" s="6" t="s">
        <v>3387</v>
      </c>
      <c r="D1108" s="6" t="s">
        <v>13</v>
      </c>
      <c r="E1108" s="6" t="s">
        <v>26</v>
      </c>
      <c r="F1108" s="6" t="s">
        <v>64</v>
      </c>
      <c r="G1108">
        <v>12</v>
      </c>
      <c r="H1108">
        <v>202212</v>
      </c>
      <c r="I1108" s="8">
        <v>70.47</v>
      </c>
      <c r="J1108" s="8">
        <v>4.74</v>
      </c>
      <c r="K1108" s="8">
        <v>4.8600000000000003</v>
      </c>
      <c r="L1108" s="8">
        <v>5.24</v>
      </c>
      <c r="M1108" s="36" t="str">
        <f>INDEX(YahooDetails[], MATCH(ZACKS_Screener[Ticker], YahooDetails[Ticker],0), 4)</f>
        <v>Industrials</v>
      </c>
      <c r="N1108" s="6" t="str">
        <f>INDEX(YahooDetails[], MATCH(ZACKS_Screener[Ticker], YahooDetails[Ticker],0), 2)</f>
        <v>Building Products &amp; Equipment</v>
      </c>
      <c r="O11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2.5316455696202552E-2</v>
      </c>
      <c r="P11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7.8189300411522611E-2</v>
      </c>
      <c r="Q1108" s="17">
        <f>IFERROR(ZACKS_Screener[[#This Row],[Price]]/ZACKS_Screener[[#This Row],[EPS1]], "")</f>
        <v>14.499999999999998</v>
      </c>
      <c r="R1108" s="17">
        <f>IFERROR(ZACKS_Screener[[#This Row],[Price]]/ZACKS_Screener[[#This Row],[EPS2]], "")</f>
        <v>13.448473282442748</v>
      </c>
      <c r="S1108" s="17">
        <f>IFERROR(ZACKS_Screener[[#This Row],[PE1]]/(ZACKS_Screener[[#This Row],[EG1]]*100), "")</f>
        <v>5.7274999999999947</v>
      </c>
      <c r="T1108" s="17">
        <f>IFERROR(ZACKS_Screener[[#This Row],[PE2]]/(ZACKS_Screener[[#This Row],[EG2]]*100), "")</f>
        <v>1.7199889513860993</v>
      </c>
      <c r="U1108"/>
    </row>
    <row r="1109" spans="1:21" hidden="1" x14ac:dyDescent="0.25">
      <c r="A1109" s="20" t="s">
        <v>1944</v>
      </c>
      <c r="B1109" s="35">
        <v>34437.35</v>
      </c>
      <c r="C1109" s="6" t="s">
        <v>1943</v>
      </c>
      <c r="D1109" s="6" t="s">
        <v>13</v>
      </c>
      <c r="E1109" s="6" t="s">
        <v>37</v>
      </c>
      <c r="F1109" s="6" t="s">
        <v>127</v>
      </c>
      <c r="G1109">
        <v>12</v>
      </c>
      <c r="H1109">
        <v>202212</v>
      </c>
      <c r="I1109" s="8">
        <v>18.72</v>
      </c>
      <c r="J1109" s="8">
        <v>2.38</v>
      </c>
      <c r="K1109" s="8">
        <v>2.44</v>
      </c>
      <c r="L1109" s="8">
        <v>2.61</v>
      </c>
      <c r="M1109" s="36" t="str">
        <f>INDEX(YahooDetails[], MATCH(ZACKS_Screener[Ticker], YahooDetails[Ticker],0), 4)</f>
        <v>Financial Services</v>
      </c>
      <c r="N1109" s="6" t="str">
        <f>INDEX(YahooDetails[], MATCH(ZACKS_Screener[Ticker], YahooDetails[Ticker],0), 2)</f>
        <v>Insurance—Life</v>
      </c>
      <c r="O11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2.521008403361347E-2</v>
      </c>
      <c r="P11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6.967213114754095E-2</v>
      </c>
      <c r="Q1109" s="17">
        <f>IFERROR(ZACKS_Screener[[#This Row],[Price]]/ZACKS_Screener[[#This Row],[EPS1]], "")</f>
        <v>7.6721311475409832</v>
      </c>
      <c r="R1109" s="17">
        <f>IFERROR(ZACKS_Screener[[#This Row],[Price]]/ZACKS_Screener[[#This Row],[EPS2]], "")</f>
        <v>7.1724137931034484</v>
      </c>
      <c r="S1109" s="17">
        <f>IFERROR(ZACKS_Screener[[#This Row],[PE1]]/(ZACKS_Screener[[#This Row],[EG1]]*100), "")</f>
        <v>3.0432786885245871</v>
      </c>
      <c r="T1109" s="17">
        <f>IFERROR(ZACKS_Screener[[#This Row],[PE2]]/(ZACKS_Screener[[#This Row],[EG2]]*100), "")</f>
        <v>1.0294523326572014</v>
      </c>
      <c r="U1109"/>
    </row>
    <row r="1110" spans="1:21" hidden="1" x14ac:dyDescent="0.25">
      <c r="A1110" s="20" t="s">
        <v>7014</v>
      </c>
      <c r="B1110" s="35">
        <v>2068.98</v>
      </c>
      <c r="C1110" s="6" t="s">
        <v>7013</v>
      </c>
      <c r="D1110" s="6" t="s">
        <v>13</v>
      </c>
      <c r="E1110" s="6" t="s">
        <v>37</v>
      </c>
      <c r="F1110" s="6" t="s">
        <v>250</v>
      </c>
      <c r="G1110">
        <v>12</v>
      </c>
      <c r="H1110">
        <v>202212</v>
      </c>
      <c r="I1110" s="8">
        <v>73.8</v>
      </c>
      <c r="J1110" s="8">
        <v>8.4499999999999993</v>
      </c>
      <c r="K1110" s="8">
        <v>8.66</v>
      </c>
      <c r="L1110" s="8">
        <v>9.02</v>
      </c>
      <c r="M1110" s="36" t="e">
        <f>INDEX(YahooDetails[], MATCH(ZACKS_Screener[Ticker], YahooDetails[Ticker],0), 4)</f>
        <v>#N/A</v>
      </c>
      <c r="N1110" s="6" t="e">
        <f>INDEX(YahooDetails[], MATCH(ZACKS_Screener[Ticker], YahooDetails[Ticker],0), 2)</f>
        <v>#N/A</v>
      </c>
      <c r="O11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2.4852071005917263E-2</v>
      </c>
      <c r="P11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4.1570438799076147E-2</v>
      </c>
      <c r="Q1110" s="17">
        <f>IFERROR(ZACKS_Screener[[#This Row],[Price]]/ZACKS_Screener[[#This Row],[EPS1]], "")</f>
        <v>8.5219399538106231</v>
      </c>
      <c r="R1110" s="17">
        <f>IFERROR(ZACKS_Screener[[#This Row],[Price]]/ZACKS_Screener[[#This Row],[EPS2]], "")</f>
        <v>8.1818181818181817</v>
      </c>
      <c r="S1110" s="17">
        <f>IFERROR(ZACKS_Screener[[#This Row],[PE1]]/(ZACKS_Screener[[#This Row],[EG1]]*100), "")</f>
        <v>3.4290663147475935</v>
      </c>
      <c r="T1110" s="17">
        <f>IFERROR(ZACKS_Screener[[#This Row],[PE2]]/(ZACKS_Screener[[#This Row],[EG2]]*100), "")</f>
        <v>1.9681818181818211</v>
      </c>
      <c r="U1110"/>
    </row>
    <row r="1111" spans="1:21" hidden="1" x14ac:dyDescent="0.25">
      <c r="A1111" s="20" t="s">
        <v>3313</v>
      </c>
      <c r="B1111" s="35">
        <v>2757.29</v>
      </c>
      <c r="C1111" s="6" t="s">
        <v>3312</v>
      </c>
      <c r="D1111" s="6" t="s">
        <v>22</v>
      </c>
      <c r="E1111" s="6" t="s">
        <v>41</v>
      </c>
      <c r="F1111" s="6" t="s">
        <v>67</v>
      </c>
      <c r="G1111">
        <v>12</v>
      </c>
      <c r="H1111">
        <v>202212</v>
      </c>
      <c r="I1111" s="8">
        <v>55.05</v>
      </c>
      <c r="J1111" s="8">
        <v>-2.87</v>
      </c>
      <c r="K1111" s="8">
        <v>-2.8</v>
      </c>
      <c r="L1111" s="8">
        <v>-3.27</v>
      </c>
      <c r="M1111" s="36" t="str">
        <f>INDEX(YahooDetails[], MATCH(ZACKS_Screener[Ticker], YahooDetails[Ticker],0), 4)</f>
        <v>Healthcare</v>
      </c>
      <c r="N1111" s="6" t="str">
        <f>INDEX(YahooDetails[], MATCH(ZACKS_Screener[Ticker], YahooDetails[Ticker],0), 2)</f>
        <v>Biotechnology</v>
      </c>
      <c r="O11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2.4390243902439122E-2</v>
      </c>
      <c r="P11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-0.16785714285714293</v>
      </c>
      <c r="Q1111" s="17">
        <f>IFERROR(ZACKS_Screener[[#This Row],[Price]]/ZACKS_Screener[[#This Row],[EPS1]], "")</f>
        <v>-19.660714285714285</v>
      </c>
      <c r="R1111" s="17">
        <f>IFERROR(ZACKS_Screener[[#This Row],[Price]]/ZACKS_Screener[[#This Row],[EPS2]], "")</f>
        <v>-16.834862385321099</v>
      </c>
      <c r="S1111" s="17">
        <f>IFERROR(ZACKS_Screener[[#This Row],[PE1]]/(ZACKS_Screener[[#This Row],[EG1]]*100), "")</f>
        <v>-8.0608928571428251</v>
      </c>
      <c r="T1111" s="17">
        <f>IFERROR(ZACKS_Screener[[#This Row],[PE2]]/(ZACKS_Screener[[#This Row],[EG2]]*100), "")</f>
        <v>1.0029279718914694</v>
      </c>
      <c r="U1111"/>
    </row>
    <row r="1112" spans="1:21" hidden="1" x14ac:dyDescent="0.25">
      <c r="A1112" s="20" t="s">
        <v>2035</v>
      </c>
      <c r="B1112" s="35">
        <v>5375.35</v>
      </c>
      <c r="C1112" s="6" t="s">
        <v>2034</v>
      </c>
      <c r="D1112" s="6" t="s">
        <v>13</v>
      </c>
      <c r="E1112" s="6" t="s">
        <v>18</v>
      </c>
      <c r="F1112" s="6" t="s">
        <v>1440</v>
      </c>
      <c r="G1112">
        <v>8</v>
      </c>
      <c r="H1112">
        <v>202208</v>
      </c>
      <c r="I1112" s="8">
        <v>96.14</v>
      </c>
      <c r="J1112" s="8">
        <v>6.15</v>
      </c>
      <c r="K1112" s="8">
        <v>6.3</v>
      </c>
      <c r="L1112" s="8">
        <v>6.32</v>
      </c>
      <c r="M1112" s="36" t="str">
        <f>INDEX(YahooDetails[], MATCH(ZACKS_Screener[Ticker], YahooDetails[Ticker],0), 4)</f>
        <v>Industrials</v>
      </c>
      <c r="N1112" s="6" t="str">
        <f>INDEX(YahooDetails[], MATCH(ZACKS_Screener[Ticker], YahooDetails[Ticker],0), 2)</f>
        <v>Industrial Distribution</v>
      </c>
      <c r="O11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2.4390243902438935E-2</v>
      </c>
      <c r="P11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3.1746031746032479E-3</v>
      </c>
      <c r="Q1112" s="17">
        <f>IFERROR(ZACKS_Screener[[#This Row],[Price]]/ZACKS_Screener[[#This Row],[EPS1]], "")</f>
        <v>15.260317460317461</v>
      </c>
      <c r="R1112" s="17">
        <f>IFERROR(ZACKS_Screener[[#This Row],[Price]]/ZACKS_Screener[[#This Row],[EPS2]], "")</f>
        <v>15.212025316455696</v>
      </c>
      <c r="S1112" s="17">
        <f>IFERROR(ZACKS_Screener[[#This Row],[PE1]]/(ZACKS_Screener[[#This Row],[EG1]]*100), "")</f>
        <v>6.256730158730182</v>
      </c>
      <c r="T1112" s="17">
        <f>IFERROR(ZACKS_Screener[[#This Row],[PE2]]/(ZACKS_Screener[[#This Row],[EG2]]*100), "")</f>
        <v>47.917879746834338</v>
      </c>
      <c r="U1112"/>
    </row>
    <row r="1113" spans="1:21" hidden="1" x14ac:dyDescent="0.25">
      <c r="A1113" s="20" t="s">
        <v>239</v>
      </c>
      <c r="B1113" s="35">
        <v>122141.72</v>
      </c>
      <c r="C1113" s="6" t="s">
        <v>238</v>
      </c>
      <c r="D1113" s="6" t="s">
        <v>22</v>
      </c>
      <c r="E1113" s="6" t="s">
        <v>41</v>
      </c>
      <c r="F1113" s="6" t="s">
        <v>67</v>
      </c>
      <c r="G1113">
        <v>12</v>
      </c>
      <c r="H1113">
        <v>202212</v>
      </c>
      <c r="I1113" s="8">
        <v>228.59</v>
      </c>
      <c r="J1113" s="8">
        <v>17.690000000000001</v>
      </c>
      <c r="K1113" s="8">
        <v>18.12</v>
      </c>
      <c r="L1113" s="8">
        <v>19.260000000000002</v>
      </c>
      <c r="M1113" s="36" t="str">
        <f>INDEX(YahooDetails[], MATCH(ZACKS_Screener[Ticker], YahooDetails[Ticker],0), 4)</f>
        <v>Healthcare</v>
      </c>
      <c r="N1113" s="6" t="str">
        <f>INDEX(YahooDetails[], MATCH(ZACKS_Screener[Ticker], YahooDetails[Ticker],0), 2)</f>
        <v>Drug Manufacturers—General</v>
      </c>
      <c r="O11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2.4307518371961542E-2</v>
      </c>
      <c r="P11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6.2913907284768242E-2</v>
      </c>
      <c r="Q1113" s="17">
        <f>IFERROR(ZACKS_Screener[[#This Row],[Price]]/ZACKS_Screener[[#This Row],[EPS1]], "")</f>
        <v>12.615342163355407</v>
      </c>
      <c r="R1113" s="17">
        <f>IFERROR(ZACKS_Screener[[#This Row],[Price]]/ZACKS_Screener[[#This Row],[EPS2]], "")</f>
        <v>11.868639667705088</v>
      </c>
      <c r="S1113" s="17">
        <f>IFERROR(ZACKS_Screener[[#This Row],[PE1]]/(ZACKS_Screener[[#This Row],[EG1]]*100), "")</f>
        <v>5.1898930899943565</v>
      </c>
      <c r="T1113" s="17">
        <f>IFERROR(ZACKS_Screener[[#This Row],[PE2]]/(ZACKS_Screener[[#This Row],[EG2]]*100), "")</f>
        <v>1.8864890419194393</v>
      </c>
      <c r="U1113"/>
    </row>
    <row r="1114" spans="1:21" hidden="1" x14ac:dyDescent="0.25">
      <c r="A1114" s="20" t="s">
        <v>1922</v>
      </c>
      <c r="B1114" s="35">
        <v>55605.04</v>
      </c>
      <c r="C1114" s="6" t="s">
        <v>1921</v>
      </c>
      <c r="D1114" s="6" t="s">
        <v>13</v>
      </c>
      <c r="E1114" s="6" t="s">
        <v>41</v>
      </c>
      <c r="F1114" s="6" t="s">
        <v>45</v>
      </c>
      <c r="G1114">
        <v>3</v>
      </c>
      <c r="H1114">
        <v>202303</v>
      </c>
      <c r="I1114" s="8">
        <v>410.33</v>
      </c>
      <c r="J1114" s="8">
        <v>25.94</v>
      </c>
      <c r="K1114" s="8">
        <v>26.56</v>
      </c>
      <c r="L1114" s="8">
        <v>30.4</v>
      </c>
      <c r="M1114" s="36" t="str">
        <f>INDEX(YahooDetails[], MATCH(ZACKS_Screener[Ticker], YahooDetails[Ticker],0), 4)</f>
        <v>Healthcare</v>
      </c>
      <c r="N1114" s="6" t="str">
        <f>INDEX(YahooDetails[], MATCH(ZACKS_Screener[Ticker], YahooDetails[Ticker],0), 2)</f>
        <v>Medical Distribution</v>
      </c>
      <c r="O11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2.3901310717039222E-2</v>
      </c>
      <c r="P11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0.14457831325301204</v>
      </c>
      <c r="Q1114" s="17">
        <f>IFERROR(ZACKS_Screener[[#This Row],[Price]]/ZACKS_Screener[[#This Row],[EPS1]], "")</f>
        <v>15.449171686746988</v>
      </c>
      <c r="R1114" s="17">
        <f>IFERROR(ZACKS_Screener[[#This Row],[Price]]/ZACKS_Screener[[#This Row],[EPS2]], "")</f>
        <v>13.497697368421052</v>
      </c>
      <c r="S1114" s="17">
        <f>IFERROR(ZACKS_Screener[[#This Row],[PE1]]/(ZACKS_Screener[[#This Row],[EG1]]*100), "")</f>
        <v>6.46373408958417</v>
      </c>
      <c r="T1114" s="17">
        <f>IFERROR(ZACKS_Screener[[#This Row],[PE2]]/(ZACKS_Screener[[#This Row],[EG2]]*100), "")</f>
        <v>0.9335907346491229</v>
      </c>
      <c r="U1114"/>
    </row>
    <row r="1115" spans="1:21" hidden="1" x14ac:dyDescent="0.25">
      <c r="A1115" s="20" t="s">
        <v>1641</v>
      </c>
      <c r="B1115" s="35">
        <v>39880.07</v>
      </c>
      <c r="C1115" s="6" t="s">
        <v>1640</v>
      </c>
      <c r="D1115" s="6" t="s">
        <v>13</v>
      </c>
      <c r="E1115" s="6" t="s">
        <v>85</v>
      </c>
      <c r="F1115" s="6" t="s">
        <v>286</v>
      </c>
      <c r="G1115">
        <v>12</v>
      </c>
      <c r="H1115">
        <v>202212</v>
      </c>
      <c r="I1115" s="8">
        <v>214.93</v>
      </c>
      <c r="J1115" s="8">
        <v>10.16</v>
      </c>
      <c r="K1115" s="8">
        <v>10.4</v>
      </c>
      <c r="L1115" s="8">
        <v>11.74</v>
      </c>
      <c r="M1115" s="36" t="str">
        <f>INDEX(YahooDetails[], MATCH(ZACKS_Screener[Ticker], YahooDetails[Ticker],0), 4)</f>
        <v>Healthcare</v>
      </c>
      <c r="N1115" s="6" t="str">
        <f>INDEX(YahooDetails[], MATCH(ZACKS_Screener[Ticker], YahooDetails[Ticker],0), 2)</f>
        <v>Diagnostics &amp; Research</v>
      </c>
      <c r="O11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2.3622047244094509E-2</v>
      </c>
      <c r="P11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0.12884615384615383</v>
      </c>
      <c r="Q1115" s="17">
        <f>IFERROR(ZACKS_Screener[[#This Row],[Price]]/ZACKS_Screener[[#This Row],[EPS1]], "")</f>
        <v>20.666346153846153</v>
      </c>
      <c r="R1115" s="17">
        <f>IFERROR(ZACKS_Screener[[#This Row],[Price]]/ZACKS_Screener[[#This Row],[EPS2]], "")</f>
        <v>18.307495741056218</v>
      </c>
      <c r="S1115" s="17">
        <f>IFERROR(ZACKS_Screener[[#This Row],[PE1]]/(ZACKS_Screener[[#This Row],[EG1]]*100), "")</f>
        <v>8.7487532051281978</v>
      </c>
      <c r="T1115" s="17">
        <f>IFERROR(ZACKS_Screener[[#This Row],[PE2]]/(ZACKS_Screener[[#This Row],[EG2]]*100), "")</f>
        <v>1.4208802664700351</v>
      </c>
      <c r="U1115"/>
    </row>
    <row r="1116" spans="1:21" hidden="1" x14ac:dyDescent="0.25">
      <c r="A1116" s="20" t="s">
        <v>1149</v>
      </c>
      <c r="B1116" s="35">
        <v>15031.33</v>
      </c>
      <c r="C1116" s="6" t="s">
        <v>1148</v>
      </c>
      <c r="D1116" s="6" t="s">
        <v>13</v>
      </c>
      <c r="E1116" s="6" t="s">
        <v>37</v>
      </c>
      <c r="F1116" s="6" t="s">
        <v>168</v>
      </c>
      <c r="G1116">
        <v>12</v>
      </c>
      <c r="H1116">
        <v>202212</v>
      </c>
      <c r="I1116" s="8">
        <v>234.2</v>
      </c>
      <c r="J1116" s="8">
        <v>14.51</v>
      </c>
      <c r="K1116" s="8">
        <v>14.85</v>
      </c>
      <c r="L1116" s="8">
        <v>15.27</v>
      </c>
      <c r="M1116" s="36" t="str">
        <f>INDEX(YahooDetails[], MATCH(ZACKS_Screener[Ticker], YahooDetails[Ticker],0), 4)</f>
        <v>Real Estate</v>
      </c>
      <c r="N1116" s="6" t="str">
        <f>INDEX(YahooDetails[], MATCH(ZACKS_Screener[Ticker], YahooDetails[Ticker],0), 2)</f>
        <v>REIT—Residential</v>
      </c>
      <c r="O11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2.343211578221915E-2</v>
      </c>
      <c r="P11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2.8282828282828278E-2</v>
      </c>
      <c r="Q1116" s="17">
        <f>IFERROR(ZACKS_Screener[[#This Row],[Price]]/ZACKS_Screener[[#This Row],[EPS1]], "")</f>
        <v>15.77104377104377</v>
      </c>
      <c r="R1116" s="17">
        <f>IFERROR(ZACKS_Screener[[#This Row],[Price]]/ZACKS_Screener[[#This Row],[EPS2]], "")</f>
        <v>15.337262606417813</v>
      </c>
      <c r="S1116" s="17">
        <f>IFERROR(ZACKS_Screener[[#This Row],[PE1]]/(ZACKS_Screener[[#This Row],[EG1]]*100), "")</f>
        <v>6.7305248564072118</v>
      </c>
      <c r="T1116" s="17">
        <f>IFERROR(ZACKS_Screener[[#This Row],[PE2]]/(ZACKS_Screener[[#This Row],[EG2]]*100), "")</f>
        <v>5.4228178501262994</v>
      </c>
      <c r="U1116"/>
    </row>
    <row r="1117" spans="1:21" hidden="1" x14ac:dyDescent="0.25">
      <c r="A1117" s="20" t="s">
        <v>1319</v>
      </c>
      <c r="B1117" s="35">
        <v>20577.72</v>
      </c>
      <c r="C1117" s="6" t="s">
        <v>1318</v>
      </c>
      <c r="D1117" s="6" t="s">
        <v>13</v>
      </c>
      <c r="E1117" s="6" t="s">
        <v>118</v>
      </c>
      <c r="F1117" s="6" t="s">
        <v>119</v>
      </c>
      <c r="G1117">
        <v>12</v>
      </c>
      <c r="H1117">
        <v>202212</v>
      </c>
      <c r="I1117" s="8">
        <v>42.47</v>
      </c>
      <c r="J1117" s="8">
        <v>2.14</v>
      </c>
      <c r="K1117" s="8">
        <v>2.19</v>
      </c>
      <c r="L1117" s="8">
        <v>2.29</v>
      </c>
      <c r="M1117" s="36" t="str">
        <f>INDEX(YahooDetails[], MATCH(ZACKS_Screener[Ticker], YahooDetails[Ticker],0), 4)</f>
        <v>Utilities</v>
      </c>
      <c r="N1117" s="6" t="str">
        <f>INDEX(YahooDetails[], MATCH(ZACKS_Screener[Ticker], YahooDetails[Ticker],0), 2)</f>
        <v>Utilities—Regulated Electric</v>
      </c>
      <c r="O11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2.3364485981308327E-2</v>
      </c>
      <c r="P11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4.5662100456621044E-2</v>
      </c>
      <c r="Q1117" s="17">
        <f>IFERROR(ZACKS_Screener[[#This Row],[Price]]/ZACKS_Screener[[#This Row],[EPS1]], "")</f>
        <v>19.392694063926939</v>
      </c>
      <c r="R1117" s="17">
        <f>IFERROR(ZACKS_Screener[[#This Row],[Price]]/ZACKS_Screener[[#This Row],[EPS2]], "")</f>
        <v>18.545851528384279</v>
      </c>
      <c r="S1117" s="17">
        <f>IFERROR(ZACKS_Screener[[#This Row],[PE1]]/(ZACKS_Screener[[#This Row],[EG1]]*100), "")</f>
        <v>8.3000730593607592</v>
      </c>
      <c r="T1117" s="17">
        <f>IFERROR(ZACKS_Screener[[#This Row],[PE2]]/(ZACKS_Screener[[#This Row],[EG2]]*100), "")</f>
        <v>4.0615414847161535</v>
      </c>
      <c r="U1117"/>
    </row>
    <row r="1118" spans="1:21" hidden="1" x14ac:dyDescent="0.25">
      <c r="A1118" s="20" t="s">
        <v>3629</v>
      </c>
      <c r="B1118" s="35">
        <v>2356.59</v>
      </c>
      <c r="C1118" s="6" t="s">
        <v>3628</v>
      </c>
      <c r="D1118" s="6" t="s">
        <v>13</v>
      </c>
      <c r="E1118" s="6" t="s">
        <v>51</v>
      </c>
      <c r="F1118" s="6" t="s">
        <v>76</v>
      </c>
      <c r="G1118">
        <v>9</v>
      </c>
      <c r="H1118">
        <v>202209</v>
      </c>
      <c r="I1118" s="8">
        <v>32.97</v>
      </c>
      <c r="J1118" s="8">
        <v>3.08</v>
      </c>
      <c r="K1118" s="8">
        <v>3.15</v>
      </c>
      <c r="L1118" s="8">
        <v>3.36</v>
      </c>
      <c r="M1118" s="36" t="str">
        <f>INDEX(YahooDetails[], MATCH(ZACKS_Screener[Ticker], YahooDetails[Ticker],0), 4)</f>
        <v>Industrials</v>
      </c>
      <c r="N1118" s="6" t="str">
        <f>INDEX(YahooDetails[], MATCH(ZACKS_Screener[Ticker], YahooDetails[Ticker],0), 2)</f>
        <v>Electrical Equipment &amp; Parts</v>
      </c>
      <c r="O11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2.2727272727272676E-2</v>
      </c>
      <c r="P11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6.6666666666666652E-2</v>
      </c>
      <c r="Q1118" s="17">
        <f>IFERROR(ZACKS_Screener[[#This Row],[Price]]/ZACKS_Screener[[#This Row],[EPS1]], "")</f>
        <v>10.466666666666667</v>
      </c>
      <c r="R1118" s="17">
        <f>IFERROR(ZACKS_Screener[[#This Row],[Price]]/ZACKS_Screener[[#This Row],[EPS2]], "")</f>
        <v>9.8125</v>
      </c>
      <c r="S1118" s="17">
        <f>IFERROR(ZACKS_Screener[[#This Row],[PE1]]/(ZACKS_Screener[[#This Row],[EG1]]*100), "")</f>
        <v>4.6053333333333439</v>
      </c>
      <c r="T1118" s="17">
        <f>IFERROR(ZACKS_Screener[[#This Row],[PE2]]/(ZACKS_Screener[[#This Row],[EG2]]*100), "")</f>
        <v>1.4718750000000003</v>
      </c>
      <c r="U1118"/>
    </row>
    <row r="1119" spans="1:21" hidden="1" x14ac:dyDescent="0.25">
      <c r="A1119" s="20" t="s">
        <v>2724</v>
      </c>
      <c r="B1119" s="35">
        <v>29827.16</v>
      </c>
      <c r="C1119" s="6" t="s">
        <v>2723</v>
      </c>
      <c r="D1119" s="6" t="s">
        <v>13</v>
      </c>
      <c r="E1119" s="6" t="s">
        <v>85</v>
      </c>
      <c r="F1119" s="6" t="s">
        <v>286</v>
      </c>
      <c r="G1119">
        <v>12</v>
      </c>
      <c r="H1119">
        <v>202212</v>
      </c>
      <c r="I1119" s="8">
        <v>156.82</v>
      </c>
      <c r="J1119" s="8">
        <v>-3.09</v>
      </c>
      <c r="K1119" s="8">
        <v>-3.02</v>
      </c>
      <c r="L1119" s="8">
        <v>-0.77</v>
      </c>
      <c r="M1119" s="36" t="str">
        <f>INDEX(YahooDetails[], MATCH(ZACKS_Screener[Ticker], YahooDetails[Ticker],0), 4)</f>
        <v>Communication Services</v>
      </c>
      <c r="N1119" s="6" t="str">
        <f>INDEX(YahooDetails[], MATCH(ZACKS_Screener[Ticker], YahooDetails[Ticker],0), 2)</f>
        <v>Internet Content &amp; Information</v>
      </c>
      <c r="O11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2.2653721682847846E-2</v>
      </c>
      <c r="P11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0.74503311258278149</v>
      </c>
      <c r="Q1119" s="17">
        <f>IFERROR(ZACKS_Screener[[#This Row],[Price]]/ZACKS_Screener[[#This Row],[EPS1]], "")</f>
        <v>-51.92715231788079</v>
      </c>
      <c r="R1119" s="17">
        <f>IFERROR(ZACKS_Screener[[#This Row],[Price]]/ZACKS_Screener[[#This Row],[EPS2]], "")</f>
        <v>-203.66233766233765</v>
      </c>
      <c r="S1119" s="17">
        <f>IFERROR(ZACKS_Screener[[#This Row],[PE1]]/(ZACKS_Screener[[#This Row],[EG1]]*100), "")</f>
        <v>-22.922128666036002</v>
      </c>
      <c r="T1119" s="17">
        <f>IFERROR(ZACKS_Screener[[#This Row],[PE2]]/(ZACKS_Screener[[#This Row],[EG2]]*100), "")</f>
        <v>-2.7336011544011543</v>
      </c>
      <c r="U1119"/>
    </row>
    <row r="1120" spans="1:21" hidden="1" x14ac:dyDescent="0.25">
      <c r="A1120" s="20" t="s">
        <v>3703</v>
      </c>
      <c r="B1120" s="35">
        <v>2117.27</v>
      </c>
      <c r="C1120" s="6" t="s">
        <v>3702</v>
      </c>
      <c r="D1120" s="6" t="s">
        <v>13</v>
      </c>
      <c r="E1120" s="6" t="s">
        <v>330</v>
      </c>
      <c r="F1120" s="6" t="s">
        <v>664</v>
      </c>
      <c r="G1120">
        <v>12</v>
      </c>
      <c r="H1120">
        <v>202212</v>
      </c>
      <c r="I1120" s="8">
        <v>41.25</v>
      </c>
      <c r="J1120" s="8">
        <v>3.13</v>
      </c>
      <c r="K1120" s="8">
        <v>3.2</v>
      </c>
      <c r="L1120" s="8">
        <v>4.01</v>
      </c>
      <c r="M1120" s="36" t="str">
        <f>INDEX(YahooDetails[], MATCH(ZACKS_Screener[Ticker], YahooDetails[Ticker],0), 4)</f>
        <v>Consumer Cyclical</v>
      </c>
      <c r="N1120" s="6" t="str">
        <f>INDEX(YahooDetails[], MATCH(ZACKS_Screener[Ticker], YahooDetails[Ticker],0), 2)</f>
        <v>Leisure</v>
      </c>
      <c r="O11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2.2364217252396259E-2</v>
      </c>
      <c r="P11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0.25312499999999988</v>
      </c>
      <c r="Q1120" s="17">
        <f>IFERROR(ZACKS_Screener[[#This Row],[Price]]/ZACKS_Screener[[#This Row],[EPS1]], "")</f>
        <v>12.890625</v>
      </c>
      <c r="R1120" s="17">
        <f>IFERROR(ZACKS_Screener[[#This Row],[Price]]/ZACKS_Screener[[#This Row],[EPS2]], "")</f>
        <v>10.286783042394015</v>
      </c>
      <c r="S1120" s="17">
        <f>IFERROR(ZACKS_Screener[[#This Row],[PE1]]/(ZACKS_Screener[[#This Row],[EG1]]*100), "")</f>
        <v>5.7639508928571193</v>
      </c>
      <c r="T1120" s="17">
        <f>IFERROR(ZACKS_Screener[[#This Row],[PE2]]/(ZACKS_Screener[[#This Row],[EG2]]*100), "")</f>
        <v>0.40639142883531931</v>
      </c>
      <c r="U1120"/>
    </row>
    <row r="1121" spans="1:21" x14ac:dyDescent="0.25">
      <c r="A1121" s="20" t="s">
        <v>2024</v>
      </c>
      <c r="B1121" s="35">
        <v>144848.97</v>
      </c>
      <c r="C1121" s="6" t="s">
        <v>2023</v>
      </c>
      <c r="D1121" s="6" t="s">
        <v>13</v>
      </c>
      <c r="E1121" s="6" t="s">
        <v>37</v>
      </c>
      <c r="F1121" s="6" t="s">
        <v>1171</v>
      </c>
      <c r="G1121">
        <v>12</v>
      </c>
      <c r="H1121">
        <v>202212</v>
      </c>
      <c r="I1121" s="8">
        <v>86.73</v>
      </c>
      <c r="J1121" s="8">
        <v>6.36</v>
      </c>
      <c r="K1121" s="8">
        <v>6.5</v>
      </c>
      <c r="L1121" s="8">
        <v>7.44</v>
      </c>
      <c r="M1121" s="36" t="str">
        <f>INDEX(YahooDetails[], MATCH(ZACKS_Screener[Ticker], YahooDetails[Ticker],0), 4)</f>
        <v>Financial Services</v>
      </c>
      <c r="N1121" s="6" t="str">
        <f>INDEX(YahooDetails[], MATCH(ZACKS_Screener[Ticker], YahooDetails[Ticker],0), 2)</f>
        <v>Capital Markets</v>
      </c>
      <c r="O11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2.2012578616352151E-2</v>
      </c>
      <c r="P11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0.14461538461538467</v>
      </c>
      <c r="Q1121" s="17">
        <f>IFERROR(ZACKS_Screener[[#This Row],[Price]]/ZACKS_Screener[[#This Row],[EPS1]], "")</f>
        <v>13.343076923076923</v>
      </c>
      <c r="R1121" s="17">
        <f>IFERROR(ZACKS_Screener[[#This Row],[Price]]/ZACKS_Screener[[#This Row],[EPS2]], "")</f>
        <v>11.657258064516128</v>
      </c>
      <c r="S1121" s="17">
        <f>IFERROR(ZACKS_Screener[[#This Row],[PE1]]/(ZACKS_Screener[[#This Row],[EG1]]*100), "")</f>
        <v>6.0615692307692441</v>
      </c>
      <c r="T1121" s="17">
        <f>IFERROR(ZACKS_Screener[[#This Row],[PE2]]/(ZACKS_Screener[[#This Row],[EG2]]*100), "")</f>
        <v>0.80608699382292348</v>
      </c>
      <c r="U1121"/>
    </row>
    <row r="1122" spans="1:21" hidden="1" x14ac:dyDescent="0.25">
      <c r="A1122" s="20" t="s">
        <v>4010</v>
      </c>
      <c r="B1122" s="35">
        <v>2309.25</v>
      </c>
      <c r="C1122" s="6" t="s">
        <v>4009</v>
      </c>
      <c r="D1122" s="6" t="s">
        <v>22</v>
      </c>
      <c r="E1122" s="6" t="s">
        <v>37</v>
      </c>
      <c r="F1122" s="6" t="s">
        <v>212</v>
      </c>
      <c r="G1122">
        <v>12</v>
      </c>
      <c r="H1122">
        <v>202212</v>
      </c>
      <c r="I1122" s="8">
        <v>18.260000000000002</v>
      </c>
      <c r="J1122" s="8">
        <v>3.19</v>
      </c>
      <c r="K1122" s="8">
        <v>3.26</v>
      </c>
      <c r="L1122" s="8">
        <v>3.03</v>
      </c>
      <c r="M1122" s="36" t="str">
        <f>INDEX(YahooDetails[], MATCH(ZACKS_Screener[Ticker], YahooDetails[Ticker],0), 4)</f>
        <v>Financial Services</v>
      </c>
      <c r="N1122" s="6" t="str">
        <f>INDEX(YahooDetails[], MATCH(ZACKS_Screener[Ticker], YahooDetails[Ticker],0), 2)</f>
        <v>Credit Services</v>
      </c>
      <c r="O11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2.194357366771155E-2</v>
      </c>
      <c r="P11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-7.0552147239263799E-2</v>
      </c>
      <c r="Q1122" s="17">
        <f>IFERROR(ZACKS_Screener[[#This Row],[Price]]/ZACKS_Screener[[#This Row],[EPS1]], "")</f>
        <v>5.6012269938650316</v>
      </c>
      <c r="R1122" s="17">
        <f>IFERROR(ZACKS_Screener[[#This Row],[Price]]/ZACKS_Screener[[#This Row],[EPS2]], "")</f>
        <v>6.0264026402640276</v>
      </c>
      <c r="S1122" s="17">
        <f>IFERROR(ZACKS_Screener[[#This Row],[PE1]]/(ZACKS_Screener[[#This Row],[EG1]]*100), "")</f>
        <v>2.5525591586327847</v>
      </c>
      <c r="T1122" s="17">
        <f>IFERROR(ZACKS_Screener[[#This Row],[PE2]]/(ZACKS_Screener[[#This Row],[EG2]]*100), "")</f>
        <v>-0.85417706988090136</v>
      </c>
      <c r="U1122"/>
    </row>
    <row r="1123" spans="1:21" hidden="1" x14ac:dyDescent="0.25">
      <c r="A1123" s="20" t="s">
        <v>4234</v>
      </c>
      <c r="B1123" s="35">
        <v>2246.67</v>
      </c>
      <c r="C1123" s="6" t="s">
        <v>4233</v>
      </c>
      <c r="D1123" s="6" t="s">
        <v>13</v>
      </c>
      <c r="E1123" s="6" t="s">
        <v>37</v>
      </c>
      <c r="F1123" s="6" t="s">
        <v>98</v>
      </c>
      <c r="G1123">
        <v>12</v>
      </c>
      <c r="H1123">
        <v>202212</v>
      </c>
      <c r="I1123" s="8">
        <v>21.36</v>
      </c>
      <c r="J1123" s="8">
        <v>1.83</v>
      </c>
      <c r="K1123" s="8">
        <v>1.87</v>
      </c>
      <c r="L1123" s="8">
        <v>1.86</v>
      </c>
      <c r="M1123" s="36" t="str">
        <f>INDEX(YahooDetails[], MATCH(ZACKS_Screener[Ticker], YahooDetails[Ticker],0), 4)</f>
        <v>Real Estate</v>
      </c>
      <c r="N1123" s="6" t="str">
        <f>INDEX(YahooDetails[], MATCH(ZACKS_Screener[Ticker], YahooDetails[Ticker],0), 2)</f>
        <v>REIT—Retail</v>
      </c>
      <c r="O11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2.1857923497267777E-2</v>
      </c>
      <c r="P11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-5.3475935828877046E-3</v>
      </c>
      <c r="Q1123" s="17">
        <f>IFERROR(ZACKS_Screener[[#This Row],[Price]]/ZACKS_Screener[[#This Row],[EPS1]], "")</f>
        <v>11.422459893048128</v>
      </c>
      <c r="R1123" s="17">
        <f>IFERROR(ZACKS_Screener[[#This Row],[Price]]/ZACKS_Screener[[#This Row],[EPS2]], "")</f>
        <v>11.483870967741934</v>
      </c>
      <c r="S1123" s="17">
        <f>IFERROR(ZACKS_Screener[[#This Row],[PE1]]/(ZACKS_Screener[[#This Row],[EG1]]*100), "")</f>
        <v>5.225775401069515</v>
      </c>
      <c r="T1123" s="17">
        <f>IFERROR(ZACKS_Screener[[#This Row],[PE2]]/(ZACKS_Screener[[#This Row],[EG2]]*100), "")</f>
        <v>-21.474838709677403</v>
      </c>
      <c r="U1123"/>
    </row>
    <row r="1124" spans="1:21" hidden="1" x14ac:dyDescent="0.25">
      <c r="A1124" s="20" t="s">
        <v>3180</v>
      </c>
      <c r="B1124" s="35">
        <v>13964.01</v>
      </c>
      <c r="C1124" s="6" t="s">
        <v>3179</v>
      </c>
      <c r="D1124" s="6" t="s">
        <v>13</v>
      </c>
      <c r="E1124" s="6" t="s">
        <v>26</v>
      </c>
      <c r="F1124" s="6" t="s">
        <v>27</v>
      </c>
      <c r="G1124">
        <v>12</v>
      </c>
      <c r="H1124">
        <v>202212</v>
      </c>
      <c r="I1124" s="8">
        <v>358.46</v>
      </c>
      <c r="J1124" s="8">
        <v>14.2</v>
      </c>
      <c r="K1124" s="8">
        <v>14.51</v>
      </c>
      <c r="L1124" s="8">
        <v>14.76</v>
      </c>
      <c r="M1124" s="36" t="str">
        <f>INDEX(YahooDetails[], MATCH(ZACKS_Screener[Ticker], YahooDetails[Ticker],0), 4)</f>
        <v>Industrials</v>
      </c>
      <c r="N1124" s="6" t="str">
        <f>INDEX(YahooDetails[], MATCH(ZACKS_Screener[Ticker], YahooDetails[Ticker],0), 2)</f>
        <v>Industrial Distribution</v>
      </c>
      <c r="O11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2.1830985915492995E-2</v>
      </c>
      <c r="P11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1.722949689869056E-2</v>
      </c>
      <c r="Q1124" s="17">
        <f>IFERROR(ZACKS_Screener[[#This Row],[Price]]/ZACKS_Screener[[#This Row],[EPS1]], "")</f>
        <v>24.704341833218468</v>
      </c>
      <c r="R1124" s="17">
        <f>IFERROR(ZACKS_Screener[[#This Row],[Price]]/ZACKS_Screener[[#This Row],[EPS2]], "")</f>
        <v>24.285907859078591</v>
      </c>
      <c r="S1124" s="17">
        <f>IFERROR(ZACKS_Screener[[#This Row],[PE1]]/(ZACKS_Screener[[#This Row],[EG1]]*100), "")</f>
        <v>11.316182388119408</v>
      </c>
      <c r="T1124" s="17">
        <f>IFERROR(ZACKS_Screener[[#This Row],[PE2]]/(ZACKS_Screener[[#This Row],[EG2]]*100), "")</f>
        <v>14.095540921409214</v>
      </c>
      <c r="U1124"/>
    </row>
    <row r="1125" spans="1:21" hidden="1" x14ac:dyDescent="0.25">
      <c r="A1125" s="20" t="s">
        <v>1073</v>
      </c>
      <c r="B1125" s="35">
        <v>26337.74</v>
      </c>
      <c r="C1125" s="6" t="s">
        <v>1072</v>
      </c>
      <c r="D1125" s="6" t="s">
        <v>13</v>
      </c>
      <c r="E1125" s="6" t="s">
        <v>118</v>
      </c>
      <c r="F1125" s="6" t="s">
        <v>119</v>
      </c>
      <c r="G1125">
        <v>12</v>
      </c>
      <c r="H1125">
        <v>202212</v>
      </c>
      <c r="I1125" s="8">
        <v>68.77</v>
      </c>
      <c r="J1125" s="8">
        <v>4.62</v>
      </c>
      <c r="K1125" s="8">
        <v>4.72</v>
      </c>
      <c r="L1125" s="8">
        <v>5.05</v>
      </c>
      <c r="M1125" s="36" t="str">
        <f>INDEX(YahooDetails[], MATCH(ZACKS_Screener[Ticker], YahooDetails[Ticker],0), 4)</f>
        <v>Utilities</v>
      </c>
      <c r="N1125" s="6" t="str">
        <f>INDEX(YahooDetails[], MATCH(ZACKS_Screener[Ticker], YahooDetails[Ticker],0), 2)</f>
        <v>Utilities—Regulated Electric</v>
      </c>
      <c r="O11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2.1645021645021568E-2</v>
      </c>
      <c r="P11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6.9915254237288157E-2</v>
      </c>
      <c r="Q1125" s="17">
        <f>IFERROR(ZACKS_Screener[[#This Row],[Price]]/ZACKS_Screener[[#This Row],[EPS1]], "")</f>
        <v>14.569915254237287</v>
      </c>
      <c r="R1125" s="17">
        <f>IFERROR(ZACKS_Screener[[#This Row],[Price]]/ZACKS_Screener[[#This Row],[EPS2]], "")</f>
        <v>13.617821782178218</v>
      </c>
      <c r="S1125" s="17">
        <f>IFERROR(ZACKS_Screener[[#This Row],[PE1]]/(ZACKS_Screener[[#This Row],[EG1]]*100), "")</f>
        <v>6.7313008474576499</v>
      </c>
      <c r="T1125" s="17">
        <f>IFERROR(ZACKS_Screener[[#This Row],[PE2]]/(ZACKS_Screener[[#This Row],[EG2]]*100), "")</f>
        <v>1.9477611761176112</v>
      </c>
      <c r="U1125"/>
    </row>
    <row r="1126" spans="1:21" hidden="1" x14ac:dyDescent="0.25">
      <c r="A1126" s="20" t="s">
        <v>1995</v>
      </c>
      <c r="B1126" s="35">
        <v>3424.68</v>
      </c>
      <c r="C1126" s="6" t="s">
        <v>1994</v>
      </c>
      <c r="D1126" s="6" t="s">
        <v>13</v>
      </c>
      <c r="E1126" s="6" t="s">
        <v>179</v>
      </c>
      <c r="F1126" s="6" t="s">
        <v>180</v>
      </c>
      <c r="G1126">
        <v>9</v>
      </c>
      <c r="H1126">
        <v>202209</v>
      </c>
      <c r="I1126" s="8">
        <v>107.52</v>
      </c>
      <c r="J1126" s="8">
        <v>5.56</v>
      </c>
      <c r="K1126" s="8">
        <v>5.68</v>
      </c>
      <c r="L1126" s="8">
        <v>6.45</v>
      </c>
      <c r="M1126" s="36" t="e">
        <f>INDEX(YahooDetails[], MATCH(ZACKS_Screener[Ticker], YahooDetails[Ticker],0), 4)</f>
        <v>#N/A</v>
      </c>
      <c r="N1126" s="6" t="e">
        <f>INDEX(YahooDetails[], MATCH(ZACKS_Screener[Ticker], YahooDetails[Ticker],0), 2)</f>
        <v>#N/A</v>
      </c>
      <c r="O11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2.1582733812949662E-2</v>
      </c>
      <c r="P11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0.13556338028169024</v>
      </c>
      <c r="Q1126" s="17">
        <f>IFERROR(ZACKS_Screener[[#This Row],[Price]]/ZACKS_Screener[[#This Row],[EPS1]], "")</f>
        <v>18.929577464788732</v>
      </c>
      <c r="R1126" s="17">
        <f>IFERROR(ZACKS_Screener[[#This Row],[Price]]/ZACKS_Screener[[#This Row],[EPS2]], "")</f>
        <v>16.669767441860465</v>
      </c>
      <c r="S1126" s="17">
        <f>IFERROR(ZACKS_Screener[[#This Row],[PE1]]/(ZACKS_Screener[[#This Row],[EG1]]*100), "")</f>
        <v>8.7707042253521035</v>
      </c>
      <c r="T1126" s="17">
        <f>IFERROR(ZACKS_Screener[[#This Row],[PE2]]/(ZACKS_Screener[[#This Row],[EG2]]*100), "")</f>
        <v>1.229665961945031</v>
      </c>
      <c r="U1126"/>
    </row>
    <row r="1127" spans="1:21" hidden="1" x14ac:dyDescent="0.25">
      <c r="A1127" s="20" t="s">
        <v>734</v>
      </c>
      <c r="B1127" s="35">
        <v>3976.34</v>
      </c>
      <c r="C1127" s="6" t="s">
        <v>733</v>
      </c>
      <c r="D1127" s="6" t="s">
        <v>22</v>
      </c>
      <c r="E1127" s="6" t="s">
        <v>37</v>
      </c>
      <c r="F1127" s="6" t="s">
        <v>458</v>
      </c>
      <c r="G1127">
        <v>12</v>
      </c>
      <c r="H1127">
        <v>202212</v>
      </c>
      <c r="I1127" s="8">
        <v>93.65</v>
      </c>
      <c r="J1127" s="8">
        <v>6.99</v>
      </c>
      <c r="K1127" s="8">
        <v>7.14</v>
      </c>
      <c r="L1127" s="8">
        <v>8.15</v>
      </c>
      <c r="M1127" s="36" t="str">
        <f>INDEX(YahooDetails[], MATCH(ZACKS_Screener[Ticker], YahooDetails[Ticker],0), 4)</f>
        <v>Real Estate</v>
      </c>
      <c r="N1127" s="6" t="str">
        <f>INDEX(YahooDetails[], MATCH(ZACKS_Screener[Ticker], YahooDetails[Ticker],0), 2)</f>
        <v>Real Estate Services</v>
      </c>
      <c r="O11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2.1459227467811082E-2</v>
      </c>
      <c r="P11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0.14145658263305333</v>
      </c>
      <c r="Q1127" s="17">
        <f>IFERROR(ZACKS_Screener[[#This Row],[Price]]/ZACKS_Screener[[#This Row],[EPS1]], "")</f>
        <v>13.116246498599441</v>
      </c>
      <c r="R1127" s="17">
        <f>IFERROR(ZACKS_Screener[[#This Row],[Price]]/ZACKS_Screener[[#This Row],[EPS2]], "")</f>
        <v>11.490797546012271</v>
      </c>
      <c r="S1127" s="17">
        <f>IFERROR(ZACKS_Screener[[#This Row],[PE1]]/(ZACKS_Screener[[#This Row],[EG1]]*100), "")</f>
        <v>6.1121708683473619</v>
      </c>
      <c r="T1127" s="17">
        <f>IFERROR(ZACKS_Screener[[#This Row],[PE2]]/(ZACKS_Screener[[#This Row],[EG2]]*100), "")</f>
        <v>0.81231974731215395</v>
      </c>
      <c r="U1127"/>
    </row>
    <row r="1128" spans="1:21" hidden="1" x14ac:dyDescent="0.25">
      <c r="A1128" s="20" t="s">
        <v>1420</v>
      </c>
      <c r="B1128" s="35">
        <v>20165.84</v>
      </c>
      <c r="C1128" s="6" t="s">
        <v>1419</v>
      </c>
      <c r="D1128" s="6" t="s">
        <v>13</v>
      </c>
      <c r="E1128" s="6" t="s">
        <v>14</v>
      </c>
      <c r="F1128" s="6" t="s">
        <v>630</v>
      </c>
      <c r="G1128">
        <v>12</v>
      </c>
      <c r="H1128">
        <v>202212</v>
      </c>
      <c r="I1128" s="8">
        <v>105.42</v>
      </c>
      <c r="J1128" s="8">
        <v>5.13</v>
      </c>
      <c r="K1128" s="8">
        <v>5.24</v>
      </c>
      <c r="L1128" s="8">
        <v>5.81</v>
      </c>
      <c r="M1128" s="36" t="str">
        <f>INDEX(YahooDetails[], MATCH(ZACKS_Screener[Ticker], YahooDetails[Ticker],0), 4)</f>
        <v>Technology</v>
      </c>
      <c r="N1128" s="6" t="str">
        <f>INDEX(YahooDetails[], MATCH(ZACKS_Screener[Ticker], YahooDetails[Ticker],0), 2)</f>
        <v>Scientific &amp; Technical Instruments</v>
      </c>
      <c r="O11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2.1442495126705714E-2</v>
      </c>
      <c r="P11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0.10877862595419835</v>
      </c>
      <c r="Q1128" s="17">
        <f>IFERROR(ZACKS_Screener[[#This Row],[Price]]/ZACKS_Screener[[#This Row],[EPS1]], "")</f>
        <v>20.118320610687022</v>
      </c>
      <c r="R1128" s="17">
        <f>IFERROR(ZACKS_Screener[[#This Row],[Price]]/ZACKS_Screener[[#This Row],[EPS2]], "")</f>
        <v>18.144578313253014</v>
      </c>
      <c r="S1128" s="17">
        <f>IFERROR(ZACKS_Screener[[#This Row],[PE1]]/(ZACKS_Screener[[#This Row],[EG1]]*100), "")</f>
        <v>9.382453157529465</v>
      </c>
      <c r="T1128" s="17">
        <f>IFERROR(ZACKS_Screener[[#This Row],[PE2]]/(ZACKS_Screener[[#This Row],[EG2]]*100), "")</f>
        <v>1.6680279010779984</v>
      </c>
      <c r="U1128"/>
    </row>
    <row r="1129" spans="1:21" hidden="1" x14ac:dyDescent="0.25">
      <c r="A1129" s="20" t="s">
        <v>4091</v>
      </c>
      <c r="B1129" s="35">
        <v>2823.04</v>
      </c>
      <c r="C1129" s="6" t="s">
        <v>4090</v>
      </c>
      <c r="D1129" s="6" t="s">
        <v>13</v>
      </c>
      <c r="E1129" s="6" t="s">
        <v>330</v>
      </c>
      <c r="F1129" s="6" t="s">
        <v>2496</v>
      </c>
      <c r="G1129">
        <v>3</v>
      </c>
      <c r="H1129">
        <v>202303</v>
      </c>
      <c r="I1129" s="8">
        <v>56.81</v>
      </c>
      <c r="J1129" s="8">
        <v>4.21</v>
      </c>
      <c r="K1129" s="8">
        <v>4.3</v>
      </c>
      <c r="L1129" s="8">
        <v>4.59</v>
      </c>
      <c r="M1129" s="36" t="str">
        <f>INDEX(YahooDetails[], MATCH(ZACKS_Screener[Ticker], YahooDetails[Ticker],0), 4)</f>
        <v>Healthcare</v>
      </c>
      <c r="N1129" s="6" t="str">
        <f>INDEX(YahooDetails[], MATCH(ZACKS_Screener[Ticker], YahooDetails[Ticker],0), 2)</f>
        <v>Drug Manufacturers—Specialty &amp; Generic</v>
      </c>
      <c r="O11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2.1377672209026095E-2</v>
      </c>
      <c r="P11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6.7441860465116285E-2</v>
      </c>
      <c r="Q1129" s="17">
        <f>IFERROR(ZACKS_Screener[[#This Row],[Price]]/ZACKS_Screener[[#This Row],[EPS1]], "")</f>
        <v>13.211627906976744</v>
      </c>
      <c r="R1129" s="17">
        <f>IFERROR(ZACKS_Screener[[#This Row],[Price]]/ZACKS_Screener[[#This Row],[EPS2]], "")</f>
        <v>12.37690631808279</v>
      </c>
      <c r="S1129" s="17">
        <f>IFERROR(ZACKS_Screener[[#This Row],[PE1]]/(ZACKS_Screener[[#This Row],[EG1]]*100), "")</f>
        <v>6.1801059431524639</v>
      </c>
      <c r="T1129" s="17">
        <f>IFERROR(ZACKS_Screener[[#This Row],[PE2]]/(ZACKS_Screener[[#This Row],[EG2]]*100), "")</f>
        <v>1.8351964540605517</v>
      </c>
      <c r="U1129"/>
    </row>
    <row r="1130" spans="1:21" hidden="1" x14ac:dyDescent="0.25">
      <c r="A1130" s="20" t="s">
        <v>327</v>
      </c>
      <c r="B1130" s="35">
        <v>5315.5</v>
      </c>
      <c r="C1130" s="6" t="s">
        <v>326</v>
      </c>
      <c r="D1130" s="6" t="s">
        <v>22</v>
      </c>
      <c r="E1130" s="6" t="s">
        <v>41</v>
      </c>
      <c r="F1130" s="6" t="s">
        <v>67</v>
      </c>
      <c r="G1130">
        <v>12</v>
      </c>
      <c r="H1130">
        <v>202212</v>
      </c>
      <c r="I1130" s="8">
        <v>92.72</v>
      </c>
      <c r="J1130" s="8">
        <v>-10.96</v>
      </c>
      <c r="K1130" s="8">
        <v>-10.73</v>
      </c>
      <c r="L1130" s="8">
        <v>-9.01</v>
      </c>
      <c r="M1130" s="36" t="str">
        <f>INDEX(YahooDetails[], MATCH(ZACKS_Screener[Ticker], YahooDetails[Ticker],0), 4)</f>
        <v>Healthcare</v>
      </c>
      <c r="N1130" s="6" t="str">
        <f>INDEX(YahooDetails[], MATCH(ZACKS_Screener[Ticker], YahooDetails[Ticker],0), 2)</f>
        <v>Biotechnology</v>
      </c>
      <c r="O11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2.0985401459854051E-2</v>
      </c>
      <c r="P11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0.16029822926374657</v>
      </c>
      <c r="Q1130" s="17">
        <f>IFERROR(ZACKS_Screener[[#This Row],[Price]]/ZACKS_Screener[[#This Row],[EPS1]], "")</f>
        <v>-8.641192917054985</v>
      </c>
      <c r="R1130" s="17">
        <f>IFERROR(ZACKS_Screener[[#This Row],[Price]]/ZACKS_Screener[[#This Row],[EPS2]], "")</f>
        <v>-10.290788013318535</v>
      </c>
      <c r="S1130" s="17">
        <f>IFERROR(ZACKS_Screener[[#This Row],[PE1]]/(ZACKS_Screener[[#This Row],[EG1]]*100), "")</f>
        <v>-4.1177162769966298</v>
      </c>
      <c r="T1130" s="17">
        <f>IFERROR(ZACKS_Screener[[#This Row],[PE2]]/(ZACKS_Screener[[#This Row],[EG2]]*100), "")</f>
        <v>-0.64197764757504561</v>
      </c>
      <c r="U1130"/>
    </row>
    <row r="1131" spans="1:21" hidden="1" x14ac:dyDescent="0.25">
      <c r="A1131" s="20" t="s">
        <v>867</v>
      </c>
      <c r="B1131" s="35">
        <v>66907.839999999997</v>
      </c>
      <c r="C1131" s="6" t="s">
        <v>867</v>
      </c>
      <c r="D1131" s="6" t="s">
        <v>22</v>
      </c>
      <c r="E1131" s="6" t="s">
        <v>23</v>
      </c>
      <c r="F1131" s="6" t="s">
        <v>779</v>
      </c>
      <c r="G1131">
        <v>12</v>
      </c>
      <c r="H1131">
        <v>202212</v>
      </c>
      <c r="I1131" s="8">
        <v>32.909999999999997</v>
      </c>
      <c r="J1131" s="8">
        <v>1.91</v>
      </c>
      <c r="K1131" s="8">
        <v>1.95</v>
      </c>
      <c r="L1131" s="8">
        <v>2.0699999999999998</v>
      </c>
      <c r="M1131" s="36" t="str">
        <f>INDEX(YahooDetails[], MATCH(ZACKS_Screener[Ticker], YahooDetails[Ticker],0), 4)</f>
        <v>Industrials</v>
      </c>
      <c r="N1131" s="6" t="str">
        <f>INDEX(YahooDetails[], MATCH(ZACKS_Screener[Ticker], YahooDetails[Ticker],0), 2)</f>
        <v>Railroads</v>
      </c>
      <c r="O11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2.0942408376963369E-2</v>
      </c>
      <c r="P11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6.1538461538461479E-2</v>
      </c>
      <c r="Q1131" s="17">
        <f>IFERROR(ZACKS_Screener[[#This Row],[Price]]/ZACKS_Screener[[#This Row],[EPS1]], "")</f>
        <v>16.876923076923074</v>
      </c>
      <c r="R1131" s="17">
        <f>IFERROR(ZACKS_Screener[[#This Row],[Price]]/ZACKS_Screener[[#This Row],[EPS2]], "")</f>
        <v>15.898550724637682</v>
      </c>
      <c r="S1131" s="17">
        <f>IFERROR(ZACKS_Screener[[#This Row],[PE1]]/(ZACKS_Screener[[#This Row],[EG1]]*100), "")</f>
        <v>8.0587307692307615</v>
      </c>
      <c r="T1131" s="17">
        <f>IFERROR(ZACKS_Screener[[#This Row],[PE2]]/(ZACKS_Screener[[#This Row],[EG2]]*100), "")</f>
        <v>2.5835144927536255</v>
      </c>
      <c r="U1131"/>
    </row>
    <row r="1132" spans="1:21" hidden="1" x14ac:dyDescent="0.25">
      <c r="A1132" s="20" t="s">
        <v>1769</v>
      </c>
      <c r="B1132" s="35">
        <v>4621.2</v>
      </c>
      <c r="C1132" s="6" t="s">
        <v>1768</v>
      </c>
      <c r="D1132" s="6" t="s">
        <v>13</v>
      </c>
      <c r="E1132" s="6" t="s">
        <v>37</v>
      </c>
      <c r="F1132" s="6" t="s">
        <v>98</v>
      </c>
      <c r="G1132">
        <v>12</v>
      </c>
      <c r="H1132">
        <v>202212</v>
      </c>
      <c r="I1132" s="8">
        <v>21.07</v>
      </c>
      <c r="J1132" s="8">
        <v>1.93</v>
      </c>
      <c r="K1132" s="8">
        <v>1.97</v>
      </c>
      <c r="L1132" s="8">
        <v>2.04</v>
      </c>
      <c r="M1132" s="36" t="str">
        <f>INDEX(YahooDetails[], MATCH(ZACKS_Screener[Ticker], YahooDetails[Ticker],0), 4)</f>
        <v>Real Estate</v>
      </c>
      <c r="N1132" s="6" t="str">
        <f>INDEX(YahooDetails[], MATCH(ZACKS_Screener[Ticker], YahooDetails[Ticker],0), 2)</f>
        <v>REIT—Retail</v>
      </c>
      <c r="O11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2.0725388601036288E-2</v>
      </c>
      <c r="P11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3.5532994923857898E-2</v>
      </c>
      <c r="Q1132" s="17">
        <f>IFERROR(ZACKS_Screener[[#This Row],[Price]]/ZACKS_Screener[[#This Row],[EPS1]], "")</f>
        <v>10.695431472081218</v>
      </c>
      <c r="R1132" s="17">
        <f>IFERROR(ZACKS_Screener[[#This Row],[Price]]/ZACKS_Screener[[#This Row],[EPS2]], "")</f>
        <v>10.328431372549019</v>
      </c>
      <c r="S1132" s="17">
        <f>IFERROR(ZACKS_Screener[[#This Row],[PE1]]/(ZACKS_Screener[[#This Row],[EG1]]*100), "")</f>
        <v>5.1605456852791827</v>
      </c>
      <c r="T1132" s="17">
        <f>IFERROR(ZACKS_Screener[[#This Row],[PE2]]/(ZACKS_Screener[[#This Row],[EG2]]*100), "")</f>
        <v>2.9067156862745072</v>
      </c>
      <c r="U1132"/>
    </row>
    <row r="1133" spans="1:21" hidden="1" x14ac:dyDescent="0.25">
      <c r="A1133" s="20" t="s">
        <v>4230</v>
      </c>
      <c r="B1133" s="35">
        <v>2247.6799999999998</v>
      </c>
      <c r="C1133" s="6" t="s">
        <v>4229</v>
      </c>
      <c r="D1133" s="6" t="s">
        <v>13</v>
      </c>
      <c r="E1133" s="6" t="s">
        <v>118</v>
      </c>
      <c r="F1133" s="6" t="s">
        <v>372</v>
      </c>
      <c r="G1133">
        <v>12</v>
      </c>
      <c r="H1133">
        <v>202212</v>
      </c>
      <c r="I1133" s="8">
        <v>71.52</v>
      </c>
      <c r="J1133" s="8">
        <v>2.42</v>
      </c>
      <c r="K1133" s="8">
        <v>2.4700000000000002</v>
      </c>
      <c r="L1133" s="8">
        <v>2.69</v>
      </c>
      <c r="M1133" s="36" t="str">
        <f>INDEX(YahooDetails[], MATCH(ZACKS_Screener[Ticker], YahooDetails[Ticker],0), 4)</f>
        <v>Utilities</v>
      </c>
      <c r="N1133" s="6" t="str">
        <f>INDEX(YahooDetails[], MATCH(ZACKS_Screener[Ticker], YahooDetails[Ticker],0), 2)</f>
        <v>Utilities—Regulated Water</v>
      </c>
      <c r="O11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2.06611570247935E-2</v>
      </c>
      <c r="P11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8.9068825910931071E-2</v>
      </c>
      <c r="Q1133" s="17">
        <f>IFERROR(ZACKS_Screener[[#This Row],[Price]]/ZACKS_Screener[[#This Row],[EPS1]], "")</f>
        <v>28.955465587044529</v>
      </c>
      <c r="R1133" s="17">
        <f>IFERROR(ZACKS_Screener[[#This Row],[Price]]/ZACKS_Screener[[#This Row],[EPS2]], "")</f>
        <v>26.587360594795538</v>
      </c>
      <c r="S1133" s="17">
        <f>IFERROR(ZACKS_Screener[[#This Row],[PE1]]/(ZACKS_Screener[[#This Row],[EG1]]*100), "")</f>
        <v>14.014445344129475</v>
      </c>
      <c r="T1133" s="17">
        <f>IFERROR(ZACKS_Screener[[#This Row],[PE2]]/(ZACKS_Screener[[#This Row],[EG2]]*100), "")</f>
        <v>2.9850354849611391</v>
      </c>
      <c r="U1133"/>
    </row>
    <row r="1134" spans="1:21" hidden="1" x14ac:dyDescent="0.25">
      <c r="A1134" s="20" t="s">
        <v>1558</v>
      </c>
      <c r="B1134" s="35">
        <v>123457.86</v>
      </c>
      <c r="C1134" s="6" t="s">
        <v>1557</v>
      </c>
      <c r="D1134" s="6" t="s">
        <v>13</v>
      </c>
      <c r="E1134" s="6" t="s">
        <v>14</v>
      </c>
      <c r="F1134" s="6" t="s">
        <v>1509</v>
      </c>
      <c r="G1134">
        <v>12</v>
      </c>
      <c r="H1134">
        <v>202212</v>
      </c>
      <c r="I1134" s="8">
        <v>135.96</v>
      </c>
      <c r="J1134" s="8">
        <v>9.1300000000000008</v>
      </c>
      <c r="K1134" s="8">
        <v>9.31</v>
      </c>
      <c r="L1134" s="8">
        <v>9.76</v>
      </c>
      <c r="M1134" s="36" t="str">
        <f>INDEX(YahooDetails[], MATCH(ZACKS_Screener[Ticker], YahooDetails[Ticker],0), 4)</f>
        <v>Technology</v>
      </c>
      <c r="N1134" s="6" t="str">
        <f>INDEX(YahooDetails[], MATCH(ZACKS_Screener[Ticker], YahooDetails[Ticker],0), 2)</f>
        <v>Information Technology Services</v>
      </c>
      <c r="O11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1.971522453450161E-2</v>
      </c>
      <c r="P11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4.8335123523093368E-2</v>
      </c>
      <c r="Q1134" s="17">
        <f>IFERROR(ZACKS_Screener[[#This Row],[Price]]/ZACKS_Screener[[#This Row],[EPS1]], "")</f>
        <v>14.603651987110634</v>
      </c>
      <c r="R1134" s="17">
        <f>IFERROR(ZACKS_Screener[[#This Row],[Price]]/ZACKS_Screener[[#This Row],[EPS2]], "")</f>
        <v>13.93032786885246</v>
      </c>
      <c r="S1134" s="17">
        <f>IFERROR(ZACKS_Screener[[#This Row],[PE1]]/(ZACKS_Screener[[#This Row],[EG1]]*100), "")</f>
        <v>7.4072968134622394</v>
      </c>
      <c r="T1134" s="17">
        <f>IFERROR(ZACKS_Screener[[#This Row],[PE2]]/(ZACKS_Screener[[#This Row],[EG2]]*100), "")</f>
        <v>2.8820300546448134</v>
      </c>
      <c r="U1134"/>
    </row>
    <row r="1135" spans="1:21" hidden="1" x14ac:dyDescent="0.25">
      <c r="A1135" s="20" t="s">
        <v>3191</v>
      </c>
      <c r="B1135" s="35">
        <v>5887.44</v>
      </c>
      <c r="C1135" s="6" t="s">
        <v>3190</v>
      </c>
      <c r="D1135" s="6" t="s">
        <v>13</v>
      </c>
      <c r="E1135" s="6" t="s">
        <v>14</v>
      </c>
      <c r="F1135" s="6" t="s">
        <v>527</v>
      </c>
      <c r="G1135">
        <v>12</v>
      </c>
      <c r="H1135">
        <v>202212</v>
      </c>
      <c r="I1135" s="8">
        <v>176.45</v>
      </c>
      <c r="J1135" s="8">
        <v>7.13</v>
      </c>
      <c r="K1135" s="8">
        <v>7.27</v>
      </c>
      <c r="L1135" s="8">
        <v>7.4</v>
      </c>
      <c r="M1135" s="36" t="str">
        <f>INDEX(YahooDetails[], MATCH(ZACKS_Screener[Ticker], YahooDetails[Ticker],0), 4)</f>
        <v>Industrials</v>
      </c>
      <c r="N1135" s="6" t="str">
        <f>INDEX(YahooDetails[], MATCH(ZACKS_Screener[Ticker], YahooDetails[Ticker],0), 2)</f>
        <v>Specialty Industrial Machinery</v>
      </c>
      <c r="O11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1.9635343618513278E-2</v>
      </c>
      <c r="P11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1.7881705639614963E-2</v>
      </c>
      <c r="Q1135" s="17">
        <f>IFERROR(ZACKS_Screener[[#This Row],[Price]]/ZACKS_Screener[[#This Row],[EPS1]], "")</f>
        <v>24.270976616231085</v>
      </c>
      <c r="R1135" s="17">
        <f>IFERROR(ZACKS_Screener[[#This Row],[Price]]/ZACKS_Screener[[#This Row],[EPS2]], "")</f>
        <v>23.844594594594593</v>
      </c>
      <c r="S1135" s="17">
        <f>IFERROR(ZACKS_Screener[[#This Row],[PE1]]/(ZACKS_Screener[[#This Row],[EG1]]*100), "")</f>
        <v>12.360861662409144</v>
      </c>
      <c r="T1135" s="17">
        <f>IFERROR(ZACKS_Screener[[#This Row],[PE2]]/(ZACKS_Screener[[#This Row],[EG2]]*100), "")</f>
        <v>13.334630977130896</v>
      </c>
      <c r="U1135"/>
    </row>
    <row r="1136" spans="1:21" hidden="1" x14ac:dyDescent="0.25">
      <c r="A1136" s="20" t="s">
        <v>1050</v>
      </c>
      <c r="B1136" s="35">
        <v>23977.599999999999</v>
      </c>
      <c r="C1136" s="6" t="s">
        <v>1049</v>
      </c>
      <c r="D1136" s="6" t="s">
        <v>22</v>
      </c>
      <c r="E1136" s="6" t="s">
        <v>30</v>
      </c>
      <c r="F1136" s="6" t="s">
        <v>256</v>
      </c>
      <c r="G1136">
        <v>12</v>
      </c>
      <c r="H1136">
        <v>202212</v>
      </c>
      <c r="I1136" s="8">
        <v>44.84</v>
      </c>
      <c r="J1136" s="8">
        <v>4.1100000000000003</v>
      </c>
      <c r="K1136" s="8">
        <v>4.1900000000000004</v>
      </c>
      <c r="L1136" s="8">
        <v>4.7</v>
      </c>
      <c r="M1136" s="36" t="str">
        <f>INDEX(YahooDetails[], MATCH(ZACKS_Screener[Ticker], YahooDetails[Ticker],0), 4)</f>
        <v>Consumer Cyclical</v>
      </c>
      <c r="N1136" s="6" t="str">
        <f>INDEX(YahooDetails[], MATCH(ZACKS_Screener[Ticker], YahooDetails[Ticker],0), 2)</f>
        <v>Internet Retail</v>
      </c>
      <c r="O11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1.9464720194647216E-2</v>
      </c>
      <c r="P11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0.12171837708830542</v>
      </c>
      <c r="Q1136" s="17">
        <f>IFERROR(ZACKS_Screener[[#This Row],[Price]]/ZACKS_Screener[[#This Row],[EPS1]], "")</f>
        <v>10.701670644391408</v>
      </c>
      <c r="R1136" s="17">
        <f>IFERROR(ZACKS_Screener[[#This Row],[Price]]/ZACKS_Screener[[#This Row],[EPS2]], "")</f>
        <v>9.5404255319148934</v>
      </c>
      <c r="S1136" s="17">
        <f>IFERROR(ZACKS_Screener[[#This Row],[PE1]]/(ZACKS_Screener[[#This Row],[EG1]]*100), "")</f>
        <v>5.4979832935560822</v>
      </c>
      <c r="T1136" s="17">
        <f>IFERROR(ZACKS_Screener[[#This Row],[PE2]]/(ZACKS_Screener[[#This Row],[EG2]]*100), "")</f>
        <v>0.78381143095536121</v>
      </c>
      <c r="U1136"/>
    </row>
    <row r="1137" spans="1:21" hidden="1" x14ac:dyDescent="0.25">
      <c r="A1137" s="20" t="s">
        <v>2892</v>
      </c>
      <c r="B1137" s="35">
        <v>203429.41</v>
      </c>
      <c r="C1137" s="6" t="s">
        <v>2891</v>
      </c>
      <c r="D1137" s="6" t="s">
        <v>13</v>
      </c>
      <c r="E1137" s="6" t="s">
        <v>41</v>
      </c>
      <c r="F1137" s="6" t="s">
        <v>48</v>
      </c>
      <c r="G1137">
        <v>12</v>
      </c>
      <c r="H1137">
        <v>202212</v>
      </c>
      <c r="I1137" s="8">
        <v>527.4</v>
      </c>
      <c r="J1137" s="8">
        <v>23.24</v>
      </c>
      <c r="K1137" s="8">
        <v>23.69</v>
      </c>
      <c r="L1137" s="8">
        <v>26.56</v>
      </c>
      <c r="M1137" s="36" t="str">
        <f>INDEX(YahooDetails[], MATCH(ZACKS_Screener[Ticker], YahooDetails[Ticker],0), 4)</f>
        <v>Healthcare</v>
      </c>
      <c r="N1137" s="6" t="str">
        <f>INDEX(YahooDetails[], MATCH(ZACKS_Screener[Ticker], YahooDetails[Ticker],0), 2)</f>
        <v>Diagnostics &amp; Research</v>
      </c>
      <c r="O11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1.9363166953528525E-2</v>
      </c>
      <c r="P11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0.12114816378218646</v>
      </c>
      <c r="Q1137" s="17">
        <f>IFERROR(ZACKS_Screener[[#This Row],[Price]]/ZACKS_Screener[[#This Row],[EPS1]], "")</f>
        <v>22.262558041367665</v>
      </c>
      <c r="R1137" s="17">
        <f>IFERROR(ZACKS_Screener[[#This Row],[Price]]/ZACKS_Screener[[#This Row],[EPS2]], "")</f>
        <v>19.856927710843372</v>
      </c>
      <c r="S1137" s="17">
        <f>IFERROR(ZACKS_Screener[[#This Row],[PE1]]/(ZACKS_Screener[[#This Row],[EG1]]*100), "")</f>
        <v>11.497374419586247</v>
      </c>
      <c r="T1137" s="17">
        <f>IFERROR(ZACKS_Screener[[#This Row],[PE2]]/(ZACKS_Screener[[#This Row],[EG2]]*100), "")</f>
        <v>1.6390613849124738</v>
      </c>
      <c r="U1137"/>
    </row>
    <row r="1138" spans="1:21" hidden="1" x14ac:dyDescent="0.25">
      <c r="A1138" s="20" t="s">
        <v>2031</v>
      </c>
      <c r="B1138" s="35">
        <v>4193.29</v>
      </c>
      <c r="C1138" s="6" t="s">
        <v>2030</v>
      </c>
      <c r="D1138" s="6" t="s">
        <v>13</v>
      </c>
      <c r="E1138" s="6" t="s">
        <v>330</v>
      </c>
      <c r="F1138" s="6" t="s">
        <v>664</v>
      </c>
      <c r="G1138">
        <v>6</v>
      </c>
      <c r="H1138">
        <v>202206</v>
      </c>
      <c r="I1138" s="8">
        <v>175.5</v>
      </c>
      <c r="J1138" s="8">
        <v>2.1</v>
      </c>
      <c r="K1138" s="8">
        <v>2.14</v>
      </c>
      <c r="L1138" s="8">
        <v>2.2200000000000002</v>
      </c>
      <c r="M1138" s="36" t="str">
        <f>INDEX(YahooDetails[], MATCH(ZACKS_Screener[Ticker], YahooDetails[Ticker],0), 4)</f>
        <v>Communication Services</v>
      </c>
      <c r="N1138" s="6" t="str">
        <f>INDEX(YahooDetails[], MATCH(ZACKS_Screener[Ticker], YahooDetails[Ticker],0), 2)</f>
        <v>Entertainment</v>
      </c>
      <c r="O11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1.9047619047619063E-2</v>
      </c>
      <c r="P11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3.738317757009349E-2</v>
      </c>
      <c r="Q1138" s="17">
        <f>IFERROR(ZACKS_Screener[[#This Row],[Price]]/ZACKS_Screener[[#This Row],[EPS1]], "")</f>
        <v>82.009345794392516</v>
      </c>
      <c r="R1138" s="17">
        <f>IFERROR(ZACKS_Screener[[#This Row],[Price]]/ZACKS_Screener[[#This Row],[EPS2]], "")</f>
        <v>79.054054054054049</v>
      </c>
      <c r="S1138" s="17">
        <f>IFERROR(ZACKS_Screener[[#This Row],[PE1]]/(ZACKS_Screener[[#This Row],[EG1]]*100), "")</f>
        <v>43.054906542056031</v>
      </c>
      <c r="T1138" s="17">
        <f>IFERROR(ZACKS_Screener[[#This Row],[PE2]]/(ZACKS_Screener[[#This Row],[EG2]]*100), "")</f>
        <v>21.146959459459442</v>
      </c>
      <c r="U1138"/>
    </row>
    <row r="1139" spans="1:21" hidden="1" x14ac:dyDescent="0.25">
      <c r="A1139" s="20" t="s">
        <v>2080</v>
      </c>
      <c r="B1139" s="35">
        <v>25333.38</v>
      </c>
      <c r="C1139" s="6" t="s">
        <v>2079</v>
      </c>
      <c r="D1139" s="6" t="s">
        <v>22</v>
      </c>
      <c r="E1139" s="6" t="s">
        <v>37</v>
      </c>
      <c r="F1139" s="6" t="s">
        <v>641</v>
      </c>
      <c r="G1139">
        <v>12</v>
      </c>
      <c r="H1139">
        <v>202212</v>
      </c>
      <c r="I1139" s="8">
        <v>51.62</v>
      </c>
      <c r="J1139" s="8">
        <v>2.66</v>
      </c>
      <c r="K1139" s="8">
        <v>2.71</v>
      </c>
      <c r="L1139" s="8">
        <v>2.83</v>
      </c>
      <c r="M1139" s="36" t="str">
        <f>INDEX(YahooDetails[], MATCH(ZACKS_Screener[Ticker], YahooDetails[Ticker],0), 4)</f>
        <v>Financial Services</v>
      </c>
      <c r="N1139" s="6" t="str">
        <f>INDEX(YahooDetails[], MATCH(ZACKS_Screener[Ticker], YahooDetails[Ticker],0), 2)</f>
        <v>Financial Data &amp; Stock Exchanges</v>
      </c>
      <c r="O11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1.8796992481202941E-2</v>
      </c>
      <c r="P11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4.4280442804428083E-2</v>
      </c>
      <c r="Q1139" s="17">
        <f>IFERROR(ZACKS_Screener[[#This Row],[Price]]/ZACKS_Screener[[#This Row],[EPS1]], "")</f>
        <v>19.047970479704798</v>
      </c>
      <c r="R1139" s="17">
        <f>IFERROR(ZACKS_Screener[[#This Row],[Price]]/ZACKS_Screener[[#This Row],[EPS2]], "")</f>
        <v>18.240282685512366</v>
      </c>
      <c r="S1139" s="17">
        <f>IFERROR(ZACKS_Screener[[#This Row],[PE1]]/(ZACKS_Screener[[#This Row],[EG1]]*100), "")</f>
        <v>10.133520295202988</v>
      </c>
      <c r="T1139" s="17">
        <f>IFERROR(ZACKS_Screener[[#This Row],[PE2]]/(ZACKS_Screener[[#This Row],[EG2]]*100), "")</f>
        <v>4.1192638398115387</v>
      </c>
      <c r="U1139"/>
    </row>
    <row r="1140" spans="1:21" hidden="1" x14ac:dyDescent="0.25">
      <c r="A1140" s="20" t="s">
        <v>1094</v>
      </c>
      <c r="B1140" s="35">
        <v>74634.31</v>
      </c>
      <c r="C1140" s="6" t="s">
        <v>1093</v>
      </c>
      <c r="D1140" s="6" t="s">
        <v>13</v>
      </c>
      <c r="E1140" s="6" t="s">
        <v>223</v>
      </c>
      <c r="F1140" s="6" t="s">
        <v>838</v>
      </c>
      <c r="G1140">
        <v>12</v>
      </c>
      <c r="H1140">
        <v>202212</v>
      </c>
      <c r="I1140" s="8">
        <v>36.89</v>
      </c>
      <c r="J1140" s="8">
        <v>2.16</v>
      </c>
      <c r="K1140" s="8">
        <v>2.2000000000000002</v>
      </c>
      <c r="L1140" s="8">
        <v>2.13</v>
      </c>
      <c r="M1140" s="36" t="str">
        <f>INDEX(YahooDetails[], MATCH(ZACKS_Screener[Ticker], YahooDetails[Ticker],0), 4)</f>
        <v>Energy</v>
      </c>
      <c r="N1140" s="6" t="str">
        <f>INDEX(YahooDetails[], MATCH(ZACKS_Screener[Ticker], YahooDetails[Ticker],0), 2)</f>
        <v>Oil &amp; Gas Midstream</v>
      </c>
      <c r="O11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1.8518518518518535E-2</v>
      </c>
      <c r="P11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-3.1818181818181947E-2</v>
      </c>
      <c r="Q1140" s="17">
        <f>IFERROR(ZACKS_Screener[[#This Row],[Price]]/ZACKS_Screener[[#This Row],[EPS1]], "")</f>
        <v>16.768181818181816</v>
      </c>
      <c r="R1140" s="17">
        <f>IFERROR(ZACKS_Screener[[#This Row],[Price]]/ZACKS_Screener[[#This Row],[EPS2]], "")</f>
        <v>17.31924882629108</v>
      </c>
      <c r="S1140" s="17">
        <f>IFERROR(ZACKS_Screener[[#This Row],[PE1]]/(ZACKS_Screener[[#This Row],[EG1]]*100), "")</f>
        <v>9.0548181818181721</v>
      </c>
      <c r="T1140" s="17">
        <f>IFERROR(ZACKS_Screener[[#This Row],[PE2]]/(ZACKS_Screener[[#This Row],[EG2]]*100), "")</f>
        <v>-5.4431924882628895</v>
      </c>
      <c r="U1140"/>
    </row>
    <row r="1141" spans="1:21" hidden="1" x14ac:dyDescent="0.25">
      <c r="A1141" s="20" t="s">
        <v>3667</v>
      </c>
      <c r="B1141" s="35">
        <v>2250.48</v>
      </c>
      <c r="C1141" s="6" t="s">
        <v>3666</v>
      </c>
      <c r="D1141" s="6" t="s">
        <v>13</v>
      </c>
      <c r="E1141" s="6" t="s">
        <v>37</v>
      </c>
      <c r="F1141" s="6" t="s">
        <v>250</v>
      </c>
      <c r="G1141">
        <v>12</v>
      </c>
      <c r="H1141">
        <v>202212</v>
      </c>
      <c r="I1141" s="8">
        <v>25.86</v>
      </c>
      <c r="J1141" s="8">
        <v>1.64</v>
      </c>
      <c r="K1141" s="8">
        <v>1.67</v>
      </c>
      <c r="L1141" s="8">
        <v>1.72</v>
      </c>
      <c r="M1141" s="36" t="str">
        <f>INDEX(YahooDetails[], MATCH(ZACKS_Screener[Ticker], YahooDetails[Ticker],0), 4)</f>
        <v>Real Estate</v>
      </c>
      <c r="N1141" s="6" t="str">
        <f>INDEX(YahooDetails[], MATCH(ZACKS_Screener[Ticker], YahooDetails[Ticker],0), 2)</f>
        <v>REIT—Retail</v>
      </c>
      <c r="O11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1.8292682926829285E-2</v>
      </c>
      <c r="P11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2.994011976047907E-2</v>
      </c>
      <c r="Q1141" s="17">
        <f>IFERROR(ZACKS_Screener[[#This Row],[Price]]/ZACKS_Screener[[#This Row],[EPS1]], "")</f>
        <v>15.485029940119761</v>
      </c>
      <c r="R1141" s="17">
        <f>IFERROR(ZACKS_Screener[[#This Row],[Price]]/ZACKS_Screener[[#This Row],[EPS2]], "")</f>
        <v>15.034883720930232</v>
      </c>
      <c r="S1141" s="17">
        <f>IFERROR(ZACKS_Screener[[#This Row],[PE1]]/(ZACKS_Screener[[#This Row],[EG1]]*100), "")</f>
        <v>8.4651497005987952</v>
      </c>
      <c r="T1141" s="17">
        <f>IFERROR(ZACKS_Screener[[#This Row],[PE2]]/(ZACKS_Screener[[#This Row],[EG2]]*100), "")</f>
        <v>5.0216511627906932</v>
      </c>
      <c r="U1141"/>
    </row>
    <row r="1142" spans="1:21" hidden="1" x14ac:dyDescent="0.25">
      <c r="A1142" s="20" t="s">
        <v>1464</v>
      </c>
      <c r="B1142" s="35">
        <v>4087.04</v>
      </c>
      <c r="C1142" s="6" t="s">
        <v>1463</v>
      </c>
      <c r="D1142" s="6" t="s">
        <v>13</v>
      </c>
      <c r="E1142" s="6" t="s">
        <v>118</v>
      </c>
      <c r="F1142" s="6" t="s">
        <v>119</v>
      </c>
      <c r="G1142">
        <v>12</v>
      </c>
      <c r="H1142">
        <v>202212</v>
      </c>
      <c r="I1142" s="8">
        <v>37.299999999999997</v>
      </c>
      <c r="J1142" s="8">
        <v>2.2000000000000002</v>
      </c>
      <c r="K1142" s="8">
        <v>2.2400000000000002</v>
      </c>
      <c r="L1142" s="8">
        <v>2.38</v>
      </c>
      <c r="M1142" s="36" t="str">
        <f>INDEX(YahooDetails[], MATCH(ZACKS_Screener[Ticker], YahooDetails[Ticker],0), 4)</f>
        <v>Utilities</v>
      </c>
      <c r="N1142" s="6" t="str">
        <f>INDEX(YahooDetails[], MATCH(ZACKS_Screener[Ticker], YahooDetails[Ticker],0), 2)</f>
        <v>Utilities—Regulated Electric</v>
      </c>
      <c r="O11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1.8181818181818195E-2</v>
      </c>
      <c r="P11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6.2499999999999854E-2</v>
      </c>
      <c r="Q1142" s="17">
        <f>IFERROR(ZACKS_Screener[[#This Row],[Price]]/ZACKS_Screener[[#This Row],[EPS1]], "")</f>
        <v>16.651785714285712</v>
      </c>
      <c r="R1142" s="17">
        <f>IFERROR(ZACKS_Screener[[#This Row],[Price]]/ZACKS_Screener[[#This Row],[EPS2]], "")</f>
        <v>15.672268907563025</v>
      </c>
      <c r="S1142" s="17">
        <f>IFERROR(ZACKS_Screener[[#This Row],[PE1]]/(ZACKS_Screener[[#This Row],[EG1]]*100), "")</f>
        <v>9.1584821428571352</v>
      </c>
      <c r="T1142" s="17">
        <f>IFERROR(ZACKS_Screener[[#This Row],[PE2]]/(ZACKS_Screener[[#This Row],[EG2]]*100), "")</f>
        <v>2.5075630252100898</v>
      </c>
      <c r="U1142"/>
    </row>
    <row r="1143" spans="1:21" hidden="1" x14ac:dyDescent="0.25">
      <c r="A1143" s="20" t="s">
        <v>2759</v>
      </c>
      <c r="B1143" s="35">
        <v>6421.69</v>
      </c>
      <c r="C1143" s="6" t="s">
        <v>2758</v>
      </c>
      <c r="D1143" s="6" t="s">
        <v>13</v>
      </c>
      <c r="E1143" s="6" t="s">
        <v>37</v>
      </c>
      <c r="F1143" s="6" t="s">
        <v>250</v>
      </c>
      <c r="G1143">
        <v>12</v>
      </c>
      <c r="H1143">
        <v>202212</v>
      </c>
      <c r="I1143" s="8">
        <v>35.799999999999997</v>
      </c>
      <c r="J1143" s="8">
        <v>2.21</v>
      </c>
      <c r="K1143" s="8">
        <v>2.25</v>
      </c>
      <c r="L1143" s="8">
        <v>2.35</v>
      </c>
      <c r="M1143" s="36" t="str">
        <f>INDEX(YahooDetails[], MATCH(ZACKS_Screener[Ticker], YahooDetails[Ticker],0), 4)</f>
        <v>Real Estate</v>
      </c>
      <c r="N1143" s="6" t="str">
        <f>INDEX(YahooDetails[], MATCH(ZACKS_Screener[Ticker], YahooDetails[Ticker],0), 2)</f>
        <v>REIT—Industrial</v>
      </c>
      <c r="O11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1.8099547511312233E-2</v>
      </c>
      <c r="P11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4.4444444444444481E-2</v>
      </c>
      <c r="Q1143" s="17">
        <f>IFERROR(ZACKS_Screener[[#This Row],[Price]]/ZACKS_Screener[[#This Row],[EPS1]], "")</f>
        <v>15.91111111111111</v>
      </c>
      <c r="R1143" s="17">
        <f>IFERROR(ZACKS_Screener[[#This Row],[Price]]/ZACKS_Screener[[#This Row],[EPS2]], "")</f>
        <v>15.234042553191488</v>
      </c>
      <c r="S1143" s="17">
        <f>IFERROR(ZACKS_Screener[[#This Row],[PE1]]/(ZACKS_Screener[[#This Row],[EG1]]*100), "")</f>
        <v>8.7908888888888796</v>
      </c>
      <c r="T1143" s="17">
        <f>IFERROR(ZACKS_Screener[[#This Row],[PE2]]/(ZACKS_Screener[[#This Row],[EG2]]*100), "")</f>
        <v>3.4276595744680818</v>
      </c>
      <c r="U1143"/>
    </row>
    <row r="1144" spans="1:21" hidden="1" x14ac:dyDescent="0.25">
      <c r="A1144" s="20" t="s">
        <v>1246</v>
      </c>
      <c r="B1144" s="35">
        <v>18168.310000000001</v>
      </c>
      <c r="C1144" s="6" t="s">
        <v>1245</v>
      </c>
      <c r="D1144" s="6" t="s">
        <v>22</v>
      </c>
      <c r="E1144" s="6" t="s">
        <v>37</v>
      </c>
      <c r="F1144" s="6" t="s">
        <v>404</v>
      </c>
      <c r="G1144">
        <v>12</v>
      </c>
      <c r="H1144">
        <v>202212</v>
      </c>
      <c r="I1144" s="8">
        <v>26.69</v>
      </c>
      <c r="J1144" s="8">
        <v>3.35</v>
      </c>
      <c r="K1144" s="8">
        <v>3.41</v>
      </c>
      <c r="L1144" s="8">
        <v>3.39</v>
      </c>
      <c r="M1144" s="36" t="str">
        <f>INDEX(YahooDetails[], MATCH(ZACKS_Screener[Ticker], YahooDetails[Ticker],0), 4)</f>
        <v>Financial Services</v>
      </c>
      <c r="N1144" s="6" t="str">
        <f>INDEX(YahooDetails[], MATCH(ZACKS_Screener[Ticker], YahooDetails[Ticker],0), 2)</f>
        <v>Banks—Regional</v>
      </c>
      <c r="O11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1.7910447761194045E-2</v>
      </c>
      <c r="P11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-5.8651026392961929E-3</v>
      </c>
      <c r="Q1144" s="17">
        <f>IFERROR(ZACKS_Screener[[#This Row],[Price]]/ZACKS_Screener[[#This Row],[EPS1]], "")</f>
        <v>7.8269794721407626</v>
      </c>
      <c r="R1144" s="17">
        <f>IFERROR(ZACKS_Screener[[#This Row],[Price]]/ZACKS_Screener[[#This Row],[EPS2]], "")</f>
        <v>7.8731563421828907</v>
      </c>
      <c r="S1144" s="17">
        <f>IFERROR(ZACKS_Screener[[#This Row],[PE1]]/(ZACKS_Screener[[#This Row],[EG1]]*100), "")</f>
        <v>4.3700635386119222</v>
      </c>
      <c r="T1144" s="17">
        <f>IFERROR(ZACKS_Screener[[#This Row],[PE2]]/(ZACKS_Screener[[#This Row],[EG2]]*100), "")</f>
        <v>-13.423731563421818</v>
      </c>
      <c r="U1144"/>
    </row>
    <row r="1145" spans="1:21" hidden="1" x14ac:dyDescent="0.25">
      <c r="A1145" s="20" t="s">
        <v>800</v>
      </c>
      <c r="B1145" s="35">
        <v>4644.45</v>
      </c>
      <c r="C1145" s="6" t="s">
        <v>799</v>
      </c>
      <c r="D1145" s="6" t="s">
        <v>22</v>
      </c>
      <c r="E1145" s="6" t="s">
        <v>37</v>
      </c>
      <c r="F1145" s="6" t="s">
        <v>801</v>
      </c>
      <c r="G1145">
        <v>12</v>
      </c>
      <c r="H1145">
        <v>202212</v>
      </c>
      <c r="I1145" s="8">
        <v>22.28</v>
      </c>
      <c r="J1145" s="8">
        <v>3.39</v>
      </c>
      <c r="K1145" s="8">
        <v>3.45</v>
      </c>
      <c r="L1145" s="8">
        <v>3.9</v>
      </c>
      <c r="M1145" s="36" t="str">
        <f>INDEX(YahooDetails[], MATCH(ZACKS_Screener[Ticker], YahooDetails[Ticker],0), 4)</f>
        <v>Financial Services</v>
      </c>
      <c r="N1145" s="6" t="str">
        <f>INDEX(YahooDetails[], MATCH(ZACKS_Screener[Ticker], YahooDetails[Ticker],0), 2)</f>
        <v>Banks—Regional</v>
      </c>
      <c r="O11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1.7699115044247801E-2</v>
      </c>
      <c r="P11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0.13043478260869557</v>
      </c>
      <c r="Q1145" s="17">
        <f>IFERROR(ZACKS_Screener[[#This Row],[Price]]/ZACKS_Screener[[#This Row],[EPS1]], "")</f>
        <v>6.4579710144927533</v>
      </c>
      <c r="R1145" s="17">
        <f>IFERROR(ZACKS_Screener[[#This Row],[Price]]/ZACKS_Screener[[#This Row],[EPS2]], "")</f>
        <v>5.712820512820513</v>
      </c>
      <c r="S1145" s="17">
        <f>IFERROR(ZACKS_Screener[[#This Row],[PE1]]/(ZACKS_Screener[[#This Row],[EG1]]*100), "")</f>
        <v>3.6487536231884028</v>
      </c>
      <c r="T1145" s="17">
        <f>IFERROR(ZACKS_Screener[[#This Row],[PE2]]/(ZACKS_Screener[[#This Row],[EG2]]*100), "")</f>
        <v>0.43798290598290629</v>
      </c>
      <c r="U1145"/>
    </row>
    <row r="1146" spans="1:21" hidden="1" x14ac:dyDescent="0.25">
      <c r="A1146" s="20" t="s">
        <v>2864</v>
      </c>
      <c r="B1146" s="35">
        <v>11864.76</v>
      </c>
      <c r="C1146" s="6" t="s">
        <v>2863</v>
      </c>
      <c r="D1146" s="6" t="s">
        <v>13</v>
      </c>
      <c r="E1146" s="6" t="s">
        <v>41</v>
      </c>
      <c r="F1146" s="6" t="s">
        <v>48</v>
      </c>
      <c r="G1146">
        <v>12</v>
      </c>
      <c r="H1146">
        <v>202212</v>
      </c>
      <c r="I1146" s="8">
        <v>252.98</v>
      </c>
      <c r="J1146" s="8">
        <v>13.06</v>
      </c>
      <c r="K1146" s="8">
        <v>13.29</v>
      </c>
      <c r="L1146" s="8">
        <v>14.54</v>
      </c>
      <c r="M1146" s="36" t="str">
        <f>INDEX(YahooDetails[], MATCH(ZACKS_Screener[Ticker], YahooDetails[Ticker],0), 4)</f>
        <v>Healthcare</v>
      </c>
      <c r="N1146" s="6" t="str">
        <f>INDEX(YahooDetails[], MATCH(ZACKS_Screener[Ticker], YahooDetails[Ticker],0), 2)</f>
        <v>Medical Instruments &amp; Supplies</v>
      </c>
      <c r="O11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1.7611026033690556E-2</v>
      </c>
      <c r="P11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9.4055680963130175E-2</v>
      </c>
      <c r="Q1146" s="17">
        <f>IFERROR(ZACKS_Screener[[#This Row],[Price]]/ZACKS_Screener[[#This Row],[EPS1]], "")</f>
        <v>19.035364936042136</v>
      </c>
      <c r="R1146" s="17">
        <f>IFERROR(ZACKS_Screener[[#This Row],[Price]]/ZACKS_Screener[[#This Row],[EPS2]], "")</f>
        <v>17.398899587345255</v>
      </c>
      <c r="S1146" s="17">
        <f>IFERROR(ZACKS_Screener[[#This Row],[PE1]]/(ZACKS_Screener[[#This Row],[EG1]]*100), "")</f>
        <v>10.80877678542225</v>
      </c>
      <c r="T1146" s="17">
        <f>IFERROR(ZACKS_Screener[[#This Row],[PE2]]/(ZACKS_Screener[[#This Row],[EG2]]*100), "")</f>
        <v>1.8498510041265477</v>
      </c>
      <c r="U1146"/>
    </row>
    <row r="1147" spans="1:21" hidden="1" x14ac:dyDescent="0.25">
      <c r="A1147" s="20" t="s">
        <v>2526</v>
      </c>
      <c r="B1147" s="35">
        <v>6510.59</v>
      </c>
      <c r="C1147" s="6" t="s">
        <v>2525</v>
      </c>
      <c r="D1147" s="6" t="s">
        <v>22</v>
      </c>
      <c r="E1147" s="6" t="s">
        <v>14</v>
      </c>
      <c r="F1147" s="6" t="s">
        <v>196</v>
      </c>
      <c r="G1147">
        <v>12</v>
      </c>
      <c r="H1147">
        <v>202212</v>
      </c>
      <c r="I1147" s="8">
        <v>59.84</v>
      </c>
      <c r="J1147" s="8">
        <v>1.75</v>
      </c>
      <c r="K1147" s="8">
        <v>1.78</v>
      </c>
      <c r="L1147" s="8">
        <v>2.21</v>
      </c>
      <c r="M1147" s="36" t="str">
        <f>INDEX(YahooDetails[], MATCH(ZACKS_Screener[Ticker], YahooDetails[Ticker],0), 4)</f>
        <v>Technology</v>
      </c>
      <c r="N1147" s="6" t="str">
        <f>INDEX(YahooDetails[], MATCH(ZACKS_Screener[Ticker], YahooDetails[Ticker],0), 2)</f>
        <v>Semiconductors</v>
      </c>
      <c r="O11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1.7142857142857158E-2</v>
      </c>
      <c r="P11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0.24157303370786512</v>
      </c>
      <c r="Q1147" s="17">
        <f>IFERROR(ZACKS_Screener[[#This Row],[Price]]/ZACKS_Screener[[#This Row],[EPS1]], "")</f>
        <v>33.617977528089888</v>
      </c>
      <c r="R1147" s="17">
        <f>IFERROR(ZACKS_Screener[[#This Row],[Price]]/ZACKS_Screener[[#This Row],[EPS2]], "")</f>
        <v>27.07692307692308</v>
      </c>
      <c r="S1147" s="17">
        <f>IFERROR(ZACKS_Screener[[#This Row],[PE1]]/(ZACKS_Screener[[#This Row],[EG1]]*100), "")</f>
        <v>19.610486891385751</v>
      </c>
      <c r="T1147" s="17">
        <f>IFERROR(ZACKS_Screener[[#This Row],[PE2]]/(ZACKS_Screener[[#This Row],[EG2]]*100), "")</f>
        <v>1.1208586762075139</v>
      </c>
      <c r="U1147"/>
    </row>
    <row r="1148" spans="1:21" hidden="1" x14ac:dyDescent="0.25">
      <c r="A1148" s="20" t="s">
        <v>2591</v>
      </c>
      <c r="B1148" s="35">
        <v>3994.05</v>
      </c>
      <c r="C1148" s="6" t="s">
        <v>2590</v>
      </c>
      <c r="D1148" s="6" t="s">
        <v>13</v>
      </c>
      <c r="E1148" s="6" t="s">
        <v>51</v>
      </c>
      <c r="F1148" s="6" t="s">
        <v>52</v>
      </c>
      <c r="G1148">
        <v>12</v>
      </c>
      <c r="H1148">
        <v>202212</v>
      </c>
      <c r="I1148" s="8">
        <v>325.52</v>
      </c>
      <c r="J1148" s="8">
        <v>7.05</v>
      </c>
      <c r="K1148" s="8">
        <v>7.17</v>
      </c>
      <c r="L1148" s="8">
        <v>10.39</v>
      </c>
      <c r="M1148" s="36" t="str">
        <f>INDEX(YahooDetails[], MATCH(ZACKS_Screener[Ticker], YahooDetails[Ticker],0), 4)</f>
        <v>Consumer Defensive</v>
      </c>
      <c r="N1148" s="6" t="str">
        <f>INDEX(YahooDetails[], MATCH(ZACKS_Screener[Ticker], YahooDetails[Ticker],0), 2)</f>
        <v>Beverages—Brewers</v>
      </c>
      <c r="O11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1.7021276595744695E-2</v>
      </c>
      <c r="P11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0.44909344490934461</v>
      </c>
      <c r="Q1148" s="17">
        <f>IFERROR(ZACKS_Screener[[#This Row],[Price]]/ZACKS_Screener[[#This Row],[EPS1]], "")</f>
        <v>45.400278940027889</v>
      </c>
      <c r="R1148" s="17">
        <f>IFERROR(ZACKS_Screener[[#This Row],[Price]]/ZACKS_Screener[[#This Row],[EPS2]], "")</f>
        <v>31.330125120307986</v>
      </c>
      <c r="S1148" s="17">
        <f>IFERROR(ZACKS_Screener[[#This Row],[PE1]]/(ZACKS_Screener[[#This Row],[EG1]]*100), "")</f>
        <v>26.672663877266363</v>
      </c>
      <c r="T1148" s="17">
        <f>IFERROR(ZACKS_Screener[[#This Row],[PE2]]/(ZACKS_Screener[[#This Row],[EG2]]*100), "")</f>
        <v>0.69763042581555346</v>
      </c>
      <c r="U1148"/>
    </row>
    <row r="1149" spans="1:21" hidden="1" x14ac:dyDescent="0.25">
      <c r="A1149" s="20" t="s">
        <v>1024</v>
      </c>
      <c r="B1149" s="35">
        <v>23329.5</v>
      </c>
      <c r="C1149" s="6" t="s">
        <v>1023</v>
      </c>
      <c r="D1149" s="6" t="s">
        <v>13</v>
      </c>
      <c r="E1149" s="6" t="s">
        <v>118</v>
      </c>
      <c r="F1149" s="6" t="s">
        <v>119</v>
      </c>
      <c r="G1149">
        <v>12</v>
      </c>
      <c r="H1149">
        <v>202212</v>
      </c>
      <c r="I1149" s="8">
        <v>113.19</v>
      </c>
      <c r="J1149" s="8">
        <v>6.1</v>
      </c>
      <c r="K1149" s="8">
        <v>6.2</v>
      </c>
      <c r="L1149" s="8">
        <v>6.66</v>
      </c>
      <c r="M1149" s="36" t="str">
        <f>INDEX(YahooDetails[], MATCH(ZACKS_Screener[Ticker], YahooDetails[Ticker],0), 4)</f>
        <v>Utilities</v>
      </c>
      <c r="N1149" s="6" t="str">
        <f>INDEX(YahooDetails[], MATCH(ZACKS_Screener[Ticker], YahooDetails[Ticker],0), 2)</f>
        <v>Utilities—Regulated Electric</v>
      </c>
      <c r="O11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1.6393442622950907E-2</v>
      </c>
      <c r="P11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7.4193548387096769E-2</v>
      </c>
      <c r="Q1149" s="17">
        <f>IFERROR(ZACKS_Screener[[#This Row],[Price]]/ZACKS_Screener[[#This Row],[EPS1]], "")</f>
        <v>18.256451612903223</v>
      </c>
      <c r="R1149" s="17">
        <f>IFERROR(ZACKS_Screener[[#This Row],[Price]]/ZACKS_Screener[[#This Row],[EPS2]], "")</f>
        <v>16.995495495495494</v>
      </c>
      <c r="S1149" s="17">
        <f>IFERROR(ZACKS_Screener[[#This Row],[PE1]]/(ZACKS_Screener[[#This Row],[EG1]]*100), "")</f>
        <v>11.136435483870907</v>
      </c>
      <c r="T1149" s="17">
        <f>IFERROR(ZACKS_Screener[[#This Row],[PE2]]/(ZACKS_Screener[[#This Row],[EG2]]*100), "")</f>
        <v>2.2906972189580883</v>
      </c>
      <c r="U1149"/>
    </row>
    <row r="1150" spans="1:21" hidden="1" x14ac:dyDescent="0.25">
      <c r="A1150" s="20" t="s">
        <v>778</v>
      </c>
      <c r="B1150" s="35">
        <v>77713.7</v>
      </c>
      <c r="C1150" s="6" t="s">
        <v>777</v>
      </c>
      <c r="D1150" s="6" t="s">
        <v>13</v>
      </c>
      <c r="E1150" s="6" t="s">
        <v>23</v>
      </c>
      <c r="F1150" s="6" t="s">
        <v>779</v>
      </c>
      <c r="G1150">
        <v>12</v>
      </c>
      <c r="H1150">
        <v>202212</v>
      </c>
      <c r="I1150" s="8">
        <v>117.4</v>
      </c>
      <c r="J1150" s="8">
        <v>5.74</v>
      </c>
      <c r="K1150" s="8">
        <v>5.83</v>
      </c>
      <c r="L1150" s="8">
        <v>6.43</v>
      </c>
      <c r="M1150" s="36" t="str">
        <f>INDEX(YahooDetails[], MATCH(ZACKS_Screener[Ticker], YahooDetails[Ticker],0), 4)</f>
        <v>Industrials</v>
      </c>
      <c r="N1150" s="6" t="str">
        <f>INDEX(YahooDetails[], MATCH(ZACKS_Screener[Ticker], YahooDetails[Ticker],0), 2)</f>
        <v>Railroads</v>
      </c>
      <c r="O11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1.5679442508710777E-2</v>
      </c>
      <c r="P11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0.10291595197255568</v>
      </c>
      <c r="Q1150" s="17">
        <f>IFERROR(ZACKS_Screener[[#This Row],[Price]]/ZACKS_Screener[[#This Row],[EPS1]], "")</f>
        <v>20.137221269296742</v>
      </c>
      <c r="R1150" s="17">
        <f>IFERROR(ZACKS_Screener[[#This Row],[Price]]/ZACKS_Screener[[#This Row],[EPS2]], "")</f>
        <v>18.258164852255057</v>
      </c>
      <c r="S1150" s="17">
        <f>IFERROR(ZACKS_Screener[[#This Row],[PE1]]/(ZACKS_Screener[[#This Row],[EG1]]*100), "")</f>
        <v>12.843072231751497</v>
      </c>
      <c r="T1150" s="17">
        <f>IFERROR(ZACKS_Screener[[#This Row],[PE2]]/(ZACKS_Screener[[#This Row],[EG2]]*100), "")</f>
        <v>1.7740850181441175</v>
      </c>
      <c r="U1150"/>
    </row>
    <row r="1151" spans="1:21" hidden="1" x14ac:dyDescent="0.25">
      <c r="A1151" s="20" t="s">
        <v>1034</v>
      </c>
      <c r="B1151" s="35">
        <v>8880.44</v>
      </c>
      <c r="C1151" s="6" t="s">
        <v>1033</v>
      </c>
      <c r="D1151" s="6" t="s">
        <v>13</v>
      </c>
      <c r="E1151" s="6" t="s">
        <v>41</v>
      </c>
      <c r="F1151" s="6" t="s">
        <v>704</v>
      </c>
      <c r="G1151">
        <v>12</v>
      </c>
      <c r="H1151">
        <v>202212</v>
      </c>
      <c r="I1151" s="8">
        <v>97.91</v>
      </c>
      <c r="J1151" s="8">
        <v>6.6</v>
      </c>
      <c r="K1151" s="8">
        <v>6.7</v>
      </c>
      <c r="L1151" s="8">
        <v>7.4</v>
      </c>
      <c r="M1151" s="36" t="str">
        <f>INDEX(YahooDetails[], MATCH(ZACKS_Screener[Ticker], YahooDetails[Ticker],0), 4)</f>
        <v>Healthcare</v>
      </c>
      <c r="N1151" s="6" t="str">
        <f>INDEX(YahooDetails[], MATCH(ZACKS_Screener[Ticker], YahooDetails[Ticker],0), 2)</f>
        <v>Medical Care Facilities</v>
      </c>
      <c r="O11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1.5151515151515233E-2</v>
      </c>
      <c r="P11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0.10447761194029853</v>
      </c>
      <c r="Q1151" s="17">
        <f>IFERROR(ZACKS_Screener[[#This Row],[Price]]/ZACKS_Screener[[#This Row],[EPS1]], "")</f>
        <v>14.613432835820895</v>
      </c>
      <c r="R1151" s="17">
        <f>IFERROR(ZACKS_Screener[[#This Row],[Price]]/ZACKS_Screener[[#This Row],[EPS2]], "")</f>
        <v>13.231081081081079</v>
      </c>
      <c r="S1151" s="17">
        <f>IFERROR(ZACKS_Screener[[#This Row],[PE1]]/(ZACKS_Screener[[#This Row],[EG1]]*100), "")</f>
        <v>9.6448656716417389</v>
      </c>
      <c r="T1151" s="17">
        <f>IFERROR(ZACKS_Screener[[#This Row],[PE2]]/(ZACKS_Screener[[#This Row],[EG2]]*100), "")</f>
        <v>1.2664034749034745</v>
      </c>
      <c r="U1151"/>
    </row>
    <row r="1152" spans="1:21" hidden="1" x14ac:dyDescent="0.25">
      <c r="A1152" s="20" t="s">
        <v>3138</v>
      </c>
      <c r="B1152" s="35">
        <v>5819</v>
      </c>
      <c r="C1152" s="6" t="s">
        <v>3137</v>
      </c>
      <c r="D1152" s="6" t="s">
        <v>13</v>
      </c>
      <c r="E1152" s="6" t="s">
        <v>330</v>
      </c>
      <c r="F1152" s="6" t="s">
        <v>707</v>
      </c>
      <c r="G1152">
        <v>12</v>
      </c>
      <c r="H1152">
        <v>202212</v>
      </c>
      <c r="I1152" s="8">
        <v>67.77</v>
      </c>
      <c r="J1152" s="8">
        <v>3.96</v>
      </c>
      <c r="K1152" s="8">
        <v>4.0199999999999996</v>
      </c>
      <c r="L1152" s="8">
        <v>4.3600000000000003</v>
      </c>
      <c r="M1152" s="36" t="str">
        <f>INDEX(YahooDetails[], MATCH(ZACKS_Screener[Ticker], YahooDetails[Ticker],0), 4)</f>
        <v>Consumer Cyclical</v>
      </c>
      <c r="N1152" s="6" t="str">
        <f>INDEX(YahooDetails[], MATCH(ZACKS_Screener[Ticker], YahooDetails[Ticker],0), 2)</f>
        <v>Lodging</v>
      </c>
      <c r="O11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1.5151515151515053E-2</v>
      </c>
      <c r="P11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8.4577114427860894E-2</v>
      </c>
      <c r="Q1152" s="17">
        <f>IFERROR(ZACKS_Screener[[#This Row],[Price]]/ZACKS_Screener[[#This Row],[EPS1]], "")</f>
        <v>16.85820895522388</v>
      </c>
      <c r="R1152" s="17">
        <f>IFERROR(ZACKS_Screener[[#This Row],[Price]]/ZACKS_Screener[[#This Row],[EPS2]], "")</f>
        <v>15.543577981651374</v>
      </c>
      <c r="S1152" s="17">
        <f>IFERROR(ZACKS_Screener[[#This Row],[PE1]]/(ZACKS_Screener[[#This Row],[EG1]]*100), "")</f>
        <v>11.126417910447833</v>
      </c>
      <c r="T1152" s="17">
        <f>IFERROR(ZACKS_Screener[[#This Row],[PE2]]/(ZACKS_Screener[[#This Row],[EG2]]*100), "")</f>
        <v>1.8377995143011285</v>
      </c>
      <c r="U1152"/>
    </row>
    <row r="1153" spans="1:21" hidden="1" x14ac:dyDescent="0.25">
      <c r="A1153" s="20" t="s">
        <v>1489</v>
      </c>
      <c r="B1153" s="35">
        <v>4186.58</v>
      </c>
      <c r="C1153" s="6" t="s">
        <v>1488</v>
      </c>
      <c r="D1153" s="6" t="s">
        <v>22</v>
      </c>
      <c r="E1153" s="6" t="s">
        <v>37</v>
      </c>
      <c r="F1153" s="6" t="s">
        <v>38</v>
      </c>
      <c r="G1153">
        <v>3</v>
      </c>
      <c r="H1153">
        <v>202303</v>
      </c>
      <c r="I1153" s="8">
        <v>77.53</v>
      </c>
      <c r="J1153" s="8">
        <v>3.34</v>
      </c>
      <c r="K1153" s="8">
        <v>3.39</v>
      </c>
      <c r="L1153" s="8">
        <v>4.26</v>
      </c>
      <c r="M1153" s="36" t="str">
        <f>INDEX(YahooDetails[], MATCH(ZACKS_Screener[Ticker], YahooDetails[Ticker],0), 4)</f>
        <v>Financial Services</v>
      </c>
      <c r="N1153" s="6" t="str">
        <f>INDEX(YahooDetails[], MATCH(ZACKS_Screener[Ticker], YahooDetails[Ticker],0), 2)</f>
        <v>Asset Management</v>
      </c>
      <c r="O11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1.4970059880239601E-2</v>
      </c>
      <c r="P11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0.25663716814159282</v>
      </c>
      <c r="Q1153" s="17">
        <f>IFERROR(ZACKS_Screener[[#This Row],[Price]]/ZACKS_Screener[[#This Row],[EPS1]], "")</f>
        <v>22.870206489675514</v>
      </c>
      <c r="R1153" s="17">
        <f>IFERROR(ZACKS_Screener[[#This Row],[Price]]/ZACKS_Screener[[#This Row],[EPS2]], "")</f>
        <v>18.199530516431928</v>
      </c>
      <c r="S1153" s="17">
        <f>IFERROR(ZACKS_Screener[[#This Row],[PE1]]/(ZACKS_Screener[[#This Row],[EG1]]*100), "")</f>
        <v>15.277297935103162</v>
      </c>
      <c r="T1153" s="17">
        <f>IFERROR(ZACKS_Screener[[#This Row],[PE2]]/(ZACKS_Screener[[#This Row],[EG2]]*100), "")</f>
        <v>0.70915412012303747</v>
      </c>
      <c r="U1153"/>
    </row>
    <row r="1154" spans="1:21" hidden="1" x14ac:dyDescent="0.25">
      <c r="A1154" s="20" t="s">
        <v>1784</v>
      </c>
      <c r="B1154" s="35">
        <v>9680.19</v>
      </c>
      <c r="C1154" s="6" t="s">
        <v>1783</v>
      </c>
      <c r="D1154" s="6" t="s">
        <v>22</v>
      </c>
      <c r="E1154" s="6" t="s">
        <v>37</v>
      </c>
      <c r="F1154" s="6" t="s">
        <v>250</v>
      </c>
      <c r="G1154">
        <v>12</v>
      </c>
      <c r="H1154">
        <v>202212</v>
      </c>
      <c r="I1154" s="8">
        <v>94.99</v>
      </c>
      <c r="J1154" s="8">
        <v>7.38</v>
      </c>
      <c r="K1154" s="8">
        <v>7.49</v>
      </c>
      <c r="L1154" s="8">
        <v>8.1199999999999992</v>
      </c>
      <c r="M1154" s="36" t="str">
        <f>INDEX(YahooDetails[], MATCH(ZACKS_Screener[Ticker], YahooDetails[Ticker],0), 4)</f>
        <v>Real Estate</v>
      </c>
      <c r="N1154" s="6" t="str">
        <f>INDEX(YahooDetails[], MATCH(ZACKS_Screener[Ticker], YahooDetails[Ticker],0), 2)</f>
        <v>REIT—Specialty</v>
      </c>
      <c r="O11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1.4905149051490558E-2</v>
      </c>
      <c r="P11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8.4112149532710151E-2</v>
      </c>
      <c r="Q1154" s="17">
        <f>IFERROR(ZACKS_Screener[[#This Row],[Price]]/ZACKS_Screener[[#This Row],[EPS1]], "")</f>
        <v>12.682242990654204</v>
      </c>
      <c r="R1154" s="17">
        <f>IFERROR(ZACKS_Screener[[#This Row],[Price]]/ZACKS_Screener[[#This Row],[EPS2]], "")</f>
        <v>11.698275862068966</v>
      </c>
      <c r="S1154" s="17">
        <f>IFERROR(ZACKS_Screener[[#This Row],[PE1]]/(ZACKS_Screener[[#This Row],[EG1]]*100), "")</f>
        <v>8.5086321155479787</v>
      </c>
      <c r="T1154" s="17">
        <f>IFERROR(ZACKS_Screener[[#This Row],[PE2]]/(ZACKS_Screener[[#This Row],[EG2]]*100), "")</f>
        <v>1.3907950191570904</v>
      </c>
      <c r="U1154"/>
    </row>
    <row r="1155" spans="1:21" hidden="1" x14ac:dyDescent="0.25">
      <c r="A1155" s="20" t="s">
        <v>2767</v>
      </c>
      <c r="B1155" s="35">
        <v>44380.17</v>
      </c>
      <c r="C1155" s="6" t="s">
        <v>2766</v>
      </c>
      <c r="D1155" s="6" t="s">
        <v>13</v>
      </c>
      <c r="E1155" s="6" t="s">
        <v>14</v>
      </c>
      <c r="F1155" s="6" t="s">
        <v>1617</v>
      </c>
      <c r="G1155">
        <v>12</v>
      </c>
      <c r="H1155">
        <v>202212</v>
      </c>
      <c r="I1155" s="8">
        <v>48.86</v>
      </c>
      <c r="J1155" s="8">
        <v>4.1900000000000004</v>
      </c>
      <c r="K1155" s="8">
        <v>4.25</v>
      </c>
      <c r="L1155" s="8">
        <v>3.98</v>
      </c>
      <c r="M1155" s="36" t="str">
        <f>INDEX(YahooDetails[], MATCH(ZACKS_Screener[Ticker], YahooDetails[Ticker],0), 4)</f>
        <v>Technology</v>
      </c>
      <c r="N1155" s="6" t="str">
        <f>INDEX(YahooDetails[], MATCH(ZACKS_Screener[Ticker], YahooDetails[Ticker],0), 2)</f>
        <v>Semiconductors</v>
      </c>
      <c r="O11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1.4319809069212316E-2</v>
      </c>
      <c r="P11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-6.352941176470589E-2</v>
      </c>
      <c r="Q1155" s="17">
        <f>IFERROR(ZACKS_Screener[[#This Row],[Price]]/ZACKS_Screener[[#This Row],[EPS1]], "")</f>
        <v>11.496470588235294</v>
      </c>
      <c r="R1155" s="17">
        <f>IFERROR(ZACKS_Screener[[#This Row],[Price]]/ZACKS_Screener[[#This Row],[EPS2]], "")</f>
        <v>12.276381909547739</v>
      </c>
      <c r="S1155" s="17">
        <f>IFERROR(ZACKS_Screener[[#This Row],[PE1]]/(ZACKS_Screener[[#This Row],[EG1]]*100), "")</f>
        <v>8.0283686274510337</v>
      </c>
      <c r="T1155" s="17">
        <f>IFERROR(ZACKS_Screener[[#This Row],[PE2]]/(ZACKS_Screener[[#This Row],[EG2]]*100), "")</f>
        <v>-1.9323934487251069</v>
      </c>
      <c r="U1155"/>
    </row>
    <row r="1156" spans="1:21" hidden="1" x14ac:dyDescent="0.25">
      <c r="A1156" s="20" t="s">
        <v>2145</v>
      </c>
      <c r="B1156" s="35">
        <v>15471.34</v>
      </c>
      <c r="C1156" s="6" t="s">
        <v>2144</v>
      </c>
      <c r="D1156" s="6" t="s">
        <v>22</v>
      </c>
      <c r="E1156" s="6" t="s">
        <v>14</v>
      </c>
      <c r="F1156" s="6" t="s">
        <v>2146</v>
      </c>
      <c r="G1156">
        <v>4</v>
      </c>
      <c r="H1156">
        <v>202304</v>
      </c>
      <c r="I1156" s="8">
        <v>72.83</v>
      </c>
      <c r="J1156" s="8">
        <v>5.59</v>
      </c>
      <c r="K1156" s="8">
        <v>5.67</v>
      </c>
      <c r="L1156" s="8">
        <v>6.14</v>
      </c>
      <c r="M1156" s="36" t="str">
        <f>INDEX(YahooDetails[], MATCH(ZACKS_Screener[Ticker], YahooDetails[Ticker],0), 4)</f>
        <v>Technology</v>
      </c>
      <c r="N1156" s="6" t="str">
        <f>INDEX(YahooDetails[], MATCH(ZACKS_Screener[Ticker], YahooDetails[Ticker],0), 2)</f>
        <v>Computer Hardware</v>
      </c>
      <c r="O11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1.4311270125223626E-2</v>
      </c>
      <c r="P11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8.2892416225749513E-2</v>
      </c>
      <c r="Q1156" s="17">
        <f>IFERROR(ZACKS_Screener[[#This Row],[Price]]/ZACKS_Screener[[#This Row],[EPS1]], "")</f>
        <v>12.844797178130511</v>
      </c>
      <c r="R1156" s="17">
        <f>IFERROR(ZACKS_Screener[[#This Row],[Price]]/ZACKS_Screener[[#This Row],[EPS2]], "")</f>
        <v>11.861563517915309</v>
      </c>
      <c r="S1156" s="17">
        <f>IFERROR(ZACKS_Screener[[#This Row],[PE1]]/(ZACKS_Screener[[#This Row],[EG1]]*100), "")</f>
        <v>8.9753020282186871</v>
      </c>
      <c r="T1156" s="17">
        <f>IFERROR(ZACKS_Screener[[#This Row],[PE2]]/(ZACKS_Screener[[#This Row],[EG2]]*100), "")</f>
        <v>1.4309588329059539</v>
      </c>
      <c r="U1156"/>
    </row>
    <row r="1157" spans="1:21" hidden="1" x14ac:dyDescent="0.25">
      <c r="A1157" s="20" t="s">
        <v>4393</v>
      </c>
      <c r="B1157" s="35">
        <v>2301.87</v>
      </c>
      <c r="C1157" s="6" t="s">
        <v>4393</v>
      </c>
      <c r="D1157" s="6" t="s">
        <v>22</v>
      </c>
      <c r="E1157" s="6" t="s">
        <v>37</v>
      </c>
      <c r="F1157" s="6" t="s">
        <v>688</v>
      </c>
      <c r="G1157">
        <v>12</v>
      </c>
      <c r="H1157">
        <v>202212</v>
      </c>
      <c r="I1157" s="8">
        <v>37.46</v>
      </c>
      <c r="J1157" s="8">
        <v>4.25</v>
      </c>
      <c r="K1157" s="8">
        <v>4.3099999999999996</v>
      </c>
      <c r="L1157" s="8">
        <v>4.3</v>
      </c>
      <c r="M1157" s="36" t="str">
        <f>INDEX(YahooDetails[], MATCH(ZACKS_Screener[Ticker], YahooDetails[Ticker],0), 4)</f>
        <v>Financial Services</v>
      </c>
      <c r="N1157" s="6" t="str">
        <f>INDEX(YahooDetails[], MATCH(ZACKS_Screener[Ticker], YahooDetails[Ticker],0), 2)</f>
        <v>Banks—Regional</v>
      </c>
      <c r="O11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1.4117647058823438E-2</v>
      </c>
      <c r="P11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-2.3201856148491388E-3</v>
      </c>
      <c r="Q1157" s="17">
        <f>IFERROR(ZACKS_Screener[[#This Row],[Price]]/ZACKS_Screener[[#This Row],[EPS1]], "")</f>
        <v>8.6914153132250593</v>
      </c>
      <c r="R1157" s="17">
        <f>IFERROR(ZACKS_Screener[[#This Row],[Price]]/ZACKS_Screener[[#This Row],[EPS2]], "")</f>
        <v>8.7116279069767444</v>
      </c>
      <c r="S1157" s="17">
        <f>IFERROR(ZACKS_Screener[[#This Row],[PE1]]/(ZACKS_Screener[[#This Row],[EG1]]*100), "")</f>
        <v>6.1564191802011239</v>
      </c>
      <c r="T1157" s="17">
        <f>IFERROR(ZACKS_Screener[[#This Row],[PE2]]/(ZACKS_Screener[[#This Row],[EG2]]*100), "")</f>
        <v>-37.547116279070565</v>
      </c>
      <c r="U1157"/>
    </row>
    <row r="1158" spans="1:21" hidden="1" x14ac:dyDescent="0.25">
      <c r="A1158" s="20" t="s">
        <v>2324</v>
      </c>
      <c r="B1158" s="35">
        <v>3926.03</v>
      </c>
      <c r="C1158" s="6" t="s">
        <v>2323</v>
      </c>
      <c r="D1158" s="6" t="s">
        <v>22</v>
      </c>
      <c r="E1158" s="6" t="s">
        <v>37</v>
      </c>
      <c r="F1158" s="6" t="s">
        <v>98</v>
      </c>
      <c r="G1158">
        <v>12</v>
      </c>
      <c r="H1158">
        <v>202212</v>
      </c>
      <c r="I1158" s="8">
        <v>33.47</v>
      </c>
      <c r="J1158" s="8">
        <v>2.27</v>
      </c>
      <c r="K1158" s="8">
        <v>2.2999999999999998</v>
      </c>
      <c r="L1158" s="8">
        <v>2.38</v>
      </c>
      <c r="M1158" s="36" t="str">
        <f>INDEX(YahooDetails[], MATCH(ZACKS_Screener[Ticker], YahooDetails[Ticker],0), 4)</f>
        <v>Real Estate</v>
      </c>
      <c r="N1158" s="6" t="str">
        <f>INDEX(YahooDetails[], MATCH(ZACKS_Screener[Ticker], YahooDetails[Ticker],0), 2)</f>
        <v>REIT—Retail</v>
      </c>
      <c r="O11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1.3215859030836918E-2</v>
      </c>
      <c r="P11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3.4782608695652209E-2</v>
      </c>
      <c r="Q1158" s="17">
        <f>IFERROR(ZACKS_Screener[[#This Row],[Price]]/ZACKS_Screener[[#This Row],[EPS1]], "")</f>
        <v>14.552173913043479</v>
      </c>
      <c r="R1158" s="17">
        <f>IFERROR(ZACKS_Screener[[#This Row],[Price]]/ZACKS_Screener[[#This Row],[EPS2]], "")</f>
        <v>14.063025210084033</v>
      </c>
      <c r="S1158" s="17">
        <f>IFERROR(ZACKS_Screener[[#This Row],[PE1]]/(ZACKS_Screener[[#This Row],[EG1]]*100), "")</f>
        <v>11.011144927536304</v>
      </c>
      <c r="T1158" s="17">
        <f>IFERROR(ZACKS_Screener[[#This Row],[PE2]]/(ZACKS_Screener[[#This Row],[EG2]]*100), "")</f>
        <v>4.0431197478991558</v>
      </c>
      <c r="U1158"/>
    </row>
    <row r="1159" spans="1:21" hidden="1" x14ac:dyDescent="0.25">
      <c r="A1159" s="20" t="s">
        <v>3423</v>
      </c>
      <c r="B1159" s="35">
        <v>2679.07</v>
      </c>
      <c r="C1159" s="6" t="s">
        <v>3422</v>
      </c>
      <c r="D1159" s="6" t="s">
        <v>13</v>
      </c>
      <c r="E1159" s="6" t="s">
        <v>41</v>
      </c>
      <c r="F1159" s="6" t="s">
        <v>2480</v>
      </c>
      <c r="G1159">
        <v>12</v>
      </c>
      <c r="H1159">
        <v>202212</v>
      </c>
      <c r="I1159" s="8">
        <v>7.4</v>
      </c>
      <c r="J1159" s="8">
        <v>3.06</v>
      </c>
      <c r="K1159" s="8">
        <v>3.1</v>
      </c>
      <c r="L1159" s="8">
        <v>3.48</v>
      </c>
      <c r="M1159" s="36" t="str">
        <f>INDEX(YahooDetails[], MATCH(ZACKS_Screener[Ticker], YahooDetails[Ticker],0), 4)</f>
        <v>Healthcare</v>
      </c>
      <c r="N1159" s="6" t="str">
        <f>INDEX(YahooDetails[], MATCH(ZACKS_Screener[Ticker], YahooDetails[Ticker],0), 2)</f>
        <v>Drug Manufacturers—Specialty &amp; Generic</v>
      </c>
      <c r="O11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1.3071895424836612E-2</v>
      </c>
      <c r="P11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0.12258064516129029</v>
      </c>
      <c r="Q1159" s="17">
        <f>IFERROR(ZACKS_Screener[[#This Row],[Price]]/ZACKS_Screener[[#This Row],[EPS1]], "")</f>
        <v>2.3870967741935485</v>
      </c>
      <c r="R1159" s="17">
        <f>IFERROR(ZACKS_Screener[[#This Row],[Price]]/ZACKS_Screener[[#This Row],[EPS2]], "")</f>
        <v>2.1264367816091956</v>
      </c>
      <c r="S1159" s="17">
        <f>IFERROR(ZACKS_Screener[[#This Row],[PE1]]/(ZACKS_Screener[[#This Row],[EG1]]*100), "")</f>
        <v>1.826129032258063</v>
      </c>
      <c r="T1159" s="17">
        <f>IFERROR(ZACKS_Screener[[#This Row],[PE2]]/(ZACKS_Screener[[#This Row],[EG2]]*100), "")</f>
        <v>0.17347247428917129</v>
      </c>
      <c r="U1159"/>
    </row>
    <row r="1160" spans="1:21" hidden="1" x14ac:dyDescent="0.25">
      <c r="A1160" s="20" t="s">
        <v>1614</v>
      </c>
      <c r="B1160" s="35">
        <v>3584.09</v>
      </c>
      <c r="C1160" s="6" t="s">
        <v>1613</v>
      </c>
      <c r="D1160" s="6" t="s">
        <v>13</v>
      </c>
      <c r="E1160" s="6" t="s">
        <v>85</v>
      </c>
      <c r="F1160" s="6" t="s">
        <v>286</v>
      </c>
      <c r="G1160">
        <v>12</v>
      </c>
      <c r="H1160">
        <v>202212</v>
      </c>
      <c r="I1160" s="8">
        <v>24.98</v>
      </c>
      <c r="J1160" s="8">
        <v>0.77</v>
      </c>
      <c r="K1160" s="8">
        <v>0.78</v>
      </c>
      <c r="L1160" s="8">
        <v>0.92</v>
      </c>
      <c r="M1160" s="36" t="str">
        <f>INDEX(YahooDetails[], MATCH(ZACKS_Screener[Ticker], YahooDetails[Ticker],0), 4)</f>
        <v>Technology</v>
      </c>
      <c r="N1160" s="6" t="str">
        <f>INDEX(YahooDetails[], MATCH(ZACKS_Screener[Ticker], YahooDetails[Ticker],0), 2)</f>
        <v>Software—Application</v>
      </c>
      <c r="O11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1.2987012987012998E-2</v>
      </c>
      <c r="P11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0.17948717948717949</v>
      </c>
      <c r="Q1160" s="17">
        <f>IFERROR(ZACKS_Screener[[#This Row],[Price]]/ZACKS_Screener[[#This Row],[EPS1]], "")</f>
        <v>32.025641025641022</v>
      </c>
      <c r="R1160" s="17">
        <f>IFERROR(ZACKS_Screener[[#This Row],[Price]]/ZACKS_Screener[[#This Row],[EPS2]], "")</f>
        <v>27.152173913043477</v>
      </c>
      <c r="S1160" s="17">
        <f>IFERROR(ZACKS_Screener[[#This Row],[PE1]]/(ZACKS_Screener[[#This Row],[EG1]]*100), "")</f>
        <v>24.659743589743567</v>
      </c>
      <c r="T1160" s="17">
        <f>IFERROR(ZACKS_Screener[[#This Row],[PE2]]/(ZACKS_Screener[[#This Row],[EG2]]*100), "")</f>
        <v>1.5127639751552795</v>
      </c>
      <c r="U1160"/>
    </row>
    <row r="1161" spans="1:21" hidden="1" x14ac:dyDescent="0.25">
      <c r="A1161" s="20" t="s">
        <v>4062</v>
      </c>
      <c r="B1161" s="35">
        <v>2687.96</v>
      </c>
      <c r="C1161" s="6" t="s">
        <v>4061</v>
      </c>
      <c r="D1161" s="6" t="s">
        <v>13</v>
      </c>
      <c r="E1161" s="6" t="s">
        <v>37</v>
      </c>
      <c r="F1161" s="6" t="s">
        <v>250</v>
      </c>
      <c r="G1161">
        <v>12</v>
      </c>
      <c r="H1161">
        <v>202212</v>
      </c>
      <c r="I1161" s="8">
        <v>23.89</v>
      </c>
      <c r="J1161" s="8">
        <v>2.36</v>
      </c>
      <c r="K1161" s="8">
        <v>2.39</v>
      </c>
      <c r="L1161" s="8">
        <v>2.48</v>
      </c>
      <c r="M1161" s="36" t="str">
        <f>INDEX(YahooDetails[], MATCH(ZACKS_Screener[Ticker], YahooDetails[Ticker],0), 4)</f>
        <v>Real Estate</v>
      </c>
      <c r="N1161" s="6" t="str">
        <f>INDEX(YahooDetails[], MATCH(ZACKS_Screener[Ticker], YahooDetails[Ticker],0), 2)</f>
        <v>REIT—Office</v>
      </c>
      <c r="O11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1.2711864406779768E-2</v>
      </c>
      <c r="P11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3.7656903765690315E-2</v>
      </c>
      <c r="Q1161" s="17">
        <f>IFERROR(ZACKS_Screener[[#This Row],[Price]]/ZACKS_Screener[[#This Row],[EPS1]], "")</f>
        <v>9.99581589958159</v>
      </c>
      <c r="R1161" s="17">
        <f>IFERROR(ZACKS_Screener[[#This Row],[Price]]/ZACKS_Screener[[#This Row],[EPS2]], "")</f>
        <v>9.633064516129032</v>
      </c>
      <c r="S1161" s="17">
        <f>IFERROR(ZACKS_Screener[[#This Row],[PE1]]/(ZACKS_Screener[[#This Row],[EG1]]*100), "")</f>
        <v>7.8633751743374516</v>
      </c>
      <c r="T1161" s="17">
        <f>IFERROR(ZACKS_Screener[[#This Row],[PE2]]/(ZACKS_Screener[[#This Row],[EG2]]*100), "")</f>
        <v>2.558113799283158</v>
      </c>
      <c r="U1161"/>
    </row>
    <row r="1162" spans="1:21" hidden="1" x14ac:dyDescent="0.25">
      <c r="A1162" s="20" t="s">
        <v>2687</v>
      </c>
      <c r="B1162" s="35">
        <v>3655.63</v>
      </c>
      <c r="C1162" s="6" t="s">
        <v>2686</v>
      </c>
      <c r="D1162" s="6" t="s">
        <v>22</v>
      </c>
      <c r="E1162" s="6" t="s">
        <v>51</v>
      </c>
      <c r="F1162" s="6" t="s">
        <v>1527</v>
      </c>
      <c r="G1162">
        <v>8</v>
      </c>
      <c r="H1162">
        <v>202208</v>
      </c>
      <c r="I1162" s="8">
        <v>36.74</v>
      </c>
      <c r="J1162" s="8">
        <v>1.59</v>
      </c>
      <c r="K1162" s="8">
        <v>1.61</v>
      </c>
      <c r="L1162" s="8">
        <v>1.79</v>
      </c>
      <c r="M1162" s="36" t="str">
        <f>INDEX(YahooDetails[], MATCH(ZACKS_Screener[Ticker], YahooDetails[Ticker],0), 4)</f>
        <v>Consumer Defensive</v>
      </c>
      <c r="N1162" s="6" t="str">
        <f>INDEX(YahooDetails[], MATCH(ZACKS_Screener[Ticker], YahooDetails[Ticker],0), 2)</f>
        <v>Packaged Foods</v>
      </c>
      <c r="O11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1.2578616352201269E-2</v>
      </c>
      <c r="P11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0.11180124223602481</v>
      </c>
      <c r="Q1162" s="17">
        <f>IFERROR(ZACKS_Screener[[#This Row],[Price]]/ZACKS_Screener[[#This Row],[EPS1]], "")</f>
        <v>22.819875776397517</v>
      </c>
      <c r="R1162" s="17">
        <f>IFERROR(ZACKS_Screener[[#This Row],[Price]]/ZACKS_Screener[[#This Row],[EPS2]], "")</f>
        <v>20.52513966480447</v>
      </c>
      <c r="S1162" s="17">
        <f>IFERROR(ZACKS_Screener[[#This Row],[PE1]]/(ZACKS_Screener[[#This Row],[EG1]]*100), "")</f>
        <v>18.14180124223601</v>
      </c>
      <c r="T1162" s="17">
        <f>IFERROR(ZACKS_Screener[[#This Row],[PE2]]/(ZACKS_Screener[[#This Row],[EG2]]*100), "")</f>
        <v>1.8358597144630673</v>
      </c>
      <c r="U1162"/>
    </row>
    <row r="1163" spans="1:21" hidden="1" x14ac:dyDescent="0.25">
      <c r="A1163" s="20" t="s">
        <v>2123</v>
      </c>
      <c r="B1163" s="35">
        <v>7742.35</v>
      </c>
      <c r="C1163" s="6" t="s">
        <v>2122</v>
      </c>
      <c r="D1163" s="6" t="s">
        <v>13</v>
      </c>
      <c r="E1163" s="6" t="s">
        <v>37</v>
      </c>
      <c r="F1163" s="6" t="s">
        <v>250</v>
      </c>
      <c r="G1163">
        <v>12</v>
      </c>
      <c r="H1163">
        <v>202212</v>
      </c>
      <c r="I1163" s="8">
        <v>42.52</v>
      </c>
      <c r="J1163" s="8">
        <v>3.21</v>
      </c>
      <c r="K1163" s="8">
        <v>3.25</v>
      </c>
      <c r="L1163" s="8">
        <v>3.34</v>
      </c>
      <c r="M1163" s="36" t="str">
        <f>INDEX(YahooDetails[], MATCH(ZACKS_Screener[Ticker], YahooDetails[Ticker],0), 4)</f>
        <v>Real Estate</v>
      </c>
      <c r="N1163" s="6" t="str">
        <f>INDEX(YahooDetails[], MATCH(ZACKS_Screener[Ticker], YahooDetails[Ticker],0), 2)</f>
        <v>REIT—Retail</v>
      </c>
      <c r="O11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1.2461059190031164E-2</v>
      </c>
      <c r="P11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2.7692307692307648E-2</v>
      </c>
      <c r="Q1163" s="17">
        <f>IFERROR(ZACKS_Screener[[#This Row],[Price]]/ZACKS_Screener[[#This Row],[EPS1]], "")</f>
        <v>13.083076923076923</v>
      </c>
      <c r="R1163" s="17">
        <f>IFERROR(ZACKS_Screener[[#This Row],[Price]]/ZACKS_Screener[[#This Row],[EPS2]], "")</f>
        <v>12.73053892215569</v>
      </c>
      <c r="S1163" s="17">
        <f>IFERROR(ZACKS_Screener[[#This Row],[PE1]]/(ZACKS_Screener[[#This Row],[EG1]]*100), "")</f>
        <v>10.499169230769221</v>
      </c>
      <c r="T1163" s="17">
        <f>IFERROR(ZACKS_Screener[[#This Row],[PE2]]/(ZACKS_Screener[[#This Row],[EG2]]*100), "")</f>
        <v>4.597139055222895</v>
      </c>
      <c r="U1163"/>
    </row>
    <row r="1164" spans="1:21" hidden="1" x14ac:dyDescent="0.25">
      <c r="A1164" s="20" t="s">
        <v>2210</v>
      </c>
      <c r="B1164" s="35">
        <v>4341.46</v>
      </c>
      <c r="C1164" s="6" t="s">
        <v>2209</v>
      </c>
      <c r="D1164" s="6" t="s">
        <v>13</v>
      </c>
      <c r="E1164" s="6" t="s">
        <v>118</v>
      </c>
      <c r="F1164" s="6" t="s">
        <v>347</v>
      </c>
      <c r="G1164">
        <v>12</v>
      </c>
      <c r="H1164">
        <v>202212</v>
      </c>
      <c r="I1164" s="8">
        <v>78.38</v>
      </c>
      <c r="J1164" s="8">
        <v>4.08</v>
      </c>
      <c r="K1164" s="8">
        <v>4.13</v>
      </c>
      <c r="L1164" s="8">
        <v>4.28</v>
      </c>
      <c r="M1164" s="36" t="str">
        <f>INDEX(YahooDetails[], MATCH(ZACKS_Screener[Ticker], YahooDetails[Ticker],0), 4)</f>
        <v>Utilities</v>
      </c>
      <c r="N1164" s="6" t="str">
        <f>INDEX(YahooDetails[], MATCH(ZACKS_Screener[Ticker], YahooDetails[Ticker],0), 2)</f>
        <v>Utilities—Regulated Gas</v>
      </c>
      <c r="O11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1.225490196078427E-2</v>
      </c>
      <c r="P11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3.6319612590799119E-2</v>
      </c>
      <c r="Q1164" s="17">
        <f>IFERROR(ZACKS_Screener[[#This Row],[Price]]/ZACKS_Screener[[#This Row],[EPS1]], "")</f>
        <v>18.978208232445521</v>
      </c>
      <c r="R1164" s="17">
        <f>IFERROR(ZACKS_Screener[[#This Row],[Price]]/ZACKS_Screener[[#This Row],[EPS2]], "")</f>
        <v>18.313084112149532</v>
      </c>
      <c r="S1164" s="17">
        <f>IFERROR(ZACKS_Screener[[#This Row],[PE1]]/(ZACKS_Screener[[#This Row],[EG1]]*100), "")</f>
        <v>15.486217917675599</v>
      </c>
      <c r="T1164" s="17">
        <f>IFERROR(ZACKS_Screener[[#This Row],[PE2]]/(ZACKS_Screener[[#This Row],[EG2]]*100), "")</f>
        <v>5.0422024922118256</v>
      </c>
      <c r="U1164"/>
    </row>
    <row r="1165" spans="1:21" hidden="1" x14ac:dyDescent="0.25">
      <c r="A1165" s="20" t="s">
        <v>1121</v>
      </c>
      <c r="B1165" s="35">
        <v>9357.8700000000008</v>
      </c>
      <c r="C1165" s="6" t="s">
        <v>1120</v>
      </c>
      <c r="D1165" s="6" t="s">
        <v>13</v>
      </c>
      <c r="E1165" s="6" t="s">
        <v>37</v>
      </c>
      <c r="F1165" s="6" t="s">
        <v>379</v>
      </c>
      <c r="G1165">
        <v>12</v>
      </c>
      <c r="H1165">
        <v>202212</v>
      </c>
      <c r="I1165" s="8">
        <v>26.28</v>
      </c>
      <c r="J1165" s="8">
        <v>5.08</v>
      </c>
      <c r="K1165" s="8">
        <v>5.14</v>
      </c>
      <c r="L1165" s="8">
        <v>6.37</v>
      </c>
      <c r="M1165" s="36" t="str">
        <f>INDEX(YahooDetails[], MATCH(ZACKS_Screener[Ticker], YahooDetails[Ticker],0), 4)</f>
        <v>Financial Services</v>
      </c>
      <c r="N1165" s="6" t="str">
        <f>INDEX(YahooDetails[], MATCH(ZACKS_Screener[Ticker], YahooDetails[Ticker],0), 2)</f>
        <v>Insurance—Diversified</v>
      </c>
      <c r="O11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1.1811023622047168E-2</v>
      </c>
      <c r="P11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0.23929961089494173</v>
      </c>
      <c r="Q1165" s="17">
        <f>IFERROR(ZACKS_Screener[[#This Row],[Price]]/ZACKS_Screener[[#This Row],[EPS1]], "")</f>
        <v>5.1128404669260705</v>
      </c>
      <c r="R1165" s="17">
        <f>IFERROR(ZACKS_Screener[[#This Row],[Price]]/ZACKS_Screener[[#This Row],[EPS2]], "")</f>
        <v>4.1255886970172684</v>
      </c>
      <c r="S1165" s="17">
        <f>IFERROR(ZACKS_Screener[[#This Row],[PE1]]/(ZACKS_Screener[[#This Row],[EG1]]*100), "")</f>
        <v>4.3288715953307682</v>
      </c>
      <c r="T1165" s="17">
        <f>IFERROR(ZACKS_Screener[[#This Row],[PE2]]/(ZACKS_Screener[[#This Row],[EG2]]*100), "")</f>
        <v>0.17240264961519308</v>
      </c>
      <c r="U1165"/>
    </row>
    <row r="1166" spans="1:21" hidden="1" x14ac:dyDescent="0.25">
      <c r="A1166" s="20" t="s">
        <v>2439</v>
      </c>
      <c r="B1166" s="35">
        <v>3778.78</v>
      </c>
      <c r="C1166" s="6" t="s">
        <v>2438</v>
      </c>
      <c r="D1166" s="6" t="s">
        <v>13</v>
      </c>
      <c r="E1166" s="6" t="s">
        <v>330</v>
      </c>
      <c r="F1166" s="6" t="s">
        <v>474</v>
      </c>
      <c r="G1166">
        <v>12</v>
      </c>
      <c r="H1166">
        <v>202212</v>
      </c>
      <c r="I1166" s="8">
        <v>18.93</v>
      </c>
      <c r="J1166" s="8">
        <v>0.85</v>
      </c>
      <c r="K1166" s="8">
        <v>0.86</v>
      </c>
      <c r="L1166" s="8">
        <v>1.02</v>
      </c>
      <c r="M1166" s="36" t="str">
        <f>INDEX(YahooDetails[], MATCH(ZACKS_Screener[Ticker], YahooDetails[Ticker],0), 4)</f>
        <v>Technology</v>
      </c>
      <c r="N1166" s="6" t="str">
        <f>INDEX(YahooDetails[], MATCH(ZACKS_Screener[Ticker], YahooDetails[Ticker],0), 2)</f>
        <v>Software—Application</v>
      </c>
      <c r="O11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1.1764705882352951E-2</v>
      </c>
      <c r="P11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0.186046511627907</v>
      </c>
      <c r="Q1166" s="17">
        <f>IFERROR(ZACKS_Screener[[#This Row],[Price]]/ZACKS_Screener[[#This Row],[EPS1]], "")</f>
        <v>22.011627906976745</v>
      </c>
      <c r="R1166" s="17">
        <f>IFERROR(ZACKS_Screener[[#This Row],[Price]]/ZACKS_Screener[[#This Row],[EPS2]], "")</f>
        <v>18.558823529411764</v>
      </c>
      <c r="S1166" s="17">
        <f>IFERROR(ZACKS_Screener[[#This Row],[PE1]]/(ZACKS_Screener[[#This Row],[EG1]]*100), "")</f>
        <v>18.709883720930218</v>
      </c>
      <c r="T1166" s="17">
        <f>IFERROR(ZACKS_Screener[[#This Row],[PE2]]/(ZACKS_Screener[[#This Row],[EG2]]*100), "")</f>
        <v>0.99753676470588226</v>
      </c>
      <c r="U1166"/>
    </row>
    <row r="1167" spans="1:21" hidden="1" x14ac:dyDescent="0.25">
      <c r="A1167" s="20" t="s">
        <v>1981</v>
      </c>
      <c r="B1167" s="35">
        <v>5191.53</v>
      </c>
      <c r="C1167" s="6" t="s">
        <v>1980</v>
      </c>
      <c r="D1167" s="6" t="s">
        <v>13</v>
      </c>
      <c r="E1167" s="6" t="s">
        <v>85</v>
      </c>
      <c r="F1167" s="6" t="s">
        <v>407</v>
      </c>
      <c r="G1167">
        <v>9</v>
      </c>
      <c r="H1167">
        <v>202209</v>
      </c>
      <c r="I1167" s="8">
        <v>85.41</v>
      </c>
      <c r="J1167" s="8">
        <v>4.37</v>
      </c>
      <c r="K1167" s="8">
        <v>4.42</v>
      </c>
      <c r="L1167" s="8">
        <v>5.04</v>
      </c>
      <c r="M1167" s="36" t="str">
        <f>INDEX(YahooDetails[], MATCH(ZACKS_Screener[Ticker], YahooDetails[Ticker],0), 4)</f>
        <v>Industrials</v>
      </c>
      <c r="N1167" s="6" t="str">
        <f>INDEX(YahooDetails[], MATCH(ZACKS_Screener[Ticker], YahooDetails[Ticker],0), 2)</f>
        <v>Specialty Business Services</v>
      </c>
      <c r="O11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1.1441647597253964E-2</v>
      </c>
      <c r="P11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0.14027149321266971</v>
      </c>
      <c r="Q1167" s="17">
        <f>IFERROR(ZACKS_Screener[[#This Row],[Price]]/ZACKS_Screener[[#This Row],[EPS1]], "")</f>
        <v>19.323529411764707</v>
      </c>
      <c r="R1167" s="17">
        <f>IFERROR(ZACKS_Screener[[#This Row],[Price]]/ZACKS_Screener[[#This Row],[EPS2]], "")</f>
        <v>16.946428571428569</v>
      </c>
      <c r="S1167" s="17">
        <f>IFERROR(ZACKS_Screener[[#This Row],[PE1]]/(ZACKS_Screener[[#This Row],[EG1]]*100), "")</f>
        <v>16.888764705882416</v>
      </c>
      <c r="T1167" s="17">
        <f>IFERROR(ZACKS_Screener[[#This Row],[PE2]]/(ZACKS_Screener[[#This Row],[EG2]]*100), "")</f>
        <v>1.2081163594470041</v>
      </c>
      <c r="U1167"/>
    </row>
    <row r="1168" spans="1:21" hidden="1" x14ac:dyDescent="0.25">
      <c r="A1168" s="20" t="s">
        <v>2972</v>
      </c>
      <c r="B1168" s="35">
        <v>16420.47</v>
      </c>
      <c r="C1168" s="6" t="s">
        <v>2971</v>
      </c>
      <c r="D1168" s="6" t="s">
        <v>13</v>
      </c>
      <c r="E1168" s="6" t="s">
        <v>14</v>
      </c>
      <c r="F1168" s="6" t="s">
        <v>877</v>
      </c>
      <c r="G1168">
        <v>12</v>
      </c>
      <c r="H1168">
        <v>202212</v>
      </c>
      <c r="I1168" s="8">
        <v>391.66</v>
      </c>
      <c r="J1168" s="8">
        <v>7.5</v>
      </c>
      <c r="K1168" s="8">
        <v>7.58</v>
      </c>
      <c r="L1168" s="8">
        <v>8.6199999999999992</v>
      </c>
      <c r="M1168" s="36" t="str">
        <f>INDEX(YahooDetails[], MATCH(ZACKS_Screener[Ticker], YahooDetails[Ticker],0), 4)</f>
        <v>Technology</v>
      </c>
      <c r="N1168" s="6" t="str">
        <f>INDEX(YahooDetails[], MATCH(ZACKS_Screener[Ticker], YahooDetails[Ticker],0), 2)</f>
        <v>Software—Application</v>
      </c>
      <c r="O11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1.0666666666666677E-2</v>
      </c>
      <c r="P11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0.13720316622691281</v>
      </c>
      <c r="Q1168" s="17">
        <f>IFERROR(ZACKS_Screener[[#This Row],[Price]]/ZACKS_Screener[[#This Row],[EPS1]], "")</f>
        <v>51.670184696569926</v>
      </c>
      <c r="R1168" s="17">
        <f>IFERROR(ZACKS_Screener[[#This Row],[Price]]/ZACKS_Screener[[#This Row],[EPS2]], "")</f>
        <v>45.436194895591655</v>
      </c>
      <c r="S1168" s="17">
        <f>IFERROR(ZACKS_Screener[[#This Row],[PE1]]/(ZACKS_Screener[[#This Row],[EG1]]*100), "")</f>
        <v>48.440798153034258</v>
      </c>
      <c r="T1168" s="17">
        <f>IFERROR(ZACKS_Screener[[#This Row],[PE2]]/(ZACKS_Screener[[#This Row],[EG2]]*100), "")</f>
        <v>3.3115995895056254</v>
      </c>
      <c r="U1168"/>
    </row>
    <row r="1169" spans="1:21" hidden="1" x14ac:dyDescent="0.25">
      <c r="A1169" s="20" t="s">
        <v>4376</v>
      </c>
      <c r="B1169" s="35">
        <v>2642.23</v>
      </c>
      <c r="C1169" s="6" t="s">
        <v>4375</v>
      </c>
      <c r="D1169" s="6" t="s">
        <v>22</v>
      </c>
      <c r="E1169" s="6" t="s">
        <v>51</v>
      </c>
      <c r="F1169" s="6" t="s">
        <v>76</v>
      </c>
      <c r="G1169">
        <v>8</v>
      </c>
      <c r="H1169">
        <v>202208</v>
      </c>
      <c r="I1169" s="8">
        <v>194.67</v>
      </c>
      <c r="J1169" s="8">
        <v>4.9000000000000004</v>
      </c>
      <c r="K1169" s="8">
        <v>4.95</v>
      </c>
      <c r="L1169" s="8">
        <v>5.66</v>
      </c>
      <c r="M1169" s="36" t="str">
        <f>INDEX(YahooDetails[], MATCH(ZACKS_Screener[Ticker], YahooDetails[Ticker],0), 4)</f>
        <v>Basic Materials</v>
      </c>
      <c r="N1169" s="6" t="str">
        <f>INDEX(YahooDetails[], MATCH(ZACKS_Screener[Ticker], YahooDetails[Ticker],0), 2)</f>
        <v>Specialty Chemicals</v>
      </c>
      <c r="O11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1.0204081632653024E-2</v>
      </c>
      <c r="P11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0.14343434343434341</v>
      </c>
      <c r="Q1169" s="17">
        <f>IFERROR(ZACKS_Screener[[#This Row],[Price]]/ZACKS_Screener[[#This Row],[EPS1]], "")</f>
        <v>39.327272727272721</v>
      </c>
      <c r="R1169" s="17">
        <f>IFERROR(ZACKS_Screener[[#This Row],[Price]]/ZACKS_Screener[[#This Row],[EPS2]], "")</f>
        <v>34.39399293286219</v>
      </c>
      <c r="S1169" s="17">
        <f>IFERROR(ZACKS_Screener[[#This Row],[PE1]]/(ZACKS_Screener[[#This Row],[EG1]]*100), "")</f>
        <v>38.540727272727409</v>
      </c>
      <c r="T1169" s="17">
        <f>IFERROR(ZACKS_Screener[[#This Row],[PE2]]/(ZACKS_Screener[[#This Row],[EG2]]*100), "")</f>
        <v>2.3978910565868716</v>
      </c>
      <c r="U1169"/>
    </row>
    <row r="1170" spans="1:21" hidden="1" x14ac:dyDescent="0.25">
      <c r="A1170" s="20" t="s">
        <v>2130</v>
      </c>
      <c r="B1170" s="35">
        <v>6138.51</v>
      </c>
      <c r="C1170" s="6" t="s">
        <v>2129</v>
      </c>
      <c r="D1170" s="6" t="s">
        <v>22</v>
      </c>
      <c r="E1170" s="6" t="s">
        <v>14</v>
      </c>
      <c r="F1170" s="6" t="s">
        <v>595</v>
      </c>
      <c r="G1170">
        <v>12</v>
      </c>
      <c r="H1170">
        <v>202212</v>
      </c>
      <c r="I1170" s="8">
        <v>171.44</v>
      </c>
      <c r="J1170" s="8">
        <v>3.07</v>
      </c>
      <c r="K1170" s="8">
        <v>3.1</v>
      </c>
      <c r="L1170" s="8">
        <v>3.59</v>
      </c>
      <c r="M1170" s="36" t="str">
        <f>INDEX(YahooDetails[], MATCH(ZACKS_Screener[Ticker], YahooDetails[Ticker],0), 4)</f>
        <v>Technology</v>
      </c>
      <c r="N1170" s="6" t="str">
        <f>INDEX(YahooDetails[], MATCH(ZACKS_Screener[Ticker], YahooDetails[Ticker],0), 2)</f>
        <v>Scientific &amp; Technical Instruments</v>
      </c>
      <c r="O11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9.7719869706841198E-3</v>
      </c>
      <c r="P11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0.15806451612903219</v>
      </c>
      <c r="Q1170" s="17">
        <f>IFERROR(ZACKS_Screener[[#This Row],[Price]]/ZACKS_Screener[[#This Row],[EPS1]], "")</f>
        <v>55.303225806451607</v>
      </c>
      <c r="R1170" s="17">
        <f>IFERROR(ZACKS_Screener[[#This Row],[Price]]/ZACKS_Screener[[#This Row],[EPS2]], "")</f>
        <v>47.754874651810589</v>
      </c>
      <c r="S1170" s="17">
        <f>IFERROR(ZACKS_Screener[[#This Row],[PE1]]/(ZACKS_Screener[[#This Row],[EG1]]*100), "")</f>
        <v>56.593634408601673</v>
      </c>
      <c r="T1170" s="17">
        <f>IFERROR(ZACKS_Screener[[#This Row],[PE2]]/(ZACKS_Screener[[#This Row],[EG2]]*100), "")</f>
        <v>3.0212267636859775</v>
      </c>
      <c r="U1170"/>
    </row>
    <row r="1171" spans="1:21" hidden="1" x14ac:dyDescent="0.25">
      <c r="A1171" s="20" t="s">
        <v>3167</v>
      </c>
      <c r="B1171" s="35">
        <v>14728.91</v>
      </c>
      <c r="C1171" s="6" t="s">
        <v>3166</v>
      </c>
      <c r="D1171" s="6" t="s">
        <v>13</v>
      </c>
      <c r="E1171" s="6" t="s">
        <v>37</v>
      </c>
      <c r="F1171" s="6" t="s">
        <v>250</v>
      </c>
      <c r="G1171">
        <v>12</v>
      </c>
      <c r="H1171">
        <v>202212</v>
      </c>
      <c r="I1171" s="8">
        <v>68.86</v>
      </c>
      <c r="J1171" s="8">
        <v>5.29</v>
      </c>
      <c r="K1171" s="8">
        <v>5.34</v>
      </c>
      <c r="L1171" s="8">
        <v>5.55</v>
      </c>
      <c r="M1171" s="36" t="str">
        <f>INDEX(YahooDetails[], MATCH(ZACKS_Screener[Ticker], YahooDetails[Ticker],0), 4)</f>
        <v>Real Estate</v>
      </c>
      <c r="N1171" s="6" t="str">
        <f>INDEX(YahooDetails[], MATCH(ZACKS_Screener[Ticker], YahooDetails[Ticker],0), 2)</f>
        <v>REIT—Diversified</v>
      </c>
      <c r="O11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9.4517958412097969E-3</v>
      </c>
      <c r="P11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3.9325842696629205E-2</v>
      </c>
      <c r="Q1171" s="17">
        <f>IFERROR(ZACKS_Screener[[#This Row],[Price]]/ZACKS_Screener[[#This Row],[EPS1]], "")</f>
        <v>12.895131086142323</v>
      </c>
      <c r="R1171" s="17">
        <f>IFERROR(ZACKS_Screener[[#This Row],[Price]]/ZACKS_Screener[[#This Row],[EPS2]], "")</f>
        <v>12.407207207207207</v>
      </c>
      <c r="S1171" s="17">
        <f>IFERROR(ZACKS_Screener[[#This Row],[PE1]]/(ZACKS_Screener[[#This Row],[EG1]]*100), "")</f>
        <v>13.643048689138626</v>
      </c>
      <c r="T1171" s="17">
        <f>IFERROR(ZACKS_Screener[[#This Row],[PE2]]/(ZACKS_Screener[[#This Row],[EG2]]*100), "")</f>
        <v>3.1549755469755474</v>
      </c>
      <c r="U1171"/>
    </row>
    <row r="1172" spans="1:21" hidden="1" x14ac:dyDescent="0.25">
      <c r="A1172" s="20" t="s">
        <v>1026</v>
      </c>
      <c r="B1172" s="35">
        <v>4647.82</v>
      </c>
      <c r="C1172" s="6" t="s">
        <v>1025</v>
      </c>
      <c r="D1172" s="6" t="s">
        <v>13</v>
      </c>
      <c r="E1172" s="6" t="s">
        <v>223</v>
      </c>
      <c r="F1172" s="6" t="s">
        <v>224</v>
      </c>
      <c r="G1172">
        <v>12</v>
      </c>
      <c r="H1172">
        <v>202212</v>
      </c>
      <c r="I1172" s="8">
        <v>47.97</v>
      </c>
      <c r="J1172" s="8">
        <v>3.48</v>
      </c>
      <c r="K1172" s="8">
        <v>3.51</v>
      </c>
      <c r="L1172" s="8">
        <v>3.84</v>
      </c>
      <c r="M1172" s="36" t="str">
        <f>INDEX(YahooDetails[], MATCH(ZACKS_Screener[Ticker], YahooDetails[Ticker],0), 4)</f>
        <v>Energy</v>
      </c>
      <c r="N1172" s="6" t="str">
        <f>INDEX(YahooDetails[], MATCH(ZACKS_Screener[Ticker], YahooDetails[Ticker],0), 2)</f>
        <v>Oil &amp; Gas Midstream</v>
      </c>
      <c r="O11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8.6206896551723582E-3</v>
      </c>
      <c r="P11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9.4017094017094044E-2</v>
      </c>
      <c r="Q1172" s="17">
        <f>IFERROR(ZACKS_Screener[[#This Row],[Price]]/ZACKS_Screener[[#This Row],[EPS1]], "")</f>
        <v>13.666666666666668</v>
      </c>
      <c r="R1172" s="17">
        <f>IFERROR(ZACKS_Screener[[#This Row],[Price]]/ZACKS_Screener[[#This Row],[EPS2]], "")</f>
        <v>12.4921875</v>
      </c>
      <c r="S1172" s="17">
        <f>IFERROR(ZACKS_Screener[[#This Row],[PE1]]/(ZACKS_Screener[[#This Row],[EG1]]*100), "")</f>
        <v>15.853333333333438</v>
      </c>
      <c r="T1172" s="17">
        <f>IFERROR(ZACKS_Screener[[#This Row],[PE2]]/(ZACKS_Screener[[#This Row],[EG2]]*100), "")</f>
        <v>1.3287144886363633</v>
      </c>
      <c r="U1172"/>
    </row>
    <row r="1173" spans="1:21" hidden="1" x14ac:dyDescent="0.25">
      <c r="A1173" s="20" t="s">
        <v>2346</v>
      </c>
      <c r="B1173" s="35">
        <v>349208.56</v>
      </c>
      <c r="C1173" s="6" t="s">
        <v>2345</v>
      </c>
      <c r="D1173" s="6" t="s">
        <v>13</v>
      </c>
      <c r="E1173" s="6" t="s">
        <v>51</v>
      </c>
      <c r="F1173" s="6" t="s">
        <v>699</v>
      </c>
      <c r="G1173">
        <v>6</v>
      </c>
      <c r="H1173">
        <v>202206</v>
      </c>
      <c r="I1173" s="8">
        <v>148.16</v>
      </c>
      <c r="J1173" s="8">
        <v>5.81</v>
      </c>
      <c r="K1173" s="8">
        <v>5.86</v>
      </c>
      <c r="L1173" s="8">
        <v>6.35</v>
      </c>
      <c r="M1173" s="36" t="str">
        <f>INDEX(YahooDetails[], MATCH(ZACKS_Screener[Ticker], YahooDetails[Ticker],0), 4)</f>
        <v>Consumer Defensive</v>
      </c>
      <c r="N1173" s="6" t="str">
        <f>INDEX(YahooDetails[], MATCH(ZACKS_Screener[Ticker], YahooDetails[Ticker],0), 2)</f>
        <v>Household &amp; Personal Products</v>
      </c>
      <c r="O11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8.6058519793460776E-3</v>
      </c>
      <c r="P11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8.3617747440272921E-2</v>
      </c>
      <c r="Q1173" s="17">
        <f>IFERROR(ZACKS_Screener[[#This Row],[Price]]/ZACKS_Screener[[#This Row],[EPS1]], "")</f>
        <v>25.283276450511945</v>
      </c>
      <c r="R1173" s="17">
        <f>IFERROR(ZACKS_Screener[[#This Row],[Price]]/ZACKS_Screener[[#This Row],[EPS2]], "")</f>
        <v>23.332283464566931</v>
      </c>
      <c r="S1173" s="17">
        <f>IFERROR(ZACKS_Screener[[#This Row],[PE1]]/(ZACKS_Screener[[#This Row],[EG1]]*100), "")</f>
        <v>29.379167235494464</v>
      </c>
      <c r="T1173" s="17">
        <f>IFERROR(ZACKS_Screener[[#This Row],[PE2]]/(ZACKS_Screener[[#This Row],[EG2]]*100), "")</f>
        <v>2.7903506347420901</v>
      </c>
      <c r="U1173"/>
    </row>
    <row r="1174" spans="1:21" hidden="1" x14ac:dyDescent="0.25">
      <c r="A1174" s="20" t="s">
        <v>1018</v>
      </c>
      <c r="B1174" s="35">
        <v>4361.59</v>
      </c>
      <c r="C1174" s="6" t="s">
        <v>1017</v>
      </c>
      <c r="D1174" s="6" t="s">
        <v>22</v>
      </c>
      <c r="E1174" s="6" t="s">
        <v>107</v>
      </c>
      <c r="F1174" s="6" t="s">
        <v>108</v>
      </c>
      <c r="G1174">
        <v>12</v>
      </c>
      <c r="H1174">
        <v>202212</v>
      </c>
      <c r="I1174" s="8">
        <v>26.03</v>
      </c>
      <c r="J1174" s="8">
        <v>1.22</v>
      </c>
      <c r="K1174" s="8">
        <v>1.23</v>
      </c>
      <c r="L1174" s="8">
        <v>1.45</v>
      </c>
      <c r="M1174" s="36" t="str">
        <f>INDEX(YahooDetails[], MATCH(ZACKS_Screener[Ticker], YahooDetails[Ticker],0), 4)</f>
        <v>Consumer Cyclical</v>
      </c>
      <c r="N1174" s="6" t="str">
        <f>INDEX(YahooDetails[], MATCH(ZACKS_Screener[Ticker], YahooDetails[Ticker],0), 2)</f>
        <v>Auto &amp; Truck Dealerships</v>
      </c>
      <c r="O11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8.1967213114754172E-3</v>
      </c>
      <c r="P11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0.17886178861788615</v>
      </c>
      <c r="Q1174" s="17">
        <f>IFERROR(ZACKS_Screener[[#This Row],[Price]]/ZACKS_Screener[[#This Row],[EPS1]], "")</f>
        <v>21.162601626016261</v>
      </c>
      <c r="R1174" s="17">
        <f>IFERROR(ZACKS_Screener[[#This Row],[Price]]/ZACKS_Screener[[#This Row],[EPS2]], "")</f>
        <v>17.951724137931034</v>
      </c>
      <c r="S1174" s="17">
        <f>IFERROR(ZACKS_Screener[[#This Row],[PE1]]/(ZACKS_Screener[[#This Row],[EG1]]*100), "")</f>
        <v>25.818373983739818</v>
      </c>
      <c r="T1174" s="17">
        <f>IFERROR(ZACKS_Screener[[#This Row],[PE2]]/(ZACKS_Screener[[#This Row],[EG2]]*100), "")</f>
        <v>1.0036645768025081</v>
      </c>
      <c r="U1174"/>
    </row>
    <row r="1175" spans="1:21" hidden="1" x14ac:dyDescent="0.25">
      <c r="A1175" s="20" t="s">
        <v>2195</v>
      </c>
      <c r="B1175" s="35">
        <v>7748.41</v>
      </c>
      <c r="C1175" s="6" t="s">
        <v>2194</v>
      </c>
      <c r="D1175" s="6" t="s">
        <v>13</v>
      </c>
      <c r="E1175" s="6" t="s">
        <v>37</v>
      </c>
      <c r="F1175" s="6" t="s">
        <v>688</v>
      </c>
      <c r="G1175">
        <v>12</v>
      </c>
      <c r="H1175">
        <v>202212</v>
      </c>
      <c r="I1175" s="8">
        <v>10.73</v>
      </c>
      <c r="J1175" s="8">
        <v>1.23</v>
      </c>
      <c r="K1175" s="8">
        <v>1.24</v>
      </c>
      <c r="L1175" s="8">
        <v>1.44</v>
      </c>
      <c r="M1175" s="36" t="str">
        <f>INDEX(YahooDetails[], MATCH(ZACKS_Screener[Ticker], YahooDetails[Ticker],0), 4)</f>
        <v>Financial Services</v>
      </c>
      <c r="N1175" s="6" t="str">
        <f>INDEX(YahooDetails[], MATCH(ZACKS_Screener[Ticker], YahooDetails[Ticker],0), 2)</f>
        <v>Banks—Regional</v>
      </c>
      <c r="O11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8.1300813008130159E-3</v>
      </c>
      <c r="P11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0.16129032258064513</v>
      </c>
      <c r="Q1175" s="17">
        <f>IFERROR(ZACKS_Screener[[#This Row],[Price]]/ZACKS_Screener[[#This Row],[EPS1]], "")</f>
        <v>8.6532258064516139</v>
      </c>
      <c r="R1175" s="17">
        <f>IFERROR(ZACKS_Screener[[#This Row],[Price]]/ZACKS_Screener[[#This Row],[EPS2]], "")</f>
        <v>7.4513888888888893</v>
      </c>
      <c r="S1175" s="17">
        <f>IFERROR(ZACKS_Screener[[#This Row],[PE1]]/(ZACKS_Screener[[#This Row],[EG1]]*100), "")</f>
        <v>10.643467741935476</v>
      </c>
      <c r="T1175" s="17">
        <f>IFERROR(ZACKS_Screener[[#This Row],[PE2]]/(ZACKS_Screener[[#This Row],[EG2]]*100), "")</f>
        <v>0.46198611111111126</v>
      </c>
      <c r="U1175"/>
    </row>
    <row r="1176" spans="1:21" hidden="1" x14ac:dyDescent="0.25">
      <c r="A1176" s="20" t="s">
        <v>3616</v>
      </c>
      <c r="B1176" s="35">
        <v>2235.84</v>
      </c>
      <c r="C1176" s="6" t="s">
        <v>3615</v>
      </c>
      <c r="D1176" s="6" t="s">
        <v>22</v>
      </c>
      <c r="E1176" s="6" t="s">
        <v>37</v>
      </c>
      <c r="F1176" s="6" t="s">
        <v>2273</v>
      </c>
      <c r="G1176">
        <v>12</v>
      </c>
      <c r="H1176">
        <v>202212</v>
      </c>
      <c r="I1176" s="8">
        <v>12.68</v>
      </c>
      <c r="J1176" s="8">
        <v>1.29</v>
      </c>
      <c r="K1176" s="8">
        <v>1.3</v>
      </c>
      <c r="L1176" s="8">
        <v>1.33</v>
      </c>
      <c r="M1176" s="36" t="str">
        <f>INDEX(YahooDetails[], MATCH(ZACKS_Screener[Ticker], YahooDetails[Ticker],0), 4)</f>
        <v>Financial Services</v>
      </c>
      <c r="N1176" s="6" t="str">
        <f>INDEX(YahooDetails[], MATCH(ZACKS_Screener[Ticker], YahooDetails[Ticker],0), 2)</f>
        <v>Banks—Regional</v>
      </c>
      <c r="O11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7.7519379844961309E-3</v>
      </c>
      <c r="P11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2.3076923076923096E-2</v>
      </c>
      <c r="Q1176" s="17">
        <f>IFERROR(ZACKS_Screener[[#This Row],[Price]]/ZACKS_Screener[[#This Row],[EPS1]], "")</f>
        <v>9.7538461538461529</v>
      </c>
      <c r="R1176" s="17">
        <f>IFERROR(ZACKS_Screener[[#This Row],[Price]]/ZACKS_Screener[[#This Row],[EPS2]], "")</f>
        <v>9.5338345864661651</v>
      </c>
      <c r="S1176" s="17">
        <f>IFERROR(ZACKS_Screener[[#This Row],[PE1]]/(ZACKS_Screener[[#This Row],[EG1]]*100), "")</f>
        <v>12.582461538461526</v>
      </c>
      <c r="T1176" s="17">
        <f>IFERROR(ZACKS_Screener[[#This Row],[PE2]]/(ZACKS_Screener[[#This Row],[EG2]]*100), "")</f>
        <v>4.1313283208020009</v>
      </c>
      <c r="U1176"/>
    </row>
    <row r="1177" spans="1:21" hidden="1" x14ac:dyDescent="0.25">
      <c r="A1177" s="20" t="s">
        <v>2674</v>
      </c>
      <c r="B1177" s="35">
        <v>5101.38</v>
      </c>
      <c r="C1177" s="6" t="s">
        <v>2673</v>
      </c>
      <c r="D1177" s="6" t="s">
        <v>13</v>
      </c>
      <c r="E1177" s="6" t="s">
        <v>18</v>
      </c>
      <c r="F1177" s="6" t="s">
        <v>413</v>
      </c>
      <c r="G1177">
        <v>12</v>
      </c>
      <c r="H1177">
        <v>202212</v>
      </c>
      <c r="I1177" s="8">
        <v>46.27</v>
      </c>
      <c r="J1177" s="8">
        <v>3.98</v>
      </c>
      <c r="K1177" s="8">
        <v>4.01</v>
      </c>
      <c r="L1177" s="8">
        <v>4.3</v>
      </c>
      <c r="M1177" s="36" t="str">
        <f>INDEX(YahooDetails[], MATCH(ZACKS_Screener[Ticker], YahooDetails[Ticker],0), 4)</f>
        <v>Consumer Cyclical</v>
      </c>
      <c r="N1177" s="6" t="str">
        <f>INDEX(YahooDetails[], MATCH(ZACKS_Screener[Ticker], YahooDetails[Ticker],0), 2)</f>
        <v>Packaging &amp; Containers</v>
      </c>
      <c r="O11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7.5376884422110064E-3</v>
      </c>
      <c r="P11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7.2319201995012475E-2</v>
      </c>
      <c r="Q1177" s="17">
        <f>IFERROR(ZACKS_Screener[[#This Row],[Price]]/ZACKS_Screener[[#This Row],[EPS1]], "")</f>
        <v>11.538653366583542</v>
      </c>
      <c r="R1177" s="17">
        <f>IFERROR(ZACKS_Screener[[#This Row],[Price]]/ZACKS_Screener[[#This Row],[EPS2]], "")</f>
        <v>10.760465116279072</v>
      </c>
      <c r="S1177" s="17">
        <f>IFERROR(ZACKS_Screener[[#This Row],[PE1]]/(ZACKS_Screener[[#This Row],[EG1]]*100), "")</f>
        <v>15.307946799667597</v>
      </c>
      <c r="T1177" s="17">
        <f>IFERROR(ZACKS_Screener[[#This Row],[PE2]]/(ZACKS_Screener[[#This Row],[EG2]]*100), "")</f>
        <v>1.4879125902165198</v>
      </c>
      <c r="U1177"/>
    </row>
    <row r="1178" spans="1:21" hidden="1" x14ac:dyDescent="0.25">
      <c r="A1178" s="20" t="s">
        <v>1198</v>
      </c>
      <c r="B1178" s="35">
        <v>19420.12</v>
      </c>
      <c r="C1178" s="6" t="s">
        <v>1197</v>
      </c>
      <c r="D1178" s="6" t="s">
        <v>13</v>
      </c>
      <c r="E1178" s="6" t="s">
        <v>37</v>
      </c>
      <c r="F1178" s="6" t="s">
        <v>250</v>
      </c>
      <c r="G1178">
        <v>12</v>
      </c>
      <c r="H1178">
        <v>202212</v>
      </c>
      <c r="I1178" s="8">
        <v>143.80000000000001</v>
      </c>
      <c r="J1178" s="8">
        <v>8.44</v>
      </c>
      <c r="K1178" s="8">
        <v>8.5</v>
      </c>
      <c r="L1178" s="8">
        <v>9.02</v>
      </c>
      <c r="M1178" s="36" t="str">
        <f>INDEX(YahooDetails[], MATCH(ZACKS_Screener[Ticker], YahooDetails[Ticker],0), 4)</f>
        <v>Real Estate</v>
      </c>
      <c r="N1178" s="6" t="str">
        <f>INDEX(YahooDetails[], MATCH(ZACKS_Screener[Ticker], YahooDetails[Ticker],0), 2)</f>
        <v>REIT—Industrial</v>
      </c>
      <c r="O11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7.1090047393365524E-3</v>
      </c>
      <c r="P11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6.1176470588235242E-2</v>
      </c>
      <c r="Q1178" s="17">
        <f>IFERROR(ZACKS_Screener[[#This Row],[Price]]/ZACKS_Screener[[#This Row],[EPS1]], "")</f>
        <v>16.91764705882353</v>
      </c>
      <c r="R1178" s="17">
        <f>IFERROR(ZACKS_Screener[[#This Row],[Price]]/ZACKS_Screener[[#This Row],[EPS2]], "")</f>
        <v>15.942350332594238</v>
      </c>
      <c r="S1178" s="17">
        <f>IFERROR(ZACKS_Screener[[#This Row],[PE1]]/(ZACKS_Screener[[#This Row],[EG1]]*100), "")</f>
        <v>23.797490196078229</v>
      </c>
      <c r="T1178" s="17">
        <f>IFERROR(ZACKS_Screener[[#This Row],[PE2]]/(ZACKS_Screener[[#This Row],[EG2]]*100), "")</f>
        <v>2.6059611120586754</v>
      </c>
      <c r="U1178"/>
    </row>
    <row r="1179" spans="1:21" hidden="1" x14ac:dyDescent="0.25">
      <c r="A1179" s="20" t="s">
        <v>401</v>
      </c>
      <c r="B1179" s="35">
        <v>232850.81</v>
      </c>
      <c r="C1179" s="6" t="s">
        <v>400</v>
      </c>
      <c r="D1179" s="6" t="s">
        <v>13</v>
      </c>
      <c r="E1179" s="6" t="s">
        <v>30</v>
      </c>
      <c r="F1179" s="6" t="s">
        <v>256</v>
      </c>
      <c r="G1179">
        <v>3</v>
      </c>
      <c r="H1179">
        <v>202303</v>
      </c>
      <c r="I1179" s="8">
        <v>87.93</v>
      </c>
      <c r="J1179" s="8">
        <v>7.94</v>
      </c>
      <c r="K1179" s="8">
        <v>7.99</v>
      </c>
      <c r="L1179" s="8">
        <v>9.35</v>
      </c>
      <c r="M1179" s="36" t="str">
        <f>INDEX(YahooDetails[], MATCH(ZACKS_Screener[Ticker], YahooDetails[Ticker],0), 4)</f>
        <v>Consumer Cyclical</v>
      </c>
      <c r="N1179" s="6" t="str">
        <f>INDEX(YahooDetails[], MATCH(ZACKS_Screener[Ticker], YahooDetails[Ticker],0), 2)</f>
        <v>Internet Retail</v>
      </c>
      <c r="O11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6.2972292191435545E-3</v>
      </c>
      <c r="P11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0.17021276595744672</v>
      </c>
      <c r="Q1179" s="17">
        <f>IFERROR(ZACKS_Screener[[#This Row],[Price]]/ZACKS_Screener[[#This Row],[EPS1]], "")</f>
        <v>11.005006257822279</v>
      </c>
      <c r="R1179" s="17">
        <f>IFERROR(ZACKS_Screener[[#This Row],[Price]]/ZACKS_Screener[[#This Row],[EPS2]], "")</f>
        <v>9.404278074866312</v>
      </c>
      <c r="S1179" s="17">
        <f>IFERROR(ZACKS_Screener[[#This Row],[PE1]]/(ZACKS_Screener[[#This Row],[EG1]]*100), "")</f>
        <v>17.475949937421841</v>
      </c>
      <c r="T1179" s="17">
        <f>IFERROR(ZACKS_Screener[[#This Row],[PE2]]/(ZACKS_Screener[[#This Row],[EG2]]*100), "")</f>
        <v>0.55250133689839609</v>
      </c>
      <c r="U1179"/>
    </row>
    <row r="1180" spans="1:21" hidden="1" x14ac:dyDescent="0.25">
      <c r="A1180" s="20" t="s">
        <v>2741</v>
      </c>
      <c r="B1180" s="35">
        <v>5612.3</v>
      </c>
      <c r="C1180" s="6" t="s">
        <v>2740</v>
      </c>
      <c r="D1180" s="6" t="s">
        <v>13</v>
      </c>
      <c r="E1180" s="6" t="s">
        <v>37</v>
      </c>
      <c r="F1180" s="6" t="s">
        <v>168</v>
      </c>
      <c r="G1180">
        <v>12</v>
      </c>
      <c r="H1180">
        <v>202212</v>
      </c>
      <c r="I1180" s="8">
        <v>39.72</v>
      </c>
      <c r="J1180" s="8">
        <v>3.56</v>
      </c>
      <c r="K1180" s="8">
        <v>3.58</v>
      </c>
      <c r="L1180" s="8">
        <v>3.69</v>
      </c>
      <c r="M1180" s="36" t="str">
        <f>INDEX(YahooDetails[], MATCH(ZACKS_Screener[Ticker], YahooDetails[Ticker],0), 4)</f>
        <v>Real Estate</v>
      </c>
      <c r="N1180" s="6" t="str">
        <f>INDEX(YahooDetails[], MATCH(ZACKS_Screener[Ticker], YahooDetails[Ticker],0), 2)</f>
        <v>REIT—Diversified</v>
      </c>
      <c r="O11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5.6179775280898927E-3</v>
      </c>
      <c r="P11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3.0726256983240188E-2</v>
      </c>
      <c r="Q1180" s="17">
        <f>IFERROR(ZACKS_Screener[[#This Row],[Price]]/ZACKS_Screener[[#This Row],[EPS1]], "")</f>
        <v>11.094972067039105</v>
      </c>
      <c r="R1180" s="17">
        <f>IFERROR(ZACKS_Screener[[#This Row],[Price]]/ZACKS_Screener[[#This Row],[EPS2]], "")</f>
        <v>10.764227642276422</v>
      </c>
      <c r="S1180" s="17">
        <f>IFERROR(ZACKS_Screener[[#This Row],[PE1]]/(ZACKS_Screener[[#This Row],[EG1]]*100), "")</f>
        <v>19.749050279329591</v>
      </c>
      <c r="T1180" s="17">
        <f>IFERROR(ZACKS_Screener[[#This Row],[PE2]]/(ZACKS_Screener[[#This Row],[EG2]]*100), "")</f>
        <v>3.5032668144863308</v>
      </c>
      <c r="U1180"/>
    </row>
    <row r="1181" spans="1:21" hidden="1" x14ac:dyDescent="0.25">
      <c r="A1181" s="20" t="s">
        <v>3819</v>
      </c>
      <c r="B1181" s="35">
        <v>2779.31</v>
      </c>
      <c r="C1181" s="6" t="s">
        <v>3818</v>
      </c>
      <c r="D1181" s="6" t="s">
        <v>13</v>
      </c>
      <c r="E1181" s="6" t="s">
        <v>37</v>
      </c>
      <c r="F1181" s="6" t="s">
        <v>379</v>
      </c>
      <c r="G1181">
        <v>12</v>
      </c>
      <c r="H1181">
        <v>202212</v>
      </c>
      <c r="I1181" s="8">
        <v>24.08</v>
      </c>
      <c r="J1181" s="8">
        <v>3.71</v>
      </c>
      <c r="K1181" s="8">
        <v>3.73</v>
      </c>
      <c r="L1181" s="8">
        <v>4.32</v>
      </c>
      <c r="M1181" s="36" t="str">
        <f>INDEX(YahooDetails[], MATCH(ZACKS_Screener[Ticker], YahooDetails[Ticker],0), 4)</f>
        <v>Financial Services</v>
      </c>
      <c r="N1181" s="6" t="str">
        <f>INDEX(YahooDetails[], MATCH(ZACKS_Screener[Ticker], YahooDetails[Ticker],0), 2)</f>
        <v>Banks—Regional</v>
      </c>
      <c r="O11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5.3908355795148294E-3</v>
      </c>
      <c r="P11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0.15817694369973198</v>
      </c>
      <c r="Q1181" s="17">
        <f>IFERROR(ZACKS_Screener[[#This Row],[Price]]/ZACKS_Screener[[#This Row],[EPS1]], "")</f>
        <v>6.455764075067024</v>
      </c>
      <c r="R1181" s="17">
        <f>IFERROR(ZACKS_Screener[[#This Row],[Price]]/ZACKS_Screener[[#This Row],[EPS2]], "")</f>
        <v>5.5740740740740735</v>
      </c>
      <c r="S1181" s="17">
        <f>IFERROR(ZACKS_Screener[[#This Row],[PE1]]/(ZACKS_Screener[[#This Row],[EG1]]*100), "")</f>
        <v>11.975442359249318</v>
      </c>
      <c r="T1181" s="17">
        <f>IFERROR(ZACKS_Screener[[#This Row],[PE2]]/(ZACKS_Screener[[#This Row],[EG2]]*100), "")</f>
        <v>0.35239485247959801</v>
      </c>
      <c r="U1181"/>
    </row>
    <row r="1182" spans="1:21" hidden="1" x14ac:dyDescent="0.25">
      <c r="A1182" s="20" t="s">
        <v>4148</v>
      </c>
      <c r="B1182" s="35">
        <v>2617.16</v>
      </c>
      <c r="C1182" s="6" t="s">
        <v>4147</v>
      </c>
      <c r="D1182" s="6" t="s">
        <v>13</v>
      </c>
      <c r="E1182" s="6" t="s">
        <v>18</v>
      </c>
      <c r="F1182" s="6" t="s">
        <v>115</v>
      </c>
      <c r="G1182">
        <v>12</v>
      </c>
      <c r="H1182">
        <v>202212</v>
      </c>
      <c r="I1182" s="8">
        <v>17.79</v>
      </c>
      <c r="J1182" s="8">
        <v>1.9</v>
      </c>
      <c r="K1182" s="8">
        <v>1.91</v>
      </c>
      <c r="L1182" s="8">
        <v>2.17</v>
      </c>
      <c r="M1182" s="36" t="str">
        <f>INDEX(YahooDetails[], MATCH(ZACKS_Screener[Ticker], YahooDetails[Ticker],0), 4)</f>
        <v>Industrials</v>
      </c>
      <c r="N1182" s="6" t="str">
        <f>INDEX(YahooDetails[], MATCH(ZACKS_Screener[Ticker], YahooDetails[Ticker],0), 2)</f>
        <v>Security &amp; Protection Services</v>
      </c>
      <c r="O11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5.2631578947368472E-3</v>
      </c>
      <c r="P11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0.13612565445026178</v>
      </c>
      <c r="Q1182" s="17">
        <f>IFERROR(ZACKS_Screener[[#This Row],[Price]]/ZACKS_Screener[[#This Row],[EPS1]], "")</f>
        <v>9.3141361256544499</v>
      </c>
      <c r="R1182" s="17">
        <f>IFERROR(ZACKS_Screener[[#This Row],[Price]]/ZACKS_Screener[[#This Row],[EPS2]], "")</f>
        <v>8.1981566820276495</v>
      </c>
      <c r="S1182" s="17">
        <f>IFERROR(ZACKS_Screener[[#This Row],[PE1]]/(ZACKS_Screener[[#This Row],[EG1]]*100), "")</f>
        <v>17.696858638743436</v>
      </c>
      <c r="T1182" s="17">
        <f>IFERROR(ZACKS_Screener[[#This Row],[PE2]]/(ZACKS_Screener[[#This Row],[EG2]]*100), "")</f>
        <v>0.60224920241049273</v>
      </c>
      <c r="U1182"/>
    </row>
    <row r="1183" spans="1:21" hidden="1" x14ac:dyDescent="0.25">
      <c r="A1183" s="20" t="s">
        <v>2841</v>
      </c>
      <c r="B1183" s="35">
        <v>12190.31</v>
      </c>
      <c r="C1183" s="6" t="s">
        <v>2840</v>
      </c>
      <c r="D1183" s="6" t="s">
        <v>22</v>
      </c>
      <c r="E1183" s="6" t="s">
        <v>41</v>
      </c>
      <c r="F1183" s="6" t="s">
        <v>67</v>
      </c>
      <c r="G1183">
        <v>6</v>
      </c>
      <c r="H1183">
        <v>202206</v>
      </c>
      <c r="I1183" s="8">
        <v>77.430000000000007</v>
      </c>
      <c r="J1183" s="8">
        <v>1.97</v>
      </c>
      <c r="K1183" s="8">
        <v>1.98</v>
      </c>
      <c r="L1183" s="8">
        <v>2.2999999999999998</v>
      </c>
      <c r="M1183" s="36" t="str">
        <f>INDEX(YahooDetails[], MATCH(ZACKS_Screener[Ticker], YahooDetails[Ticker],0), 4)</f>
        <v>Healthcare</v>
      </c>
      <c r="N1183" s="6" t="str">
        <f>INDEX(YahooDetails[], MATCH(ZACKS_Screener[Ticker], YahooDetails[Ticker],0), 2)</f>
        <v>Biotechnology</v>
      </c>
      <c r="O11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5.0761421319797002E-3</v>
      </c>
      <c r="P11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0.16161616161616155</v>
      </c>
      <c r="Q1183" s="17">
        <f>IFERROR(ZACKS_Screener[[#This Row],[Price]]/ZACKS_Screener[[#This Row],[EPS1]], "")</f>
        <v>39.106060606060609</v>
      </c>
      <c r="R1183" s="17">
        <f>IFERROR(ZACKS_Screener[[#This Row],[Price]]/ZACKS_Screener[[#This Row],[EPS2]], "")</f>
        <v>33.665217391304353</v>
      </c>
      <c r="S1183" s="17">
        <f>IFERROR(ZACKS_Screener[[#This Row],[PE1]]/(ZACKS_Screener[[#This Row],[EG1]]*100), "")</f>
        <v>77.038939393939316</v>
      </c>
      <c r="T1183" s="17">
        <f>IFERROR(ZACKS_Screener[[#This Row],[PE2]]/(ZACKS_Screener[[#This Row],[EG2]]*100), "")</f>
        <v>2.0830353260869576</v>
      </c>
      <c r="U1183"/>
    </row>
    <row r="1184" spans="1:21" hidden="1" x14ac:dyDescent="0.25">
      <c r="A1184" s="20" t="s">
        <v>3040</v>
      </c>
      <c r="B1184" s="35">
        <v>7668.6</v>
      </c>
      <c r="C1184" s="6" t="s">
        <v>3039</v>
      </c>
      <c r="D1184" s="6" t="s">
        <v>13</v>
      </c>
      <c r="E1184" s="6" t="s">
        <v>330</v>
      </c>
      <c r="F1184" s="6" t="s">
        <v>806</v>
      </c>
      <c r="G1184">
        <v>3</v>
      </c>
      <c r="H1184">
        <v>202303</v>
      </c>
      <c r="I1184" s="8">
        <v>19.73</v>
      </c>
      <c r="J1184" s="8">
        <v>2.1</v>
      </c>
      <c r="K1184" s="8">
        <v>2.11</v>
      </c>
      <c r="L1184" s="8">
        <v>2.52</v>
      </c>
      <c r="M1184" s="36" t="str">
        <f>INDEX(YahooDetails[], MATCH(ZACKS_Screener[Ticker], YahooDetails[Ticker],0), 4)</f>
        <v>Consumer Cyclical</v>
      </c>
      <c r="N1184" s="6" t="str">
        <f>INDEX(YahooDetails[], MATCH(ZACKS_Screener[Ticker], YahooDetails[Ticker],0), 2)</f>
        <v>Apparel Manufacturing</v>
      </c>
      <c r="O11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4.76190476190466E-3</v>
      </c>
      <c r="P11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0.1943127962085309</v>
      </c>
      <c r="Q1184" s="17">
        <f>IFERROR(ZACKS_Screener[[#This Row],[Price]]/ZACKS_Screener[[#This Row],[EPS1]], "")</f>
        <v>9.3507109004739348</v>
      </c>
      <c r="R1184" s="17">
        <f>IFERROR(ZACKS_Screener[[#This Row],[Price]]/ZACKS_Screener[[#This Row],[EPS2]], "")</f>
        <v>7.8293650793650791</v>
      </c>
      <c r="S1184" s="17">
        <f>IFERROR(ZACKS_Screener[[#This Row],[PE1]]/(ZACKS_Screener[[#This Row],[EG1]]*100), "")</f>
        <v>19.636492890995683</v>
      </c>
      <c r="T1184" s="17">
        <f>IFERROR(ZACKS_Screener[[#This Row],[PE2]]/(ZACKS_Screener[[#This Row],[EG2]]*100), "")</f>
        <v>0.40292586140147096</v>
      </c>
      <c r="U1184"/>
    </row>
    <row r="1185" spans="1:21" hidden="1" x14ac:dyDescent="0.25">
      <c r="A1185" s="20" t="s">
        <v>4347</v>
      </c>
      <c r="B1185" s="35">
        <v>2153.17</v>
      </c>
      <c r="C1185" s="6" t="s">
        <v>4346</v>
      </c>
      <c r="D1185" s="6" t="s">
        <v>22</v>
      </c>
      <c r="E1185" s="6" t="s">
        <v>37</v>
      </c>
      <c r="F1185" s="6" t="s">
        <v>38</v>
      </c>
      <c r="G1185">
        <v>12</v>
      </c>
      <c r="H1185">
        <v>202212</v>
      </c>
      <c r="I1185" s="8">
        <v>32.19</v>
      </c>
      <c r="J1185" s="8">
        <v>4.58</v>
      </c>
      <c r="K1185" s="8">
        <v>4.5999999999999996</v>
      </c>
      <c r="L1185" s="8">
        <v>5.08</v>
      </c>
      <c r="M1185" s="36" t="str">
        <f>INDEX(YahooDetails[], MATCH(ZACKS_Screener[Ticker], YahooDetails[Ticker],0), 4)</f>
        <v>Financial Services</v>
      </c>
      <c r="N1185" s="6" t="str">
        <f>INDEX(YahooDetails[], MATCH(ZACKS_Screener[Ticker], YahooDetails[Ticker],0), 2)</f>
        <v>Asset Management</v>
      </c>
      <c r="O11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4.3668122270741428E-3</v>
      </c>
      <c r="P11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0.10434782608695663</v>
      </c>
      <c r="Q1185" s="17">
        <f>IFERROR(ZACKS_Screener[[#This Row],[Price]]/ZACKS_Screener[[#This Row],[EPS1]], "")</f>
        <v>6.9978260869565219</v>
      </c>
      <c r="R1185" s="17">
        <f>IFERROR(ZACKS_Screener[[#This Row],[Price]]/ZACKS_Screener[[#This Row],[EPS2]], "")</f>
        <v>6.3366141732283463</v>
      </c>
      <c r="S1185" s="17">
        <f>IFERROR(ZACKS_Screener[[#This Row],[PE1]]/(ZACKS_Screener[[#This Row],[EG1]]*100), "")</f>
        <v>16.025021739130775</v>
      </c>
      <c r="T1185" s="17">
        <f>IFERROR(ZACKS_Screener[[#This Row],[PE2]]/(ZACKS_Screener[[#This Row],[EG2]]*100), "")</f>
        <v>0.60725885826771586</v>
      </c>
      <c r="U1185"/>
    </row>
    <row r="1186" spans="1:21" hidden="1" x14ac:dyDescent="0.25">
      <c r="A1186" s="20" t="s">
        <v>3969</v>
      </c>
      <c r="B1186" s="35">
        <v>2299.34</v>
      </c>
      <c r="C1186" s="6" t="s">
        <v>3968</v>
      </c>
      <c r="D1186" s="6" t="s">
        <v>22</v>
      </c>
      <c r="E1186" s="6" t="s">
        <v>37</v>
      </c>
      <c r="F1186" s="6" t="s">
        <v>136</v>
      </c>
      <c r="G1186">
        <v>12</v>
      </c>
      <c r="H1186">
        <v>202212</v>
      </c>
      <c r="I1186" s="8">
        <v>93.94</v>
      </c>
      <c r="J1186" s="8">
        <v>4.7</v>
      </c>
      <c r="K1186" s="8">
        <v>4.72</v>
      </c>
      <c r="L1186" s="8">
        <v>5.12</v>
      </c>
      <c r="M1186" s="36" t="str">
        <f>INDEX(YahooDetails[], MATCH(ZACKS_Screener[Ticker], YahooDetails[Ticker],0), 4)</f>
        <v>Industrials</v>
      </c>
      <c r="N1186" s="6" t="str">
        <f>INDEX(YahooDetails[], MATCH(ZACKS_Screener[Ticker], YahooDetails[Ticker],0), 2)</f>
        <v>Rental &amp; Leasing Services</v>
      </c>
      <c r="O11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4.2553191489360792E-3</v>
      </c>
      <c r="P11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8.4745762711864486E-2</v>
      </c>
      <c r="Q1186" s="17">
        <f>IFERROR(ZACKS_Screener[[#This Row],[Price]]/ZACKS_Screener[[#This Row],[EPS1]], "")</f>
        <v>19.902542372881356</v>
      </c>
      <c r="R1186" s="17">
        <f>IFERROR(ZACKS_Screener[[#This Row],[Price]]/ZACKS_Screener[[#This Row],[EPS2]], "")</f>
        <v>18.34765625</v>
      </c>
      <c r="S1186" s="17">
        <f>IFERROR(ZACKS_Screener[[#This Row],[PE1]]/(ZACKS_Screener[[#This Row],[EG1]]*100), "")</f>
        <v>46.770974576272188</v>
      </c>
      <c r="T1186" s="17">
        <f>IFERROR(ZACKS_Screener[[#This Row],[PE2]]/(ZACKS_Screener[[#This Row],[EG2]]*100), "")</f>
        <v>2.1650234374999981</v>
      </c>
      <c r="U1186"/>
    </row>
    <row r="1187" spans="1:21" hidden="1" x14ac:dyDescent="0.25">
      <c r="A1187" s="20" t="s">
        <v>2498</v>
      </c>
      <c r="B1187" s="35">
        <v>16767.63</v>
      </c>
      <c r="C1187" s="6" t="s">
        <v>2497</v>
      </c>
      <c r="D1187" s="6" t="s">
        <v>13</v>
      </c>
      <c r="E1187" s="6" t="s">
        <v>37</v>
      </c>
      <c r="F1187" s="6" t="s">
        <v>550</v>
      </c>
      <c r="G1187">
        <v>12</v>
      </c>
      <c r="H1187">
        <v>202212</v>
      </c>
      <c r="I1187" s="8">
        <v>17.87</v>
      </c>
      <c r="J1187" s="8">
        <v>2.37</v>
      </c>
      <c r="K1187" s="8">
        <v>2.38</v>
      </c>
      <c r="L1187" s="8">
        <v>2.2400000000000002</v>
      </c>
      <c r="M1187" s="36" t="str">
        <f>INDEX(YahooDetails[], MATCH(ZACKS_Screener[Ticker], YahooDetails[Ticker],0), 4)</f>
        <v>Financial Services</v>
      </c>
      <c r="N1187" s="6" t="str">
        <f>INDEX(YahooDetails[], MATCH(ZACKS_Screener[Ticker], YahooDetails[Ticker],0), 2)</f>
        <v>Banks—Regional</v>
      </c>
      <c r="O11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4.2194092827003314E-3</v>
      </c>
      <c r="P11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-5.8823529411764573E-2</v>
      </c>
      <c r="Q1187" s="17">
        <f>IFERROR(ZACKS_Screener[[#This Row],[Price]]/ZACKS_Screener[[#This Row],[EPS1]], "")</f>
        <v>7.5084033613445387</v>
      </c>
      <c r="R1187" s="17">
        <f>IFERROR(ZACKS_Screener[[#This Row],[Price]]/ZACKS_Screener[[#This Row],[EPS2]], "")</f>
        <v>7.9776785714285712</v>
      </c>
      <c r="S1187" s="17">
        <f>IFERROR(ZACKS_Screener[[#This Row],[PE1]]/(ZACKS_Screener[[#This Row],[EG1]]*100), "")</f>
        <v>17.794915966386938</v>
      </c>
      <c r="T1187" s="17">
        <f>IFERROR(ZACKS_Screener[[#This Row],[PE2]]/(ZACKS_Screener[[#This Row],[EG2]]*100), "")</f>
        <v>-1.3562053571428601</v>
      </c>
      <c r="U1187"/>
    </row>
    <row r="1188" spans="1:21" hidden="1" x14ac:dyDescent="0.25">
      <c r="A1188" s="20" t="s">
        <v>2718</v>
      </c>
      <c r="B1188" s="35">
        <v>36208.32</v>
      </c>
      <c r="C1188" s="6" t="s">
        <v>2717</v>
      </c>
      <c r="D1188" s="6" t="s">
        <v>13</v>
      </c>
      <c r="E1188" s="6" t="s">
        <v>37</v>
      </c>
      <c r="F1188" s="6" t="s">
        <v>98</v>
      </c>
      <c r="G1188">
        <v>12</v>
      </c>
      <c r="H1188">
        <v>202212</v>
      </c>
      <c r="I1188" s="8">
        <v>110.73</v>
      </c>
      <c r="J1188" s="8">
        <v>11.87</v>
      </c>
      <c r="K1188" s="8">
        <v>11.92</v>
      </c>
      <c r="L1188" s="8">
        <v>12.29</v>
      </c>
      <c r="M1188" s="36" t="str">
        <f>INDEX(YahooDetails[], MATCH(ZACKS_Screener[Ticker], YahooDetails[Ticker],0), 4)</f>
        <v>Real Estate</v>
      </c>
      <c r="N1188" s="6" t="str">
        <f>INDEX(YahooDetails[], MATCH(ZACKS_Screener[Ticker], YahooDetails[Ticker],0), 2)</f>
        <v>REIT—Retail</v>
      </c>
      <c r="O11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4.2122999157540621E-3</v>
      </c>
      <c r="P11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3.1040268456375773E-2</v>
      </c>
      <c r="Q1188" s="17">
        <f>IFERROR(ZACKS_Screener[[#This Row],[Price]]/ZACKS_Screener[[#This Row],[EPS1]], "")</f>
        <v>9.2894295302013425</v>
      </c>
      <c r="R1188" s="17">
        <f>IFERROR(ZACKS_Screener[[#This Row],[Price]]/ZACKS_Screener[[#This Row],[EPS2]], "")</f>
        <v>9.0097640358014655</v>
      </c>
      <c r="S1188" s="17">
        <f>IFERROR(ZACKS_Screener[[#This Row],[PE1]]/(ZACKS_Screener[[#This Row],[EG1]]*100), "")</f>
        <v>22.053105704697671</v>
      </c>
      <c r="T1188" s="17">
        <f>IFERROR(ZACKS_Screener[[#This Row],[PE2]]/(ZACKS_Screener[[#This Row],[EG2]]*100), "")</f>
        <v>2.9026050623446942</v>
      </c>
      <c r="U1188"/>
    </row>
    <row r="1189" spans="1:21" hidden="1" x14ac:dyDescent="0.25">
      <c r="A1189" s="20" t="s">
        <v>2387</v>
      </c>
      <c r="B1189" s="35">
        <v>3931.24</v>
      </c>
      <c r="C1189" s="6" t="s">
        <v>2386</v>
      </c>
      <c r="D1189" s="6" t="s">
        <v>13</v>
      </c>
      <c r="E1189" s="6" t="s">
        <v>118</v>
      </c>
      <c r="F1189" s="6" t="s">
        <v>119</v>
      </c>
      <c r="G1189">
        <v>12</v>
      </c>
      <c r="H1189">
        <v>202212</v>
      </c>
      <c r="I1189" s="8">
        <v>45.8</v>
      </c>
      <c r="J1189" s="8">
        <v>2.69</v>
      </c>
      <c r="K1189" s="8">
        <v>2.7</v>
      </c>
      <c r="L1189" s="8">
        <v>2.89</v>
      </c>
      <c r="M1189" s="36" t="str">
        <f>INDEX(YahooDetails[], MATCH(ZACKS_Screener[Ticker], YahooDetails[Ticker],0), 4)</f>
        <v>Utilities</v>
      </c>
      <c r="N1189" s="6" t="str">
        <f>INDEX(YahooDetails[], MATCH(ZACKS_Screener[Ticker], YahooDetails[Ticker],0), 2)</f>
        <v>Utilities—Regulated Electric</v>
      </c>
      <c r="O11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3.7174721189591939E-3</v>
      </c>
      <c r="P11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7.0370370370370347E-2</v>
      </c>
      <c r="Q1189" s="17">
        <f>IFERROR(ZACKS_Screener[[#This Row],[Price]]/ZACKS_Screener[[#This Row],[EPS1]], "")</f>
        <v>16.962962962962962</v>
      </c>
      <c r="R1189" s="17">
        <f>IFERROR(ZACKS_Screener[[#This Row],[Price]]/ZACKS_Screener[[#This Row],[EPS2]], "")</f>
        <v>15.847750865051902</v>
      </c>
      <c r="S1189" s="17">
        <f>IFERROR(ZACKS_Screener[[#This Row],[PE1]]/(ZACKS_Screener[[#This Row],[EG1]]*100), "")</f>
        <v>45.630370370369306</v>
      </c>
      <c r="T1189" s="17">
        <f>IFERROR(ZACKS_Screener[[#This Row],[PE2]]/(ZACKS_Screener[[#This Row],[EG2]]*100), "")</f>
        <v>2.2520488071389551</v>
      </c>
      <c r="U1189"/>
    </row>
    <row r="1190" spans="1:21" hidden="1" x14ac:dyDescent="0.25">
      <c r="A1190" s="20" t="s">
        <v>2708</v>
      </c>
      <c r="B1190" s="35">
        <v>76698.91</v>
      </c>
      <c r="C1190" s="6" t="s">
        <v>2707</v>
      </c>
      <c r="D1190" s="6" t="s">
        <v>13</v>
      </c>
      <c r="E1190" s="6" t="s">
        <v>118</v>
      </c>
      <c r="F1190" s="6" t="s">
        <v>119</v>
      </c>
      <c r="G1190">
        <v>12</v>
      </c>
      <c r="H1190">
        <v>202212</v>
      </c>
      <c r="I1190" s="8">
        <v>70.34</v>
      </c>
      <c r="J1190" s="8">
        <v>3.6</v>
      </c>
      <c r="K1190" s="8">
        <v>3.61</v>
      </c>
      <c r="L1190" s="8">
        <v>4.0199999999999996</v>
      </c>
      <c r="M1190" s="36" t="str">
        <f>INDEX(YahooDetails[], MATCH(ZACKS_Screener[Ticker], YahooDetails[Ticker],0), 4)</f>
        <v>Utilities</v>
      </c>
      <c r="N1190" s="6" t="str">
        <f>INDEX(YahooDetails[], MATCH(ZACKS_Screener[Ticker], YahooDetails[Ticker],0), 2)</f>
        <v>Utilities—Regulated Electric</v>
      </c>
      <c r="O11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2.7777777777777185E-3</v>
      </c>
      <c r="P11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0.11357340720221598</v>
      </c>
      <c r="Q1190" s="17">
        <f>IFERROR(ZACKS_Screener[[#This Row],[Price]]/ZACKS_Screener[[#This Row],[EPS1]], "")</f>
        <v>19.48476454293629</v>
      </c>
      <c r="R1190" s="17">
        <f>IFERROR(ZACKS_Screener[[#This Row],[Price]]/ZACKS_Screener[[#This Row],[EPS2]], "")</f>
        <v>17.497512437810947</v>
      </c>
      <c r="S1190" s="17">
        <f>IFERROR(ZACKS_Screener[[#This Row],[PE1]]/(ZACKS_Screener[[#This Row],[EG1]]*100), "")</f>
        <v>70.145152354572147</v>
      </c>
      <c r="T1190" s="17">
        <f>IFERROR(ZACKS_Screener[[#This Row],[PE2]]/(ZACKS_Screener[[#This Row],[EG2]]*100), "")</f>
        <v>1.5406346317194528</v>
      </c>
      <c r="U1190"/>
    </row>
    <row r="1191" spans="1:21" hidden="1" x14ac:dyDescent="0.25">
      <c r="A1191" s="20" t="s">
        <v>467</v>
      </c>
      <c r="B1191" s="35">
        <v>7482.18</v>
      </c>
      <c r="C1191" s="6" t="s">
        <v>466</v>
      </c>
      <c r="D1191" s="6" t="s">
        <v>13</v>
      </c>
      <c r="E1191" s="6" t="s">
        <v>18</v>
      </c>
      <c r="F1191" s="6" t="s">
        <v>231</v>
      </c>
      <c r="G1191">
        <v>9</v>
      </c>
      <c r="H1191">
        <v>202209</v>
      </c>
      <c r="I1191" s="8">
        <v>62.77</v>
      </c>
      <c r="J1191" s="8">
        <v>7.4</v>
      </c>
      <c r="K1191" s="8">
        <v>7.42</v>
      </c>
      <c r="L1191" s="8">
        <v>8.1199999999999992</v>
      </c>
      <c r="M1191" s="36" t="str">
        <f>INDEX(YahooDetails[], MATCH(ZACKS_Screener[Ticker], YahooDetails[Ticker],0), 4)</f>
        <v>Consumer Cyclical</v>
      </c>
      <c r="N1191" s="6" t="str">
        <f>INDEX(YahooDetails[], MATCH(ZACKS_Screener[Ticker], YahooDetails[Ticker],0), 2)</f>
        <v>Packaging &amp; Containers</v>
      </c>
      <c r="O11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2.7027027027026452E-3</v>
      </c>
      <c r="P11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9.4339622641509344E-2</v>
      </c>
      <c r="Q1191" s="17">
        <f>IFERROR(ZACKS_Screener[[#This Row],[Price]]/ZACKS_Screener[[#This Row],[EPS1]], "")</f>
        <v>8.45956873315364</v>
      </c>
      <c r="R1191" s="17">
        <f>IFERROR(ZACKS_Screener[[#This Row],[Price]]/ZACKS_Screener[[#This Row],[EPS2]], "")</f>
        <v>7.7302955665024644</v>
      </c>
      <c r="S1191" s="17">
        <f>IFERROR(ZACKS_Screener[[#This Row],[PE1]]/(ZACKS_Screener[[#This Row],[EG1]]*100), "")</f>
        <v>31.300404312669134</v>
      </c>
      <c r="T1191" s="17">
        <f>IFERROR(ZACKS_Screener[[#This Row],[PE2]]/(ZACKS_Screener[[#This Row],[EG2]]*100), "")</f>
        <v>0.81941133004926192</v>
      </c>
      <c r="U1191"/>
    </row>
    <row r="1192" spans="1:21" hidden="1" x14ac:dyDescent="0.25">
      <c r="A1192" s="20" t="s">
        <v>1791</v>
      </c>
      <c r="B1192" s="35">
        <v>10768.89</v>
      </c>
      <c r="C1192" s="6" t="s">
        <v>1789</v>
      </c>
      <c r="D1192" s="6" t="s">
        <v>22</v>
      </c>
      <c r="E1192" s="6" t="s">
        <v>330</v>
      </c>
      <c r="F1192" s="6" t="s">
        <v>613</v>
      </c>
      <c r="G1192">
        <v>12</v>
      </c>
      <c r="H1192">
        <v>202212</v>
      </c>
      <c r="I1192" s="8">
        <v>73.66</v>
      </c>
      <c r="J1192" s="8">
        <v>7.96</v>
      </c>
      <c r="K1192" s="8">
        <v>7.98</v>
      </c>
      <c r="L1192" s="8">
        <v>10.89</v>
      </c>
      <c r="M1192" s="36" t="str">
        <f>INDEX(YahooDetails[], MATCH(ZACKS_Screener[Ticker], YahooDetails[Ticker],0), 4)</f>
        <v>Communication Services</v>
      </c>
      <c r="N1192" s="6" t="str">
        <f>INDEX(YahooDetails[], MATCH(ZACKS_Screener[Ticker], YahooDetails[Ticker],0), 2)</f>
        <v>Telecom Services</v>
      </c>
      <c r="O11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2.5125628140704099E-3</v>
      </c>
      <c r="P11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0.36466165413533835</v>
      </c>
      <c r="Q1192" s="17">
        <f>IFERROR(ZACKS_Screener[[#This Row],[Price]]/ZACKS_Screener[[#This Row],[EPS1]], "")</f>
        <v>9.2305764411027553</v>
      </c>
      <c r="R1192" s="17">
        <f>IFERROR(ZACKS_Screener[[#This Row],[Price]]/ZACKS_Screener[[#This Row],[EPS2]], "")</f>
        <v>6.7640036730945816</v>
      </c>
      <c r="S1192" s="17">
        <f>IFERROR(ZACKS_Screener[[#This Row],[PE1]]/(ZACKS_Screener[[#This Row],[EG1]]*100), "")</f>
        <v>36.737694235588116</v>
      </c>
      <c r="T1192" s="17">
        <f>IFERROR(ZACKS_Screener[[#This Row],[PE2]]/(ZACKS_Screener[[#This Row],[EG2]]*100), "")</f>
        <v>0.18548711103537718</v>
      </c>
      <c r="U1192"/>
    </row>
    <row r="1193" spans="1:21" hidden="1" x14ac:dyDescent="0.25">
      <c r="A1193" s="20" t="s">
        <v>4113</v>
      </c>
      <c r="B1193" s="35">
        <v>2526.9699999999998</v>
      </c>
      <c r="C1193" s="6" t="s">
        <v>4112</v>
      </c>
      <c r="D1193" s="6" t="s">
        <v>22</v>
      </c>
      <c r="E1193" s="6" t="s">
        <v>14</v>
      </c>
      <c r="F1193" s="6" t="s">
        <v>95</v>
      </c>
      <c r="G1193">
        <v>11</v>
      </c>
      <c r="H1193">
        <v>202211</v>
      </c>
      <c r="I1193" s="8">
        <v>58.35</v>
      </c>
      <c r="J1193" s="8">
        <v>4.13</v>
      </c>
      <c r="K1193" s="8">
        <v>4.1399999999999997</v>
      </c>
      <c r="L1193" s="8">
        <v>4.6399999999999997</v>
      </c>
      <c r="M1193" s="36" t="str">
        <f>INDEX(YahooDetails[], MATCH(ZACKS_Screener[Ticker], YahooDetails[Ticker],0), 4)</f>
        <v>Technology</v>
      </c>
      <c r="N1193" s="6" t="str">
        <f>INDEX(YahooDetails[], MATCH(ZACKS_Screener[Ticker], YahooDetails[Ticker],0), 2)</f>
        <v>Software—Application</v>
      </c>
      <c r="O11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2.4213075060532173E-3</v>
      </c>
      <c r="P11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0.12077294685990339</v>
      </c>
      <c r="Q1193" s="17">
        <f>IFERROR(ZACKS_Screener[[#This Row],[Price]]/ZACKS_Screener[[#This Row],[EPS1]], "")</f>
        <v>14.094202898550726</v>
      </c>
      <c r="R1193" s="17">
        <f>IFERROR(ZACKS_Screener[[#This Row],[Price]]/ZACKS_Screener[[#This Row],[EPS2]], "")</f>
        <v>12.57543103448276</v>
      </c>
      <c r="S1193" s="17">
        <f>IFERROR(ZACKS_Screener[[#This Row],[PE1]]/(ZACKS_Screener[[#This Row],[EG1]]*100), "")</f>
        <v>58.209057971015739</v>
      </c>
      <c r="T1193" s="17">
        <f>IFERROR(ZACKS_Screener[[#This Row],[PE2]]/(ZACKS_Screener[[#This Row],[EG2]]*100), "")</f>
        <v>1.0412456896551725</v>
      </c>
      <c r="U1193"/>
    </row>
    <row r="1194" spans="1:21" hidden="1" x14ac:dyDescent="0.25">
      <c r="A1194" s="20" t="s">
        <v>1861</v>
      </c>
      <c r="B1194" s="35">
        <v>82522.679999999993</v>
      </c>
      <c r="C1194" s="6" t="s">
        <v>1860</v>
      </c>
      <c r="D1194" s="6" t="s">
        <v>22</v>
      </c>
      <c r="E1194" s="6" t="s">
        <v>14</v>
      </c>
      <c r="F1194" s="6" t="s">
        <v>124</v>
      </c>
      <c r="G1194">
        <v>6</v>
      </c>
      <c r="H1194">
        <v>202206</v>
      </c>
      <c r="I1194" s="8">
        <v>614.28</v>
      </c>
      <c r="J1194" s="8">
        <v>33.119999999999997</v>
      </c>
      <c r="K1194" s="8">
        <v>33.19</v>
      </c>
      <c r="L1194" s="8">
        <v>24.57</v>
      </c>
      <c r="M1194" s="36" t="str">
        <f>INDEX(YahooDetails[], MATCH(ZACKS_Screener[Ticker], YahooDetails[Ticker],0), 4)</f>
        <v>Technology</v>
      </c>
      <c r="N1194" s="6" t="str">
        <f>INDEX(YahooDetails[], MATCH(ZACKS_Screener[Ticker], YahooDetails[Ticker],0), 2)</f>
        <v>Semiconductor Equipment &amp; Materials</v>
      </c>
      <c r="O11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2.1135265700483181E-3</v>
      </c>
      <c r="P11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-0.25971678216330213</v>
      </c>
      <c r="Q1194" s="17">
        <f>IFERROR(ZACKS_Screener[[#This Row],[Price]]/ZACKS_Screener[[#This Row],[EPS1]], "")</f>
        <v>18.507984332630311</v>
      </c>
      <c r="R1194" s="17">
        <f>IFERROR(ZACKS_Screener[[#This Row],[Price]]/ZACKS_Screener[[#This Row],[EPS2]], "")</f>
        <v>25.001221001221001</v>
      </c>
      <c r="S1194" s="17">
        <f>IFERROR(ZACKS_Screener[[#This Row],[PE1]]/(ZACKS_Screener[[#This Row],[EG1]]*100), "")</f>
        <v>87.569205870959053</v>
      </c>
      <c r="T1194" s="17">
        <f>IFERROR(ZACKS_Screener[[#This Row],[PE2]]/(ZACKS_Screener[[#This Row],[EG2]]*100), "")</f>
        <v>-0.96263401975698992</v>
      </c>
      <c r="U1194"/>
    </row>
    <row r="1195" spans="1:21" hidden="1" x14ac:dyDescent="0.25">
      <c r="A1195" s="20" t="s">
        <v>790</v>
      </c>
      <c r="B1195" s="35">
        <v>4427.32</v>
      </c>
      <c r="C1195" s="6" t="s">
        <v>789</v>
      </c>
      <c r="D1195" s="6" t="s">
        <v>22</v>
      </c>
      <c r="E1195" s="6" t="s">
        <v>85</v>
      </c>
      <c r="F1195" s="6" t="s">
        <v>145</v>
      </c>
      <c r="G1195">
        <v>11</v>
      </c>
      <c r="H1195">
        <v>202211</v>
      </c>
      <c r="I1195" s="8">
        <v>85.04</v>
      </c>
      <c r="J1195" s="8">
        <v>11.75</v>
      </c>
      <c r="K1195" s="8">
        <v>11.77</v>
      </c>
      <c r="L1195" s="8">
        <v>13.02</v>
      </c>
      <c r="M1195" s="36" t="str">
        <f>INDEX(YahooDetails[], MATCH(ZACKS_Screener[Ticker], YahooDetails[Ticker],0), 4)</f>
        <v>Technology</v>
      </c>
      <c r="N1195" s="6" t="str">
        <f>INDEX(YahooDetails[], MATCH(ZACKS_Screener[Ticker], YahooDetails[Ticker],0), 2)</f>
        <v>Information Technology Services</v>
      </c>
      <c r="O11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1.7021276595744319E-3</v>
      </c>
      <c r="P11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0.10620220900594733</v>
      </c>
      <c r="Q1195" s="17">
        <f>IFERROR(ZACKS_Screener[[#This Row],[Price]]/ZACKS_Screener[[#This Row],[EPS1]], "")</f>
        <v>7.225148683092609</v>
      </c>
      <c r="R1195" s="17">
        <f>IFERROR(ZACKS_Screener[[#This Row],[Price]]/ZACKS_Screener[[#This Row],[EPS2]], "")</f>
        <v>6.5314900153609834</v>
      </c>
      <c r="S1195" s="17">
        <f>IFERROR(ZACKS_Screener[[#This Row],[PE1]]/(ZACKS_Screener[[#This Row],[EG1]]*100), "")</f>
        <v>42.447748513169977</v>
      </c>
      <c r="T1195" s="17">
        <f>IFERROR(ZACKS_Screener[[#This Row],[PE2]]/(ZACKS_Screener[[#This Row],[EG2]]*100), "")</f>
        <v>0.61500509984639018</v>
      </c>
      <c r="U1195"/>
    </row>
    <row r="1196" spans="1:21" hidden="1" x14ac:dyDescent="0.25">
      <c r="A1196" s="20" t="s">
        <v>985</v>
      </c>
      <c r="B1196" s="35">
        <v>31181.73</v>
      </c>
      <c r="C1196" s="6" t="s">
        <v>984</v>
      </c>
      <c r="D1196" s="6" t="s">
        <v>13</v>
      </c>
      <c r="E1196" s="6" t="s">
        <v>37</v>
      </c>
      <c r="F1196" s="6" t="s">
        <v>250</v>
      </c>
      <c r="G1196">
        <v>12</v>
      </c>
      <c r="H1196">
        <v>202212</v>
      </c>
      <c r="I1196" s="8">
        <v>104.9</v>
      </c>
      <c r="J1196" s="8">
        <v>6.7</v>
      </c>
      <c r="K1196" s="8">
        <v>6.71</v>
      </c>
      <c r="L1196" s="8">
        <v>7.26</v>
      </c>
      <c r="M1196" s="36" t="str">
        <f>INDEX(YahooDetails[], MATCH(ZACKS_Screener[Ticker], YahooDetails[Ticker],0), 4)</f>
        <v>Real Estate</v>
      </c>
      <c r="N1196" s="6" t="str">
        <f>INDEX(YahooDetails[], MATCH(ZACKS_Screener[Ticker], YahooDetails[Ticker],0), 2)</f>
        <v>REIT—Specialty</v>
      </c>
      <c r="O11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1.492537313432804E-3</v>
      </c>
      <c r="P11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8.1967213114754078E-2</v>
      </c>
      <c r="Q1196" s="17">
        <f>IFERROR(ZACKS_Screener[[#This Row],[Price]]/ZACKS_Screener[[#This Row],[EPS1]], "")</f>
        <v>15.633383010432192</v>
      </c>
      <c r="R1196" s="17">
        <f>IFERROR(ZACKS_Screener[[#This Row],[Price]]/ZACKS_Screener[[#This Row],[EPS2]], "")</f>
        <v>14.449035812672177</v>
      </c>
      <c r="S1196" s="17">
        <f>IFERROR(ZACKS_Screener[[#This Row],[PE1]]/(ZACKS_Screener[[#This Row],[EG1]]*100), "")</f>
        <v>104.74366616989792</v>
      </c>
      <c r="T1196" s="17">
        <f>IFERROR(ZACKS_Screener[[#This Row],[PE2]]/(ZACKS_Screener[[#This Row],[EG2]]*100), "")</f>
        <v>1.7627823691460061</v>
      </c>
      <c r="U1196"/>
    </row>
    <row r="1197" spans="1:21" hidden="1" x14ac:dyDescent="0.25">
      <c r="A1197" s="20" t="s">
        <v>167</v>
      </c>
      <c r="B1197" s="35">
        <v>5427.88</v>
      </c>
      <c r="C1197" s="6" t="s">
        <v>166</v>
      </c>
      <c r="D1197" s="6" t="s">
        <v>13</v>
      </c>
      <c r="E1197" s="6" t="s">
        <v>37</v>
      </c>
      <c r="F1197" s="6" t="s">
        <v>168</v>
      </c>
      <c r="G1197">
        <v>12</v>
      </c>
      <c r="H1197">
        <v>202212</v>
      </c>
      <c r="I1197" s="8">
        <v>36.380000000000003</v>
      </c>
      <c r="J1197" s="8">
        <v>2.41</v>
      </c>
      <c r="K1197" s="8">
        <v>2.41</v>
      </c>
      <c r="L1197" s="8">
        <v>2.5299999999999998</v>
      </c>
      <c r="M1197" s="36" t="str">
        <f>INDEX(YahooDetails[], MATCH(ZACKS_Screener[Ticker], YahooDetails[Ticker],0), 4)</f>
        <v>Real Estate</v>
      </c>
      <c r="N1197" s="6" t="str">
        <f>INDEX(YahooDetails[], MATCH(ZACKS_Screener[Ticker], YahooDetails[Ticker],0), 2)</f>
        <v>REIT—Residential</v>
      </c>
      <c r="O11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1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4.9792531120331808E-2</v>
      </c>
      <c r="Q1197" s="17">
        <f>IFERROR(ZACKS_Screener[[#This Row],[Price]]/ZACKS_Screener[[#This Row],[EPS1]], "")</f>
        <v>15.095435684647303</v>
      </c>
      <c r="R1197" s="17">
        <f>IFERROR(ZACKS_Screener[[#This Row],[Price]]/ZACKS_Screener[[#This Row],[EPS2]], "")</f>
        <v>14.379446640316207</v>
      </c>
      <c r="S1197" s="17" t="str">
        <f>IFERROR(ZACKS_Screener[[#This Row],[PE1]]/(ZACKS_Screener[[#This Row],[EG1]]*100), "")</f>
        <v/>
      </c>
      <c r="T1197" s="17">
        <f>IFERROR(ZACKS_Screener[[#This Row],[PE2]]/(ZACKS_Screener[[#This Row],[EG2]]*100), "")</f>
        <v>2.8878722002635131</v>
      </c>
      <c r="U1197"/>
    </row>
    <row r="1198" spans="1:21" hidden="1" x14ac:dyDescent="0.25">
      <c r="A1198" s="20" t="s">
        <v>3379</v>
      </c>
      <c r="B1198" s="35">
        <v>2837.34</v>
      </c>
      <c r="C1198" s="6" t="s">
        <v>3378</v>
      </c>
      <c r="D1198" s="6" t="s">
        <v>13</v>
      </c>
      <c r="E1198" s="6" t="s">
        <v>37</v>
      </c>
      <c r="F1198" s="6" t="s">
        <v>38</v>
      </c>
      <c r="G1198">
        <v>12</v>
      </c>
      <c r="H1198">
        <v>202212</v>
      </c>
      <c r="I1198" s="8">
        <v>2.39</v>
      </c>
      <c r="J1198" s="8">
        <v>0.33</v>
      </c>
      <c r="K1198" s="8">
        <v>0.33</v>
      </c>
      <c r="L1198" s="8">
        <v>0.38</v>
      </c>
      <c r="M1198" s="36" t="str">
        <f>INDEX(YahooDetails[], MATCH(ZACKS_Screener[Ticker], YahooDetails[Ticker],0), 4)</f>
        <v>Financial Services</v>
      </c>
      <c r="N1198" s="6" t="str">
        <f>INDEX(YahooDetails[], MATCH(ZACKS_Screener[Ticker], YahooDetails[Ticker],0), 2)</f>
        <v>Banks—Regional</v>
      </c>
      <c r="O11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1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0.15151515151515146</v>
      </c>
      <c r="Q1198" s="17">
        <f>IFERROR(ZACKS_Screener[[#This Row],[Price]]/ZACKS_Screener[[#This Row],[EPS1]], "")</f>
        <v>7.2424242424242422</v>
      </c>
      <c r="R1198" s="17">
        <f>IFERROR(ZACKS_Screener[[#This Row],[Price]]/ZACKS_Screener[[#This Row],[EPS2]], "")</f>
        <v>6.2894736842105265</v>
      </c>
      <c r="S1198" s="17" t="str">
        <f>IFERROR(ZACKS_Screener[[#This Row],[PE1]]/(ZACKS_Screener[[#This Row],[EG1]]*100), "")</f>
        <v/>
      </c>
      <c r="T1198" s="17">
        <f>IFERROR(ZACKS_Screener[[#This Row],[PE2]]/(ZACKS_Screener[[#This Row],[EG2]]*100), "")</f>
        <v>0.41510526315789487</v>
      </c>
      <c r="U1198"/>
    </row>
    <row r="1199" spans="1:21" hidden="1" x14ac:dyDescent="0.25">
      <c r="A1199" s="20" t="s">
        <v>579</v>
      </c>
      <c r="B1199" s="35">
        <v>14933.81</v>
      </c>
      <c r="C1199" s="6" t="s">
        <v>578</v>
      </c>
      <c r="D1199" s="6" t="s">
        <v>22</v>
      </c>
      <c r="E1199" s="6" t="s">
        <v>14</v>
      </c>
      <c r="F1199" s="6" t="s">
        <v>201</v>
      </c>
      <c r="G1199">
        <v>12</v>
      </c>
      <c r="H1199">
        <v>202212</v>
      </c>
      <c r="I1199" s="8">
        <v>53</v>
      </c>
      <c r="J1199" s="8">
        <v>0.85</v>
      </c>
      <c r="K1199" s="8">
        <v>0.85</v>
      </c>
      <c r="L1199" s="8">
        <v>0.96</v>
      </c>
      <c r="M1199" s="36" t="str">
        <f>INDEX(YahooDetails[], MATCH(ZACKS_Screener[Ticker], YahooDetails[Ticker],0), 4)</f>
        <v>Technology</v>
      </c>
      <c r="N1199" s="6" t="str">
        <f>INDEX(YahooDetails[], MATCH(ZACKS_Screener[Ticker], YahooDetails[Ticker],0), 2)</f>
        <v>Software—Application</v>
      </c>
      <c r="O11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1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0.12941176470588234</v>
      </c>
      <c r="Q1199" s="17">
        <f>IFERROR(ZACKS_Screener[[#This Row],[Price]]/ZACKS_Screener[[#This Row],[EPS1]], "")</f>
        <v>62.352941176470587</v>
      </c>
      <c r="R1199" s="17">
        <f>IFERROR(ZACKS_Screener[[#This Row],[Price]]/ZACKS_Screener[[#This Row],[EPS2]], "")</f>
        <v>55.208333333333336</v>
      </c>
      <c r="S1199" s="17" t="str">
        <f>IFERROR(ZACKS_Screener[[#This Row],[PE1]]/(ZACKS_Screener[[#This Row],[EG1]]*100), "")</f>
        <v/>
      </c>
      <c r="T1199" s="17">
        <f>IFERROR(ZACKS_Screener[[#This Row],[PE2]]/(ZACKS_Screener[[#This Row],[EG2]]*100), "")</f>
        <v>4.2660984848484853</v>
      </c>
      <c r="U1199"/>
    </row>
    <row r="1200" spans="1:21" hidden="1" x14ac:dyDescent="0.25">
      <c r="A1200" s="20" t="s">
        <v>3627</v>
      </c>
      <c r="B1200" s="35">
        <v>3268.15</v>
      </c>
      <c r="C1200" s="6" t="s">
        <v>3626</v>
      </c>
      <c r="D1200" s="6" t="s">
        <v>13</v>
      </c>
      <c r="E1200" s="6" t="s">
        <v>41</v>
      </c>
      <c r="F1200" s="6" t="s">
        <v>1351</v>
      </c>
      <c r="G1200">
        <v>12</v>
      </c>
      <c r="H1200">
        <v>202212</v>
      </c>
      <c r="I1200" s="8">
        <v>59.97</v>
      </c>
      <c r="J1200" s="8">
        <v>2.27</v>
      </c>
      <c r="K1200" s="8">
        <v>2.27</v>
      </c>
      <c r="L1200" s="8">
        <v>2.77</v>
      </c>
      <c r="M1200" s="36" t="str">
        <f>INDEX(YahooDetails[], MATCH(ZACKS_Screener[Ticker], YahooDetails[Ticker],0), 4)</f>
        <v>Industrials</v>
      </c>
      <c r="N1200" s="6" t="str">
        <f>INDEX(YahooDetails[], MATCH(ZACKS_Screener[Ticker], YahooDetails[Ticker],0), 2)</f>
        <v>Specialty Industrial Machinery</v>
      </c>
      <c r="O12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0.22026431718061673</v>
      </c>
      <c r="Q1200" s="17">
        <f>IFERROR(ZACKS_Screener[[#This Row],[Price]]/ZACKS_Screener[[#This Row],[EPS1]], "")</f>
        <v>26.418502202643172</v>
      </c>
      <c r="R1200" s="17">
        <f>IFERROR(ZACKS_Screener[[#This Row],[Price]]/ZACKS_Screener[[#This Row],[EPS2]], "")</f>
        <v>21.649819494584836</v>
      </c>
      <c r="S1200" s="17" t="str">
        <f>IFERROR(ZACKS_Screener[[#This Row],[PE1]]/(ZACKS_Screener[[#This Row],[EG1]]*100), "")</f>
        <v/>
      </c>
      <c r="T1200" s="17">
        <f>IFERROR(ZACKS_Screener[[#This Row],[PE2]]/(ZACKS_Screener[[#This Row],[EG2]]*100), "")</f>
        <v>0.98290180505415159</v>
      </c>
      <c r="U1200"/>
    </row>
    <row r="1201" spans="1:21" hidden="1" x14ac:dyDescent="0.25">
      <c r="A1201" s="20" t="s">
        <v>1452</v>
      </c>
      <c r="B1201" s="35">
        <v>8520.2800000000007</v>
      </c>
      <c r="C1201" s="6" t="s">
        <v>1451</v>
      </c>
      <c r="D1201" s="6" t="s">
        <v>22</v>
      </c>
      <c r="E1201" s="6" t="s">
        <v>330</v>
      </c>
      <c r="F1201" s="6" t="s">
        <v>352</v>
      </c>
      <c r="G1201">
        <v>12</v>
      </c>
      <c r="H1201">
        <v>202212</v>
      </c>
      <c r="I1201" s="8">
        <v>61.47</v>
      </c>
      <c r="J1201" s="8">
        <v>4.45</v>
      </c>
      <c r="K1201" s="8">
        <v>4.45</v>
      </c>
      <c r="L1201" s="8">
        <v>4.96</v>
      </c>
      <c r="M1201" s="36" t="str">
        <f>INDEX(YahooDetails[], MATCH(ZACKS_Screener[Ticker], YahooDetails[Ticker],0), 4)</f>
        <v>Consumer Cyclical</v>
      </c>
      <c r="N1201" s="6" t="str">
        <f>INDEX(YahooDetails[], MATCH(ZACKS_Screener[Ticker], YahooDetails[Ticker],0), 2)</f>
        <v>Leisure</v>
      </c>
      <c r="O12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0.11460674157303366</v>
      </c>
      <c r="Q1201" s="17">
        <f>IFERROR(ZACKS_Screener[[#This Row],[Price]]/ZACKS_Screener[[#This Row],[EPS1]], "")</f>
        <v>13.813483146067416</v>
      </c>
      <c r="R1201" s="17">
        <f>IFERROR(ZACKS_Screener[[#This Row],[Price]]/ZACKS_Screener[[#This Row],[EPS2]], "")</f>
        <v>12.393145161290322</v>
      </c>
      <c r="S1201" s="17" t="str">
        <f>IFERROR(ZACKS_Screener[[#This Row],[PE1]]/(ZACKS_Screener[[#This Row],[EG1]]*100), "")</f>
        <v/>
      </c>
      <c r="T1201" s="17">
        <f>IFERROR(ZACKS_Screener[[#This Row],[PE2]]/(ZACKS_Screener[[#This Row],[EG2]]*100), "")</f>
        <v>1.081362666034156</v>
      </c>
      <c r="U1201"/>
    </row>
    <row r="1202" spans="1:21" hidden="1" x14ac:dyDescent="0.25">
      <c r="A1202" s="20" t="s">
        <v>2136</v>
      </c>
      <c r="B1202" s="35">
        <v>3068.55</v>
      </c>
      <c r="C1202" s="6" t="s">
        <v>2135</v>
      </c>
      <c r="D1202" s="6" t="s">
        <v>13</v>
      </c>
      <c r="E1202" s="6" t="s">
        <v>37</v>
      </c>
      <c r="F1202" s="6" t="s">
        <v>250</v>
      </c>
      <c r="G1202">
        <v>12</v>
      </c>
      <c r="H1202">
        <v>202212</v>
      </c>
      <c r="I1202" s="8">
        <v>34.75</v>
      </c>
      <c r="J1202" s="8">
        <v>2.81</v>
      </c>
      <c r="K1202" s="8">
        <v>2.81</v>
      </c>
      <c r="L1202" s="8">
        <v>2.92</v>
      </c>
      <c r="M1202" s="36" t="str">
        <f>INDEX(YahooDetails[], MATCH(ZACKS_Screener[Ticker], YahooDetails[Ticker],0), 4)</f>
        <v>Real Estate</v>
      </c>
      <c r="N1202" s="6" t="str">
        <f>INDEX(YahooDetails[], MATCH(ZACKS_Screener[Ticker], YahooDetails[Ticker],0), 2)</f>
        <v>REIT—Industrial</v>
      </c>
      <c r="O12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3.9145907473309566E-2</v>
      </c>
      <c r="Q1202" s="17">
        <f>IFERROR(ZACKS_Screener[[#This Row],[Price]]/ZACKS_Screener[[#This Row],[EPS1]], "")</f>
        <v>12.366548042704625</v>
      </c>
      <c r="R1202" s="17">
        <f>IFERROR(ZACKS_Screener[[#This Row],[Price]]/ZACKS_Screener[[#This Row],[EPS2]], "")</f>
        <v>11.90068493150685</v>
      </c>
      <c r="S1202" s="17" t="str">
        <f>IFERROR(ZACKS_Screener[[#This Row],[PE1]]/(ZACKS_Screener[[#This Row],[EG1]]*100), "")</f>
        <v/>
      </c>
      <c r="T1202" s="17">
        <f>IFERROR(ZACKS_Screener[[#This Row],[PE2]]/(ZACKS_Screener[[#This Row],[EG2]]*100), "")</f>
        <v>3.0400840597758441</v>
      </c>
      <c r="U1202"/>
    </row>
    <row r="1203" spans="1:21" hidden="1" x14ac:dyDescent="0.25">
      <c r="A1203" s="20" t="s">
        <v>2322</v>
      </c>
      <c r="B1203" s="35">
        <v>11038.37</v>
      </c>
      <c r="C1203" s="6" t="s">
        <v>2321</v>
      </c>
      <c r="D1203" s="6" t="s">
        <v>13</v>
      </c>
      <c r="E1203" s="6" t="s">
        <v>37</v>
      </c>
      <c r="F1203" s="6" t="s">
        <v>250</v>
      </c>
      <c r="G1203">
        <v>12</v>
      </c>
      <c r="H1203">
        <v>202212</v>
      </c>
      <c r="I1203" s="8">
        <v>20.18</v>
      </c>
      <c r="J1203" s="8">
        <v>1.74</v>
      </c>
      <c r="K1203" s="8">
        <v>1.74</v>
      </c>
      <c r="L1203" s="8">
        <v>1.84</v>
      </c>
      <c r="M1203" s="36" t="str">
        <f>INDEX(YahooDetails[], MATCH(ZACKS_Screener[Ticker], YahooDetails[Ticker],0), 4)</f>
        <v>Real Estate</v>
      </c>
      <c r="N1203" s="6" t="str">
        <f>INDEX(YahooDetails[], MATCH(ZACKS_Screener[Ticker], YahooDetails[Ticker],0), 2)</f>
        <v>REIT—Healthcare Facilities</v>
      </c>
      <c r="O12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5.7471264367816147E-2</v>
      </c>
      <c r="Q1203" s="17">
        <f>IFERROR(ZACKS_Screener[[#This Row],[Price]]/ZACKS_Screener[[#This Row],[EPS1]], "")</f>
        <v>11.597701149425287</v>
      </c>
      <c r="R1203" s="17">
        <f>IFERROR(ZACKS_Screener[[#This Row],[Price]]/ZACKS_Screener[[#This Row],[EPS2]], "")</f>
        <v>10.967391304347826</v>
      </c>
      <c r="S1203" s="17" t="str">
        <f>IFERROR(ZACKS_Screener[[#This Row],[PE1]]/(ZACKS_Screener[[#This Row],[EG1]]*100), "")</f>
        <v/>
      </c>
      <c r="T1203" s="17">
        <f>IFERROR(ZACKS_Screener[[#This Row],[PE2]]/(ZACKS_Screener[[#This Row],[EG2]]*100), "")</f>
        <v>1.9083260869565197</v>
      </c>
      <c r="U1203"/>
    </row>
    <row r="1204" spans="1:21" hidden="1" x14ac:dyDescent="0.25">
      <c r="A1204" s="20" t="s">
        <v>2355</v>
      </c>
      <c r="B1204" s="35">
        <v>18888.740000000002</v>
      </c>
      <c r="C1204" s="6" t="s">
        <v>2354</v>
      </c>
      <c r="D1204" s="6" t="s">
        <v>13</v>
      </c>
      <c r="E1204" s="6" t="s">
        <v>41</v>
      </c>
      <c r="F1204" s="6" t="s">
        <v>61</v>
      </c>
      <c r="G1204">
        <v>12</v>
      </c>
      <c r="H1204">
        <v>202212</v>
      </c>
      <c r="I1204" s="8">
        <v>20.34</v>
      </c>
      <c r="J1204" s="8">
        <v>1.01</v>
      </c>
      <c r="K1204" s="8">
        <v>1.01</v>
      </c>
      <c r="L1204" s="8">
        <v>1.39</v>
      </c>
      <c r="M1204" s="36" t="str">
        <f>INDEX(YahooDetails[], MATCH(ZACKS_Screener[Ticker], YahooDetails[Ticker],0), 4)</f>
        <v>Healthcare</v>
      </c>
      <c r="N1204" s="6" t="str">
        <f>INDEX(YahooDetails[], MATCH(ZACKS_Screener[Ticker], YahooDetails[Ticker],0), 2)</f>
        <v>Medical Devices</v>
      </c>
      <c r="O12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0.37623762376237613</v>
      </c>
      <c r="Q1204" s="17">
        <f>IFERROR(ZACKS_Screener[[#This Row],[Price]]/ZACKS_Screener[[#This Row],[EPS1]], "")</f>
        <v>20.138613861386137</v>
      </c>
      <c r="R1204" s="17">
        <f>IFERROR(ZACKS_Screener[[#This Row],[Price]]/ZACKS_Screener[[#This Row],[EPS2]], "")</f>
        <v>14.633093525179858</v>
      </c>
      <c r="S1204" s="17" t="str">
        <f>IFERROR(ZACKS_Screener[[#This Row],[PE1]]/(ZACKS_Screener[[#This Row],[EG1]]*100), "")</f>
        <v/>
      </c>
      <c r="T1204" s="17">
        <f>IFERROR(ZACKS_Screener[[#This Row],[PE2]]/(ZACKS_Screener[[#This Row],[EG2]]*100), "")</f>
        <v>0.38893222264293842</v>
      </c>
      <c r="U1204"/>
    </row>
    <row r="1205" spans="1:21" hidden="1" x14ac:dyDescent="0.25">
      <c r="A1205" s="20" t="s">
        <v>2383</v>
      </c>
      <c r="B1205" s="35">
        <v>50471.199999999997</v>
      </c>
      <c r="C1205" s="6" t="s">
        <v>2382</v>
      </c>
      <c r="D1205" s="6" t="s">
        <v>13</v>
      </c>
      <c r="E1205" s="6" t="s">
        <v>37</v>
      </c>
      <c r="F1205" s="6" t="s">
        <v>404</v>
      </c>
      <c r="G1205">
        <v>12</v>
      </c>
      <c r="H1205">
        <v>202212</v>
      </c>
      <c r="I1205" s="8">
        <v>126.46</v>
      </c>
      <c r="J1205" s="8">
        <v>13.96</v>
      </c>
      <c r="K1205" s="8">
        <v>13.96</v>
      </c>
      <c r="L1205" s="8">
        <v>13.18</v>
      </c>
      <c r="M1205" s="36" t="str">
        <f>INDEX(YahooDetails[], MATCH(ZACKS_Screener[Ticker], YahooDetails[Ticker],0), 4)</f>
        <v>Financial Services</v>
      </c>
      <c r="N1205" s="6" t="str">
        <f>INDEX(YahooDetails[], MATCH(ZACKS_Screener[Ticker], YahooDetails[Ticker],0), 2)</f>
        <v>Banks—Regional</v>
      </c>
      <c r="O12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-5.587392550143274E-2</v>
      </c>
      <c r="Q1205" s="17">
        <f>IFERROR(ZACKS_Screener[[#This Row],[Price]]/ZACKS_Screener[[#This Row],[EPS1]], "")</f>
        <v>9.0587392550143253</v>
      </c>
      <c r="R1205" s="17">
        <f>IFERROR(ZACKS_Screener[[#This Row],[Price]]/ZACKS_Screener[[#This Row],[EPS2]], "")</f>
        <v>9.5948406676782998</v>
      </c>
      <c r="S1205" s="17" t="str">
        <f>IFERROR(ZACKS_Screener[[#This Row],[PE1]]/(ZACKS_Screener[[#This Row],[EG1]]*100), "")</f>
        <v/>
      </c>
      <c r="T1205" s="17">
        <f>IFERROR(ZACKS_Screener[[#This Row],[PE2]]/(ZACKS_Screener[[#This Row],[EG2]]*100), "")</f>
        <v>-1.7172304579588318</v>
      </c>
      <c r="U1205"/>
    </row>
    <row r="1206" spans="1:21" hidden="1" x14ac:dyDescent="0.25">
      <c r="A1206" s="20" t="s">
        <v>2845</v>
      </c>
      <c r="B1206" s="35">
        <v>22638.93</v>
      </c>
      <c r="C1206" s="6" t="s">
        <v>2844</v>
      </c>
      <c r="D1206" s="6" t="s">
        <v>13</v>
      </c>
      <c r="E1206" s="6" t="s">
        <v>118</v>
      </c>
      <c r="F1206" s="6" t="s">
        <v>440</v>
      </c>
      <c r="G1206">
        <v>12</v>
      </c>
      <c r="H1206">
        <v>202212</v>
      </c>
      <c r="I1206" s="8">
        <v>3.92</v>
      </c>
      <c r="J1206" s="8">
        <v>0.35</v>
      </c>
      <c r="K1206" s="8">
        <v>0.35</v>
      </c>
      <c r="L1206" s="8">
        <v>0.37</v>
      </c>
      <c r="M1206" s="36" t="str">
        <f>INDEX(YahooDetails[], MATCH(ZACKS_Screener[Ticker], YahooDetails[Ticker],0), 4)</f>
        <v>Communication Services</v>
      </c>
      <c r="N1206" s="6" t="str">
        <f>INDEX(YahooDetails[], MATCH(ZACKS_Screener[Ticker], YahooDetails[Ticker],0), 2)</f>
        <v>Telecom Services</v>
      </c>
      <c r="O12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5.7142857142857197E-2</v>
      </c>
      <c r="Q1206" s="17">
        <f>IFERROR(ZACKS_Screener[[#This Row],[Price]]/ZACKS_Screener[[#This Row],[EPS1]], "")</f>
        <v>11.200000000000001</v>
      </c>
      <c r="R1206" s="17">
        <f>IFERROR(ZACKS_Screener[[#This Row],[Price]]/ZACKS_Screener[[#This Row],[EPS2]], "")</f>
        <v>10.594594594594595</v>
      </c>
      <c r="S1206" s="17" t="str">
        <f>IFERROR(ZACKS_Screener[[#This Row],[PE1]]/(ZACKS_Screener[[#This Row],[EG1]]*100), "")</f>
        <v/>
      </c>
      <c r="T1206" s="17">
        <f>IFERROR(ZACKS_Screener[[#This Row],[PE2]]/(ZACKS_Screener[[#This Row],[EG2]]*100), "")</f>
        <v>1.8540540540540522</v>
      </c>
      <c r="U1206"/>
    </row>
    <row r="1207" spans="1:21" hidden="1" x14ac:dyDescent="0.25">
      <c r="A1207" s="20" t="s">
        <v>4360</v>
      </c>
      <c r="B1207" s="35">
        <v>2171.88</v>
      </c>
      <c r="C1207" s="6" t="s">
        <v>4359</v>
      </c>
      <c r="D1207" s="6" t="s">
        <v>22</v>
      </c>
      <c r="E1207" s="6" t="s">
        <v>41</v>
      </c>
      <c r="F1207" s="6" t="s">
        <v>67</v>
      </c>
      <c r="G1207">
        <v>12</v>
      </c>
      <c r="H1207">
        <v>202212</v>
      </c>
      <c r="I1207" s="8">
        <v>21.81</v>
      </c>
      <c r="J1207" s="8">
        <v>-0.9</v>
      </c>
      <c r="K1207" s="8">
        <v>-0.9</v>
      </c>
      <c r="L1207" s="8">
        <v>-1.03</v>
      </c>
      <c r="M1207" s="36" t="str">
        <f>INDEX(YahooDetails[], MATCH(ZACKS_Screener[Ticker], YahooDetails[Ticker],0), 4)</f>
        <v>Healthcare</v>
      </c>
      <c r="N1207" s="6" t="str">
        <f>INDEX(YahooDetails[], MATCH(ZACKS_Screener[Ticker], YahooDetails[Ticker],0), 2)</f>
        <v>Biotechnology</v>
      </c>
      <c r="O12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12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-0.14444444444444446</v>
      </c>
      <c r="Q1207" s="17">
        <f>IFERROR(ZACKS_Screener[[#This Row],[Price]]/ZACKS_Screener[[#This Row],[EPS1]], "")</f>
        <v>-24.233333333333331</v>
      </c>
      <c r="R1207" s="17">
        <f>IFERROR(ZACKS_Screener[[#This Row],[Price]]/ZACKS_Screener[[#This Row],[EPS2]], "")</f>
        <v>-21.174757281553397</v>
      </c>
      <c r="S1207" s="17" t="str">
        <f>IFERROR(ZACKS_Screener[[#This Row],[PE1]]/(ZACKS_Screener[[#This Row],[EG1]]*100), "")</f>
        <v/>
      </c>
      <c r="T1207" s="17">
        <f>IFERROR(ZACKS_Screener[[#This Row],[PE2]]/(ZACKS_Screener[[#This Row],[EG2]]*100), "")</f>
        <v>1.4659447348767733</v>
      </c>
      <c r="U1207"/>
    </row>
    <row r="1208" spans="1:21" hidden="1" x14ac:dyDescent="0.25">
      <c r="A1208" s="20" t="s">
        <v>721</v>
      </c>
      <c r="B1208" s="35">
        <v>50658.89</v>
      </c>
      <c r="C1208" s="6" t="s">
        <v>720</v>
      </c>
      <c r="D1208" s="6" t="s">
        <v>22</v>
      </c>
      <c r="E1208" s="6" t="s">
        <v>330</v>
      </c>
      <c r="F1208" s="6" t="s">
        <v>613</v>
      </c>
      <c r="G1208">
        <v>12</v>
      </c>
      <c r="H1208">
        <v>202212</v>
      </c>
      <c r="I1208" s="8">
        <v>331.86</v>
      </c>
      <c r="J1208" s="8">
        <v>30.74</v>
      </c>
      <c r="K1208" s="8">
        <v>30.7</v>
      </c>
      <c r="L1208" s="8">
        <v>35.44</v>
      </c>
      <c r="M1208" s="36" t="str">
        <f>INDEX(YahooDetails[], MATCH(ZACKS_Screener[Ticker], YahooDetails[Ticker],0), 4)</f>
        <v>Communication Services</v>
      </c>
      <c r="N1208" s="6" t="str">
        <f>INDEX(YahooDetails[], MATCH(ZACKS_Screener[Ticker], YahooDetails[Ticker],0), 2)</f>
        <v>Telecom Services</v>
      </c>
      <c r="O12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-1.3012361743656197E-3</v>
      </c>
      <c r="P12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0.15439739413680778</v>
      </c>
      <c r="Q1208" s="17">
        <f>IFERROR(ZACKS_Screener[[#This Row],[Price]]/ZACKS_Screener[[#This Row],[EPS1]], "")</f>
        <v>10.809771986970684</v>
      </c>
      <c r="R1208" s="17">
        <f>IFERROR(ZACKS_Screener[[#This Row],[Price]]/ZACKS_Screener[[#This Row],[EPS2]], "")</f>
        <v>9.3639954853273153</v>
      </c>
      <c r="S1208" s="17">
        <f>IFERROR(ZACKS_Screener[[#This Row],[PE1]]/(ZACKS_Screener[[#This Row],[EG1]]*100), "")</f>
        <v>-83.07309771987147</v>
      </c>
      <c r="T1208" s="17">
        <f>IFERROR(ZACKS_Screener[[#This Row],[PE2]]/(ZACKS_Screener[[#This Row],[EG2]]*100), "")</f>
        <v>0.60648662742520809</v>
      </c>
      <c r="U1208"/>
    </row>
    <row r="1209" spans="1:21" hidden="1" x14ac:dyDescent="0.25">
      <c r="A1209" s="20" t="s">
        <v>2788</v>
      </c>
      <c r="B1209" s="35">
        <v>16615.95</v>
      </c>
      <c r="C1209" s="6" t="s">
        <v>2787</v>
      </c>
      <c r="D1209" s="6" t="s">
        <v>13</v>
      </c>
      <c r="E1209" s="6" t="s">
        <v>37</v>
      </c>
      <c r="F1209" s="6" t="s">
        <v>168</v>
      </c>
      <c r="G1209">
        <v>12</v>
      </c>
      <c r="H1209">
        <v>202212</v>
      </c>
      <c r="I1209" s="8">
        <v>133.56</v>
      </c>
      <c r="J1209" s="8">
        <v>7.35</v>
      </c>
      <c r="K1209" s="8">
        <v>7.34</v>
      </c>
      <c r="L1209" s="8">
        <v>7.82</v>
      </c>
      <c r="M1209" s="36" t="str">
        <f>INDEX(YahooDetails[], MATCH(ZACKS_Screener[Ticker], YahooDetails[Ticker],0), 4)</f>
        <v>Real Estate</v>
      </c>
      <c r="N1209" s="6" t="str">
        <f>INDEX(YahooDetails[], MATCH(ZACKS_Screener[Ticker], YahooDetails[Ticker],0), 2)</f>
        <v>REIT—Residential</v>
      </c>
      <c r="O12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-1.3605442176870459E-3</v>
      </c>
      <c r="P12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6.5395095367847475E-2</v>
      </c>
      <c r="Q1209" s="17">
        <f>IFERROR(ZACKS_Screener[[#This Row],[Price]]/ZACKS_Screener[[#This Row],[EPS1]], "")</f>
        <v>18.196185286103542</v>
      </c>
      <c r="R1209" s="17">
        <f>IFERROR(ZACKS_Screener[[#This Row],[Price]]/ZACKS_Screener[[#This Row],[EPS2]], "")</f>
        <v>17.07928388746803</v>
      </c>
      <c r="S1209" s="17">
        <f>IFERROR(ZACKS_Screener[[#This Row],[PE1]]/(ZACKS_Screener[[#This Row],[EG1]]*100), "")</f>
        <v>-133.74196185286388</v>
      </c>
      <c r="T1209" s="17">
        <f>IFERROR(ZACKS_Screener[[#This Row],[PE2]]/(ZACKS_Screener[[#This Row],[EG2]]*100), "")</f>
        <v>2.6117071611253171</v>
      </c>
      <c r="U1209"/>
    </row>
    <row r="1210" spans="1:21" hidden="1" x14ac:dyDescent="0.25">
      <c r="A1210" s="20" t="s">
        <v>2339</v>
      </c>
      <c r="B1210" s="35">
        <v>17722.560000000001</v>
      </c>
      <c r="C1210" s="6" t="s">
        <v>2338</v>
      </c>
      <c r="D1210" s="6" t="s">
        <v>22</v>
      </c>
      <c r="E1210" s="6" t="s">
        <v>37</v>
      </c>
      <c r="F1210" s="6" t="s">
        <v>38</v>
      </c>
      <c r="G1210">
        <v>12</v>
      </c>
      <c r="H1210">
        <v>202212</v>
      </c>
      <c r="I1210" s="8">
        <v>73</v>
      </c>
      <c r="J1210" s="8">
        <v>6.66</v>
      </c>
      <c r="K1210" s="8">
        <v>6.65</v>
      </c>
      <c r="L1210" s="8">
        <v>7.47</v>
      </c>
      <c r="M1210" s="36" t="str">
        <f>INDEX(YahooDetails[], MATCH(ZACKS_Screener[Ticker], YahooDetails[Ticker],0), 4)</f>
        <v>Financial Services</v>
      </c>
      <c r="N1210" s="6" t="str">
        <f>INDEX(YahooDetails[], MATCH(ZACKS_Screener[Ticker], YahooDetails[Ticker],0), 2)</f>
        <v>Asset Management</v>
      </c>
      <c r="O12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-1.5015015015014694E-3</v>
      </c>
      <c r="P12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0.12330827067669163</v>
      </c>
      <c r="Q1210" s="17">
        <f>IFERROR(ZACKS_Screener[[#This Row],[Price]]/ZACKS_Screener[[#This Row],[EPS1]], "")</f>
        <v>10.977443609022556</v>
      </c>
      <c r="R1210" s="17">
        <f>IFERROR(ZACKS_Screener[[#This Row],[Price]]/ZACKS_Screener[[#This Row],[EPS2]], "")</f>
        <v>9.7724230254350744</v>
      </c>
      <c r="S1210" s="17">
        <f>IFERROR(ZACKS_Screener[[#This Row],[PE1]]/(ZACKS_Screener[[#This Row],[EG1]]*100), "")</f>
        <v>-73.109774436091783</v>
      </c>
      <c r="T1210" s="17">
        <f>IFERROR(ZACKS_Screener[[#This Row],[PE2]]/(ZACKS_Screener[[#This Row],[EG2]]*100), "")</f>
        <v>0.79251967218467434</v>
      </c>
      <c r="U1210"/>
    </row>
    <row r="1211" spans="1:21" hidden="1" x14ac:dyDescent="0.25">
      <c r="A1211" s="20" t="s">
        <v>829</v>
      </c>
      <c r="B1211" s="35">
        <v>4270.17</v>
      </c>
      <c r="C1211" s="6" t="s">
        <v>828</v>
      </c>
      <c r="D1211" s="6" t="s">
        <v>13</v>
      </c>
      <c r="E1211" s="6" t="s">
        <v>30</v>
      </c>
      <c r="F1211" s="6" t="s">
        <v>830</v>
      </c>
      <c r="G1211">
        <v>3</v>
      </c>
      <c r="H1211">
        <v>202303</v>
      </c>
      <c r="I1211" s="8">
        <v>36.380000000000003</v>
      </c>
      <c r="J1211" s="8">
        <v>6.13</v>
      </c>
      <c r="K1211" s="8">
        <v>6.12</v>
      </c>
      <c r="L1211" s="8">
        <v>6.55</v>
      </c>
      <c r="M1211" s="36" t="str">
        <f>INDEX(YahooDetails[], MATCH(ZACKS_Screener[Ticker], YahooDetails[Ticker],0), 4)</f>
        <v>Consumer Cyclical</v>
      </c>
      <c r="N1211" s="6" t="str">
        <f>INDEX(YahooDetails[], MATCH(ZACKS_Screener[Ticker], YahooDetails[Ticker],0), 2)</f>
        <v>Luxury Goods</v>
      </c>
      <c r="O12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-1.6313213703099162E-3</v>
      </c>
      <c r="P12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7.0261437908496691E-2</v>
      </c>
      <c r="Q1211" s="17">
        <f>IFERROR(ZACKS_Screener[[#This Row],[Price]]/ZACKS_Screener[[#This Row],[EPS1]], "")</f>
        <v>5.9444444444444446</v>
      </c>
      <c r="R1211" s="17">
        <f>IFERROR(ZACKS_Screener[[#This Row],[Price]]/ZACKS_Screener[[#This Row],[EPS2]], "")</f>
        <v>5.554198473282443</v>
      </c>
      <c r="S1211" s="17">
        <f>IFERROR(ZACKS_Screener[[#This Row],[PE1]]/(ZACKS_Screener[[#This Row],[EG1]]*100), "")</f>
        <v>-36.439444444445229</v>
      </c>
      <c r="T1211" s="17">
        <f>IFERROR(ZACKS_Screener[[#This Row],[PE2]]/(ZACKS_Screener[[#This Row],[EG2]]*100), "")</f>
        <v>0.7905045268950831</v>
      </c>
      <c r="U1211"/>
    </row>
    <row r="1212" spans="1:21" hidden="1" x14ac:dyDescent="0.25">
      <c r="A1212" s="20" t="s">
        <v>3010</v>
      </c>
      <c r="B1212" s="35">
        <v>122892.82</v>
      </c>
      <c r="C1212" s="6" t="s">
        <v>3009</v>
      </c>
      <c r="D1212" s="6" t="s">
        <v>13</v>
      </c>
      <c r="E1212" s="6" t="s">
        <v>23</v>
      </c>
      <c r="F1212" s="6" t="s">
        <v>779</v>
      </c>
      <c r="G1212">
        <v>12</v>
      </c>
      <c r="H1212">
        <v>202212</v>
      </c>
      <c r="I1212" s="8">
        <v>201.38</v>
      </c>
      <c r="J1212" s="8">
        <v>11.33</v>
      </c>
      <c r="K1212" s="8">
        <v>11.31</v>
      </c>
      <c r="L1212" s="8">
        <v>12.16</v>
      </c>
      <c r="M1212" s="36" t="str">
        <f>INDEX(YahooDetails[], MATCH(ZACKS_Screener[Ticker], YahooDetails[Ticker],0), 4)</f>
        <v>Industrials</v>
      </c>
      <c r="N1212" s="6" t="str">
        <f>INDEX(YahooDetails[], MATCH(ZACKS_Screener[Ticker], YahooDetails[Ticker],0), 2)</f>
        <v>Railroads</v>
      </c>
      <c r="O12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-1.7652250661959023E-3</v>
      </c>
      <c r="P12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7.5154730327144079E-2</v>
      </c>
      <c r="Q1212" s="17">
        <f>IFERROR(ZACKS_Screener[[#This Row],[Price]]/ZACKS_Screener[[#This Row],[EPS1]], "")</f>
        <v>17.805481874447391</v>
      </c>
      <c r="R1212" s="17">
        <f>IFERROR(ZACKS_Screener[[#This Row],[Price]]/ZACKS_Screener[[#This Row],[EPS2]], "")</f>
        <v>16.560855263157894</v>
      </c>
      <c r="S1212" s="17">
        <f>IFERROR(ZACKS_Screener[[#This Row],[PE1]]/(ZACKS_Screener[[#This Row],[EG1]]*100), "")</f>
        <v>-100.86805481874661</v>
      </c>
      <c r="T1212" s="17">
        <f>IFERROR(ZACKS_Screener[[#This Row],[PE2]]/(ZACKS_Screener[[#This Row],[EG2]]*100), "")</f>
        <v>2.2035679179566574</v>
      </c>
      <c r="U1212"/>
    </row>
    <row r="1213" spans="1:21" hidden="1" x14ac:dyDescent="0.25">
      <c r="A1213" s="20" t="s">
        <v>1480</v>
      </c>
      <c r="B1213" s="35">
        <v>8714.92</v>
      </c>
      <c r="C1213" s="6" t="s">
        <v>1479</v>
      </c>
      <c r="D1213" s="6" t="s">
        <v>13</v>
      </c>
      <c r="E1213" s="6" t="s">
        <v>179</v>
      </c>
      <c r="F1213" s="6" t="s">
        <v>399</v>
      </c>
      <c r="G1213">
        <v>12</v>
      </c>
      <c r="H1213">
        <v>202212</v>
      </c>
      <c r="I1213" s="8">
        <v>218.47</v>
      </c>
      <c r="J1213" s="8">
        <v>14.44</v>
      </c>
      <c r="K1213" s="8">
        <v>14.41</v>
      </c>
      <c r="L1213" s="8">
        <v>16.48</v>
      </c>
      <c r="M1213" s="36" t="str">
        <f>INDEX(YahooDetails[], MATCH(ZACKS_Screener[Ticker], YahooDetails[Ticker],0), 4)</f>
        <v>Industrials</v>
      </c>
      <c r="N1213" s="6" t="str">
        <f>INDEX(YahooDetails[], MATCH(ZACKS_Screener[Ticker], YahooDetails[Ticker],0), 2)</f>
        <v>Aerospace &amp; Defense</v>
      </c>
      <c r="O12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-2.077562326869762E-3</v>
      </c>
      <c r="P12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0.14365024288688413</v>
      </c>
      <c r="Q1213" s="17">
        <f>IFERROR(ZACKS_Screener[[#This Row],[Price]]/ZACKS_Screener[[#This Row],[EPS1]], "")</f>
        <v>15.160999306037473</v>
      </c>
      <c r="R1213" s="17">
        <f>IFERROR(ZACKS_Screener[[#This Row],[Price]]/ZACKS_Screener[[#This Row],[EPS2]], "")</f>
        <v>13.256674757281553</v>
      </c>
      <c r="S1213" s="17">
        <f>IFERROR(ZACKS_Screener[[#This Row],[PE1]]/(ZACKS_Screener[[#This Row],[EG1]]*100), "")</f>
        <v>-72.974943326395262</v>
      </c>
      <c r="T1213" s="17">
        <f>IFERROR(ZACKS_Screener[[#This Row],[PE2]]/(ZACKS_Screener[[#This Row],[EG2]]*100), "")</f>
        <v>0.922843880446508</v>
      </c>
      <c r="U1213"/>
    </row>
    <row r="1214" spans="1:21" hidden="1" x14ac:dyDescent="0.25">
      <c r="A1214" s="20" t="s">
        <v>1004</v>
      </c>
      <c r="B1214" s="35">
        <v>6308.98</v>
      </c>
      <c r="C1214" s="6" t="s">
        <v>1003</v>
      </c>
      <c r="D1214" s="6" t="s">
        <v>22</v>
      </c>
      <c r="E1214" s="6" t="s">
        <v>107</v>
      </c>
      <c r="F1214" s="6" t="s">
        <v>108</v>
      </c>
      <c r="G1214">
        <v>1</v>
      </c>
      <c r="H1214">
        <v>202301</v>
      </c>
      <c r="I1214" s="8">
        <v>80.8</v>
      </c>
      <c r="J1214" s="8">
        <v>9.2200000000000006</v>
      </c>
      <c r="K1214" s="8">
        <v>9.1999999999999993</v>
      </c>
      <c r="L1214" s="8">
        <v>10.119999999999999</v>
      </c>
      <c r="M1214" s="36" t="str">
        <f>INDEX(YahooDetails[], MATCH(ZACKS_Screener[Ticker], YahooDetails[Ticker],0), 4)</f>
        <v>Consumer Cyclical</v>
      </c>
      <c r="N1214" s="6" t="str">
        <f>INDEX(YahooDetails[], MATCH(ZACKS_Screener[Ticker], YahooDetails[Ticker],0), 2)</f>
        <v>Recreational Vehicles</v>
      </c>
      <c r="O12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-2.1691973969632699E-3</v>
      </c>
      <c r="P12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v>
      </c>
      <c r="Q1214" s="17">
        <f>IFERROR(ZACKS_Screener[[#This Row],[Price]]/ZACKS_Screener[[#This Row],[EPS1]], "")</f>
        <v>8.7826086956521738</v>
      </c>
      <c r="R1214" s="17">
        <f>IFERROR(ZACKS_Screener[[#This Row],[Price]]/ZACKS_Screener[[#This Row],[EPS2]], "")</f>
        <v>7.9841897233201582</v>
      </c>
      <c r="S1214" s="17">
        <f>IFERROR(ZACKS_Screener[[#This Row],[PE1]]/(ZACKS_Screener[[#This Row],[EG1]]*100), "")</f>
        <v>-40.487826086953788</v>
      </c>
      <c r="T1214" s="17">
        <f>IFERROR(ZACKS_Screener[[#This Row],[PE2]]/(ZACKS_Screener[[#This Row],[EG2]]*100), "")</f>
        <v>0.79841897233201586</v>
      </c>
      <c r="U1214"/>
    </row>
    <row r="1215" spans="1:21" hidden="1" x14ac:dyDescent="0.25">
      <c r="A1215" s="20" t="s">
        <v>4018</v>
      </c>
      <c r="B1215" s="35">
        <v>2317.83</v>
      </c>
      <c r="C1215" s="6" t="s">
        <v>4017</v>
      </c>
      <c r="D1215" s="6" t="s">
        <v>13</v>
      </c>
      <c r="E1215" s="6" t="s">
        <v>37</v>
      </c>
      <c r="F1215" s="6" t="s">
        <v>250</v>
      </c>
      <c r="G1215">
        <v>12</v>
      </c>
      <c r="H1215">
        <v>202212</v>
      </c>
      <c r="I1215" s="8">
        <v>53.42</v>
      </c>
      <c r="J1215" s="8">
        <v>4.3</v>
      </c>
      <c r="K1215" s="8">
        <v>4.29</v>
      </c>
      <c r="L1215" s="8">
        <v>4.6100000000000003</v>
      </c>
      <c r="M1215" s="36" t="str">
        <f>INDEX(YahooDetails[], MATCH(ZACKS_Screener[Ticker], YahooDetails[Ticker],0), 4)</f>
        <v>Real Estate</v>
      </c>
      <c r="N1215" s="6" t="str">
        <f>INDEX(YahooDetails[], MATCH(ZACKS_Screener[Ticker], YahooDetails[Ticker],0), 2)</f>
        <v>REIT—Healthcare Facilities</v>
      </c>
      <c r="O12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-2.3255813953487877E-3</v>
      </c>
      <c r="P12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7.4592074592074661E-2</v>
      </c>
      <c r="Q1215" s="17">
        <f>IFERROR(ZACKS_Screener[[#This Row],[Price]]/ZACKS_Screener[[#This Row],[EPS1]], "")</f>
        <v>12.452214452214452</v>
      </c>
      <c r="R1215" s="17">
        <f>IFERROR(ZACKS_Screener[[#This Row],[Price]]/ZACKS_Screener[[#This Row],[EPS2]], "")</f>
        <v>11.587852494577007</v>
      </c>
      <c r="S1215" s="17">
        <f>IFERROR(ZACKS_Screener[[#This Row],[PE1]]/(ZACKS_Screener[[#This Row],[EG1]]*100), "")</f>
        <v>-53.544522144523285</v>
      </c>
      <c r="T1215" s="17">
        <f>IFERROR(ZACKS_Screener[[#This Row],[PE2]]/(ZACKS_Screener[[#This Row],[EG2]]*100), "")</f>
        <v>1.5534964750542286</v>
      </c>
      <c r="U1215"/>
    </row>
    <row r="1216" spans="1:21" hidden="1" x14ac:dyDescent="0.25">
      <c r="A1216" s="20" t="s">
        <v>3086</v>
      </c>
      <c r="B1216" s="35">
        <v>18170.349999999999</v>
      </c>
      <c r="C1216" s="6" t="s">
        <v>3085</v>
      </c>
      <c r="D1216" s="6" t="s">
        <v>13</v>
      </c>
      <c r="E1216" s="6" t="s">
        <v>37</v>
      </c>
      <c r="F1216" s="6" t="s">
        <v>250</v>
      </c>
      <c r="G1216">
        <v>12</v>
      </c>
      <c r="H1216">
        <v>202212</v>
      </c>
      <c r="I1216" s="8">
        <v>45.42</v>
      </c>
      <c r="J1216" s="8">
        <v>2.99</v>
      </c>
      <c r="K1216" s="8">
        <v>2.98</v>
      </c>
      <c r="L1216" s="8">
        <v>3.19</v>
      </c>
      <c r="M1216" s="36" t="str">
        <f>INDEX(YahooDetails[], MATCH(ZACKS_Screener[Ticker], YahooDetails[Ticker],0), 4)</f>
        <v>Real Estate</v>
      </c>
      <c r="N1216" s="6" t="str">
        <f>INDEX(YahooDetails[], MATCH(ZACKS_Screener[Ticker], YahooDetails[Ticker],0), 2)</f>
        <v>REIT—Healthcare Facilities</v>
      </c>
      <c r="O12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-3.3444816053512477E-3</v>
      </c>
      <c r="P12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7.0469798657718102E-2</v>
      </c>
      <c r="Q1216" s="17">
        <f>IFERROR(ZACKS_Screener[[#This Row],[Price]]/ZACKS_Screener[[#This Row],[EPS1]], "")</f>
        <v>15.241610738255034</v>
      </c>
      <c r="R1216" s="17">
        <f>IFERROR(ZACKS_Screener[[#This Row],[Price]]/ZACKS_Screener[[#This Row],[EPS2]], "")</f>
        <v>14.238244514106583</v>
      </c>
      <c r="S1216" s="17">
        <f>IFERROR(ZACKS_Screener[[#This Row],[PE1]]/(ZACKS_Screener[[#This Row],[EG1]]*100), "")</f>
        <v>-45.5724161073815</v>
      </c>
      <c r="T1216" s="17">
        <f>IFERROR(ZACKS_Screener[[#This Row],[PE2]]/(ZACKS_Screener[[#This Row],[EG2]]*100), "")</f>
        <v>2.0204746977160775</v>
      </c>
      <c r="U1216"/>
    </row>
    <row r="1217" spans="1:21" hidden="1" x14ac:dyDescent="0.25">
      <c r="A1217" s="20" t="s">
        <v>1090</v>
      </c>
      <c r="B1217" s="35">
        <v>9563.1200000000008</v>
      </c>
      <c r="C1217" s="6" t="s">
        <v>1089</v>
      </c>
      <c r="D1217" s="6" t="s">
        <v>13</v>
      </c>
      <c r="E1217" s="6" t="s">
        <v>130</v>
      </c>
      <c r="F1217" s="6" t="s">
        <v>189</v>
      </c>
      <c r="G1217">
        <v>12</v>
      </c>
      <c r="H1217">
        <v>202212</v>
      </c>
      <c r="I1217" s="8">
        <v>80.260000000000005</v>
      </c>
      <c r="J1217" s="8">
        <v>7.88</v>
      </c>
      <c r="K1217" s="8">
        <v>7.85</v>
      </c>
      <c r="L1217" s="8">
        <v>8.76</v>
      </c>
      <c r="M1217" s="36" t="str">
        <f>INDEX(YahooDetails[], MATCH(ZACKS_Screener[Ticker], YahooDetails[Ticker],0), 4)</f>
        <v>Basic Materials</v>
      </c>
      <c r="N1217" s="6" t="str">
        <f>INDEX(YahooDetails[], MATCH(ZACKS_Screener[Ticker], YahooDetails[Ticker],0), 2)</f>
        <v>Specialty Chemicals</v>
      </c>
      <c r="O12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-3.8071065989848034E-3</v>
      </c>
      <c r="P12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0.11592356687898092</v>
      </c>
      <c r="Q1217" s="17">
        <f>IFERROR(ZACKS_Screener[[#This Row],[Price]]/ZACKS_Screener[[#This Row],[EPS1]], "")</f>
        <v>10.224203821656053</v>
      </c>
      <c r="R1217" s="17">
        <f>IFERROR(ZACKS_Screener[[#This Row],[Price]]/ZACKS_Screener[[#This Row],[EPS2]], "")</f>
        <v>9.1621004566210047</v>
      </c>
      <c r="S1217" s="17">
        <f>IFERROR(ZACKS_Screener[[#This Row],[PE1]]/(ZACKS_Screener[[#This Row],[EG1]]*100), "")</f>
        <v>-26.855575371549673</v>
      </c>
      <c r="T1217" s="17">
        <f>IFERROR(ZACKS_Screener[[#This Row],[PE2]]/(ZACKS_Screener[[#This Row],[EG2]]*100), "")</f>
        <v>0.79035701741181175</v>
      </c>
      <c r="U1217"/>
    </row>
    <row r="1218" spans="1:21" hidden="1" x14ac:dyDescent="0.25">
      <c r="A1218" s="20" t="s">
        <v>2363</v>
      </c>
      <c r="B1218" s="35">
        <v>3285.37</v>
      </c>
      <c r="C1218" s="6" t="s">
        <v>2362</v>
      </c>
      <c r="D1218" s="6" t="s">
        <v>22</v>
      </c>
      <c r="E1218" s="6" t="s">
        <v>41</v>
      </c>
      <c r="F1218" s="6" t="s">
        <v>153</v>
      </c>
      <c r="G1218">
        <v>6</v>
      </c>
      <c r="H1218">
        <v>202206</v>
      </c>
      <c r="I1218" s="8">
        <v>27.59</v>
      </c>
      <c r="J1218" s="8">
        <v>2.4900000000000002</v>
      </c>
      <c r="K1218" s="8">
        <v>2.48</v>
      </c>
      <c r="L1218" s="8">
        <v>2.72</v>
      </c>
      <c r="M1218" s="36" t="str">
        <f>INDEX(YahooDetails[], MATCH(ZACKS_Screener[Ticker], YahooDetails[Ticker],0), 4)</f>
        <v>Healthcare</v>
      </c>
      <c r="N1218" s="6" t="str">
        <f>INDEX(YahooDetails[], MATCH(ZACKS_Screener[Ticker], YahooDetails[Ticker],0), 2)</f>
        <v>Health Information Services</v>
      </c>
      <c r="O12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-4.0160642570282049E-3</v>
      </c>
      <c r="P12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9.6774193548387177E-2</v>
      </c>
      <c r="Q1218" s="17">
        <f>IFERROR(ZACKS_Screener[[#This Row],[Price]]/ZACKS_Screener[[#This Row],[EPS1]], "")</f>
        <v>11.125</v>
      </c>
      <c r="R1218" s="17">
        <f>IFERROR(ZACKS_Screener[[#This Row],[Price]]/ZACKS_Screener[[#This Row],[EPS2]], "")</f>
        <v>10.143382352941176</v>
      </c>
      <c r="S1218" s="17">
        <f>IFERROR(ZACKS_Screener[[#This Row],[PE1]]/(ZACKS_Screener[[#This Row],[EG1]]*100), "")</f>
        <v>-27.701249999999362</v>
      </c>
      <c r="T1218" s="17">
        <f>IFERROR(ZACKS_Screener[[#This Row],[PE2]]/(ZACKS_Screener[[#This Row],[EG2]]*100), "")</f>
        <v>1.0481495098039206</v>
      </c>
      <c r="U1218"/>
    </row>
    <row r="1219" spans="1:21" hidden="1" x14ac:dyDescent="0.25">
      <c r="A1219" s="20" t="s">
        <v>3476</v>
      </c>
      <c r="B1219" s="35">
        <v>2440.83</v>
      </c>
      <c r="C1219" s="6" t="s">
        <v>3475</v>
      </c>
      <c r="D1219" s="6" t="s">
        <v>22</v>
      </c>
      <c r="E1219" s="6" t="s">
        <v>37</v>
      </c>
      <c r="F1219" s="6" t="s">
        <v>801</v>
      </c>
      <c r="G1219">
        <v>12</v>
      </c>
      <c r="H1219">
        <v>202212</v>
      </c>
      <c r="I1219" s="8">
        <v>33.65</v>
      </c>
      <c r="J1219" s="8">
        <v>4.83</v>
      </c>
      <c r="K1219" s="8">
        <v>4.8099999999999996</v>
      </c>
      <c r="L1219" s="8">
        <v>4.71</v>
      </c>
      <c r="M1219" s="36" t="str">
        <f>INDEX(YahooDetails[], MATCH(ZACKS_Screener[Ticker], YahooDetails[Ticker],0), 4)</f>
        <v>Financial Services</v>
      </c>
      <c r="N1219" s="6" t="str">
        <f>INDEX(YahooDetails[], MATCH(ZACKS_Screener[Ticker], YahooDetails[Ticker],0), 2)</f>
        <v>Banks—Regional</v>
      </c>
      <c r="O12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-4.1407867494824974E-3</v>
      </c>
      <c r="P12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-2.0790020790020718E-2</v>
      </c>
      <c r="Q1219" s="17">
        <f>IFERROR(ZACKS_Screener[[#This Row],[Price]]/ZACKS_Screener[[#This Row],[EPS1]], "")</f>
        <v>6.995841995841996</v>
      </c>
      <c r="R1219" s="17">
        <f>IFERROR(ZACKS_Screener[[#This Row],[Price]]/ZACKS_Screener[[#This Row],[EPS2]], "")</f>
        <v>7.1443736730360934</v>
      </c>
      <c r="S1219" s="17">
        <f>IFERROR(ZACKS_Screener[[#This Row],[PE1]]/(ZACKS_Screener[[#This Row],[EG1]]*100), "")</f>
        <v>-16.89495841995803</v>
      </c>
      <c r="T1219" s="17">
        <f>IFERROR(ZACKS_Screener[[#This Row],[PE2]]/(ZACKS_Screener[[#This Row],[EG2]]*100), "")</f>
        <v>-3.4364437367303724</v>
      </c>
      <c r="U1219"/>
    </row>
    <row r="1220" spans="1:21" hidden="1" x14ac:dyDescent="0.25">
      <c r="A1220" s="20" t="s">
        <v>2648</v>
      </c>
      <c r="B1220" s="35">
        <v>64052.22</v>
      </c>
      <c r="C1220" s="6" t="s">
        <v>2647</v>
      </c>
      <c r="D1220" s="6" t="s">
        <v>13</v>
      </c>
      <c r="E1220" s="6" t="s">
        <v>26</v>
      </c>
      <c r="F1220" s="6" t="s">
        <v>2549</v>
      </c>
      <c r="G1220">
        <v>12</v>
      </c>
      <c r="H1220">
        <v>202212</v>
      </c>
      <c r="I1220" s="8">
        <v>248.37</v>
      </c>
      <c r="J1220" s="8">
        <v>8.73</v>
      </c>
      <c r="K1220" s="8">
        <v>8.69</v>
      </c>
      <c r="L1220" s="8">
        <v>10.050000000000001</v>
      </c>
      <c r="M1220" s="36" t="str">
        <f>INDEX(YahooDetails[], MATCH(ZACKS_Screener[Ticker], YahooDetails[Ticker],0), 4)</f>
        <v>Basic Materials</v>
      </c>
      <c r="N1220" s="6" t="str">
        <f>INDEX(YahooDetails[], MATCH(ZACKS_Screener[Ticker], YahooDetails[Ticker],0), 2)</f>
        <v>Specialty Chemicals</v>
      </c>
      <c r="O12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-4.5819014891180891E-3</v>
      </c>
      <c r="P12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0.15650172612197943</v>
      </c>
      <c r="Q1220" s="17">
        <f>IFERROR(ZACKS_Screener[[#This Row],[Price]]/ZACKS_Screener[[#This Row],[EPS1]], "")</f>
        <v>28.58112773302647</v>
      </c>
      <c r="R1220" s="17">
        <f>IFERROR(ZACKS_Screener[[#This Row],[Price]]/ZACKS_Screener[[#This Row],[EPS2]], "")</f>
        <v>24.713432835820893</v>
      </c>
      <c r="S1220" s="17">
        <f>IFERROR(ZACKS_Screener[[#This Row],[PE1]]/(ZACKS_Screener[[#This Row],[EG1]]*100), "")</f>
        <v>-62.378311277328841</v>
      </c>
      <c r="T1220" s="17">
        <f>IFERROR(ZACKS_Screener[[#This Row],[PE2]]/(ZACKS_Screener[[#This Row],[EG2]]*100), "")</f>
        <v>1.5791156716417893</v>
      </c>
      <c r="U1220"/>
    </row>
    <row r="1221" spans="1:21" hidden="1" x14ac:dyDescent="0.25">
      <c r="A1221" s="20" t="s">
        <v>2513</v>
      </c>
      <c r="B1221" s="35">
        <v>82474.97</v>
      </c>
      <c r="C1221" s="6" t="s">
        <v>2512</v>
      </c>
      <c r="D1221" s="6" t="s">
        <v>13</v>
      </c>
      <c r="E1221" s="6" t="s">
        <v>130</v>
      </c>
      <c r="F1221" s="6" t="s">
        <v>482</v>
      </c>
      <c r="G1221">
        <v>12</v>
      </c>
      <c r="H1221">
        <v>202212</v>
      </c>
      <c r="I1221" s="8">
        <v>65.930000000000007</v>
      </c>
      <c r="J1221" s="8">
        <v>8.15</v>
      </c>
      <c r="K1221" s="8">
        <v>8.11</v>
      </c>
      <c r="L1221" s="8">
        <v>7.09</v>
      </c>
      <c r="M1221" s="36" t="str">
        <f>INDEX(YahooDetails[], MATCH(ZACKS_Screener[Ticker], YahooDetails[Ticker],0), 4)</f>
        <v>Basic Materials</v>
      </c>
      <c r="N1221" s="6" t="str">
        <f>INDEX(YahooDetails[], MATCH(ZACKS_Screener[Ticker], YahooDetails[Ticker],0), 2)</f>
        <v>Other Industrial Metals &amp; Mining</v>
      </c>
      <c r="O12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-4.9079754601228124E-3</v>
      </c>
      <c r="P12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-0.12577065351417999</v>
      </c>
      <c r="Q1221" s="17">
        <f>IFERROR(ZACKS_Screener[[#This Row],[Price]]/ZACKS_Screener[[#This Row],[EPS1]], "")</f>
        <v>8.1294697903822453</v>
      </c>
      <c r="R1221" s="17">
        <f>IFERROR(ZACKS_Screener[[#This Row],[Price]]/ZACKS_Screener[[#This Row],[EPS2]], "")</f>
        <v>9.2990126939351203</v>
      </c>
      <c r="S1221" s="17">
        <f>IFERROR(ZACKS_Screener[[#This Row],[PE1]]/(ZACKS_Screener[[#This Row],[EG1]]*100), "")</f>
        <v>-16.563794697903443</v>
      </c>
      <c r="T1221" s="17">
        <f>IFERROR(ZACKS_Screener[[#This Row],[PE2]]/(ZACKS_Screener[[#This Row],[EG2]]*100), "")</f>
        <v>-0.73936267595895933</v>
      </c>
      <c r="U1221"/>
    </row>
    <row r="1222" spans="1:21" hidden="1" x14ac:dyDescent="0.25">
      <c r="A1222" s="20" t="s">
        <v>499</v>
      </c>
      <c r="B1222" s="35">
        <v>8228.7800000000007</v>
      </c>
      <c r="C1222" s="6" t="s">
        <v>498</v>
      </c>
      <c r="D1222" s="6" t="s">
        <v>13</v>
      </c>
      <c r="E1222" s="6" t="s">
        <v>330</v>
      </c>
      <c r="F1222" s="6" t="s">
        <v>500</v>
      </c>
      <c r="G1222">
        <v>1</v>
      </c>
      <c r="H1222">
        <v>202301</v>
      </c>
      <c r="I1222" s="8">
        <v>61.24</v>
      </c>
      <c r="J1222" s="8">
        <v>3.92</v>
      </c>
      <c r="K1222" s="8">
        <v>3.9</v>
      </c>
      <c r="L1222" s="8">
        <v>4.1900000000000004</v>
      </c>
      <c r="M1222" s="36" t="str">
        <f>INDEX(YahooDetails[], MATCH(ZACKS_Screener[Ticker], YahooDetails[Ticker],0), 4)</f>
        <v>Consumer Defensive</v>
      </c>
      <c r="N1222" s="6" t="str">
        <f>INDEX(YahooDetails[], MATCH(ZACKS_Screener[Ticker], YahooDetails[Ticker],0), 2)</f>
        <v>Discount Stores</v>
      </c>
      <c r="O12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-5.1020408163265354E-3</v>
      </c>
      <c r="P12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7.4358974358974483E-2</v>
      </c>
      <c r="Q1222" s="17">
        <f>IFERROR(ZACKS_Screener[[#This Row],[Price]]/ZACKS_Screener[[#This Row],[EPS1]], "")</f>
        <v>15.702564102564104</v>
      </c>
      <c r="R1222" s="17">
        <f>IFERROR(ZACKS_Screener[[#This Row],[Price]]/ZACKS_Screener[[#This Row],[EPS2]], "")</f>
        <v>14.615751789976132</v>
      </c>
      <c r="S1222" s="17">
        <f>IFERROR(ZACKS_Screener[[#This Row],[PE1]]/(ZACKS_Screener[[#This Row],[EG1]]*100), "")</f>
        <v>-30.777025641025617</v>
      </c>
      <c r="T1222" s="17">
        <f>IFERROR(ZACKS_Screener[[#This Row],[PE2]]/(ZACKS_Screener[[#This Row],[EG2]]*100), "")</f>
        <v>1.9655666200312696</v>
      </c>
      <c r="U1222"/>
    </row>
    <row r="1223" spans="1:21" hidden="1" x14ac:dyDescent="0.25">
      <c r="A1223" s="20" t="s">
        <v>1835</v>
      </c>
      <c r="B1223" s="35">
        <v>116085.91</v>
      </c>
      <c r="C1223" s="6" t="s">
        <v>1834</v>
      </c>
      <c r="D1223" s="6" t="s">
        <v>13</v>
      </c>
      <c r="E1223" s="6" t="s">
        <v>179</v>
      </c>
      <c r="F1223" s="6" t="s">
        <v>399</v>
      </c>
      <c r="G1223">
        <v>12</v>
      </c>
      <c r="H1223">
        <v>202212</v>
      </c>
      <c r="I1223" s="8">
        <v>458.38</v>
      </c>
      <c r="J1223" s="8">
        <v>27.23</v>
      </c>
      <c r="K1223" s="8">
        <v>27.09</v>
      </c>
      <c r="L1223" s="8">
        <v>28.13</v>
      </c>
      <c r="M1223" s="36" t="str">
        <f>INDEX(YahooDetails[], MATCH(ZACKS_Screener[Ticker], YahooDetails[Ticker],0), 4)</f>
        <v>Industrials</v>
      </c>
      <c r="N1223" s="6" t="str">
        <f>INDEX(YahooDetails[], MATCH(ZACKS_Screener[Ticker], YahooDetails[Ticker],0), 2)</f>
        <v>Aerospace &amp; Defense</v>
      </c>
      <c r="O12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-5.1413881748072184E-3</v>
      </c>
      <c r="P12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3.8390550018456961E-2</v>
      </c>
      <c r="Q1223" s="17">
        <f>IFERROR(ZACKS_Screener[[#This Row],[Price]]/ZACKS_Screener[[#This Row],[EPS1]], "")</f>
        <v>16.920634920634921</v>
      </c>
      <c r="R1223" s="17">
        <f>IFERROR(ZACKS_Screener[[#This Row],[Price]]/ZACKS_Screener[[#This Row],[EPS2]], "")</f>
        <v>16.29505865623889</v>
      </c>
      <c r="S1223" s="17">
        <f>IFERROR(ZACKS_Screener[[#This Row],[PE1]]/(ZACKS_Screener[[#This Row],[EG1]]*100), "")</f>
        <v>-32.910634920634784</v>
      </c>
      <c r="T1223" s="17">
        <f>IFERROR(ZACKS_Screener[[#This Row],[PE2]]/(ZACKS_Screener[[#This Row],[EG2]]*100), "")</f>
        <v>4.2445494134376149</v>
      </c>
      <c r="U1223"/>
    </row>
    <row r="1224" spans="1:21" hidden="1" x14ac:dyDescent="0.25">
      <c r="A1224" s="20" t="s">
        <v>4082</v>
      </c>
      <c r="B1224" s="35">
        <v>2539.15</v>
      </c>
      <c r="C1224" s="6" t="s">
        <v>4081</v>
      </c>
      <c r="D1224" s="6" t="s">
        <v>13</v>
      </c>
      <c r="E1224" s="6" t="s">
        <v>37</v>
      </c>
      <c r="F1224" s="6" t="s">
        <v>250</v>
      </c>
      <c r="G1224">
        <v>12</v>
      </c>
      <c r="H1224">
        <v>202212</v>
      </c>
      <c r="I1224" s="8">
        <v>15.39</v>
      </c>
      <c r="J1224" s="8">
        <v>1.92</v>
      </c>
      <c r="K1224" s="8">
        <v>1.91</v>
      </c>
      <c r="L1224" s="8">
        <v>2.06</v>
      </c>
      <c r="M1224" s="36" t="str">
        <f>INDEX(YahooDetails[], MATCH(ZACKS_Screener[Ticker], YahooDetails[Ticker],0), 4)</f>
        <v>Real Estate</v>
      </c>
      <c r="N1224" s="6" t="str">
        <f>INDEX(YahooDetails[], MATCH(ZACKS_Screener[Ticker], YahooDetails[Ticker],0), 2)</f>
        <v>REIT—Specialty</v>
      </c>
      <c r="O12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-5.2083333333333382E-3</v>
      </c>
      <c r="P12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7.8534031413612634E-2</v>
      </c>
      <c r="Q1224" s="17">
        <f>IFERROR(ZACKS_Screener[[#This Row],[Price]]/ZACKS_Screener[[#This Row],[EPS1]], "")</f>
        <v>8.0575916230366502</v>
      </c>
      <c r="R1224" s="17">
        <f>IFERROR(ZACKS_Screener[[#This Row],[Price]]/ZACKS_Screener[[#This Row],[EPS2]], "")</f>
        <v>7.4708737864077674</v>
      </c>
      <c r="S1224" s="17">
        <f>IFERROR(ZACKS_Screener[[#This Row],[PE1]]/(ZACKS_Screener[[#This Row],[EG1]]*100), "")</f>
        <v>-15.470575916230354</v>
      </c>
      <c r="T1224" s="17">
        <f>IFERROR(ZACKS_Screener[[#This Row],[PE2]]/(ZACKS_Screener[[#This Row],[EG2]]*100), "")</f>
        <v>0.95129126213592152</v>
      </c>
      <c r="U1224"/>
    </row>
    <row r="1225" spans="1:21" hidden="1" x14ac:dyDescent="0.25">
      <c r="A1225" s="20" t="s">
        <v>2557</v>
      </c>
      <c r="B1225" s="35">
        <v>10114.780000000001</v>
      </c>
      <c r="C1225" s="6" t="s">
        <v>2556</v>
      </c>
      <c r="D1225" s="6" t="s">
        <v>13</v>
      </c>
      <c r="E1225" s="6" t="s">
        <v>18</v>
      </c>
      <c r="F1225" s="6" t="s">
        <v>268</v>
      </c>
      <c r="G1225">
        <v>12</v>
      </c>
      <c r="H1225">
        <v>202212</v>
      </c>
      <c r="I1225" s="8">
        <v>152.61000000000001</v>
      </c>
      <c r="J1225" s="8">
        <v>10.75</v>
      </c>
      <c r="K1225" s="8">
        <v>10.69</v>
      </c>
      <c r="L1225" s="8">
        <v>12.52</v>
      </c>
      <c r="M1225" s="36" t="str">
        <f>INDEX(YahooDetails[], MATCH(ZACKS_Screener[Ticker], YahooDetails[Ticker],0), 4)</f>
        <v>Industrials</v>
      </c>
      <c r="N1225" s="6" t="str">
        <f>INDEX(YahooDetails[], MATCH(ZACKS_Screener[Ticker], YahooDetails[Ticker],0), 2)</f>
        <v>Specialty Industrial Machinery</v>
      </c>
      <c r="O12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-5.5813953488372554E-3</v>
      </c>
      <c r="P12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0.17118802619270349</v>
      </c>
      <c r="Q1225" s="17">
        <f>IFERROR(ZACKS_Screener[[#This Row],[Price]]/ZACKS_Screener[[#This Row],[EPS1]], "")</f>
        <v>14.27595884003742</v>
      </c>
      <c r="R1225" s="17">
        <f>IFERROR(ZACKS_Screener[[#This Row],[Price]]/ZACKS_Screener[[#This Row],[EPS2]], "")</f>
        <v>12.189297124600641</v>
      </c>
      <c r="S1225" s="17">
        <f>IFERROR(ZACKS_Screener[[#This Row],[PE1]]/(ZACKS_Screener[[#This Row],[EG1]]*100), "")</f>
        <v>-25.577759588400166</v>
      </c>
      <c r="T1225" s="17">
        <f>IFERROR(ZACKS_Screener[[#This Row],[PE2]]/(ZACKS_Screener[[#This Row],[EG2]]*100), "")</f>
        <v>0.7120414549835018</v>
      </c>
      <c r="U1225"/>
    </row>
    <row r="1226" spans="1:21" hidden="1" x14ac:dyDescent="0.25">
      <c r="A1226" s="20" t="s">
        <v>3355</v>
      </c>
      <c r="B1226" s="35">
        <v>2934.22</v>
      </c>
      <c r="C1226" s="6" t="s">
        <v>3354</v>
      </c>
      <c r="D1226" s="6" t="s">
        <v>13</v>
      </c>
      <c r="E1226" s="6" t="s">
        <v>18</v>
      </c>
      <c r="F1226" s="6" t="s">
        <v>19</v>
      </c>
      <c r="G1226">
        <v>12</v>
      </c>
      <c r="H1226">
        <v>202212</v>
      </c>
      <c r="I1226" s="8">
        <v>29.27</v>
      </c>
      <c r="J1226" s="8">
        <v>1.51</v>
      </c>
      <c r="K1226" s="8">
        <v>1.5</v>
      </c>
      <c r="L1226" s="8">
        <v>2.08</v>
      </c>
      <c r="M1226" s="36" t="str">
        <f>INDEX(YahooDetails[], MATCH(ZACKS_Screener[Ticker], YahooDetails[Ticker],0), 4)</f>
        <v>Industrials</v>
      </c>
      <c r="N1226" s="6" t="str">
        <f>INDEX(YahooDetails[], MATCH(ZACKS_Screener[Ticker], YahooDetails[Ticker],0), 2)</f>
        <v>Metal Fabrication</v>
      </c>
      <c r="O12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-6.6225165562913968E-3</v>
      </c>
      <c r="P12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0.38666666666666671</v>
      </c>
      <c r="Q1226" s="17">
        <f>IFERROR(ZACKS_Screener[[#This Row],[Price]]/ZACKS_Screener[[#This Row],[EPS1]], "")</f>
        <v>19.513333333333332</v>
      </c>
      <c r="R1226" s="17">
        <f>IFERROR(ZACKS_Screener[[#This Row],[Price]]/ZACKS_Screener[[#This Row],[EPS2]], "")</f>
        <v>14.072115384615383</v>
      </c>
      <c r="S1226" s="17">
        <f>IFERROR(ZACKS_Screener[[#This Row],[PE1]]/(ZACKS_Screener[[#This Row],[EG1]]*100), "")</f>
        <v>-29.465133333333306</v>
      </c>
      <c r="T1226" s="17">
        <f>IFERROR(ZACKS_Screener[[#This Row],[PE2]]/(ZACKS_Screener[[#This Row],[EG2]]*100), "")</f>
        <v>0.36393401856763918</v>
      </c>
      <c r="U1226"/>
    </row>
    <row r="1227" spans="1:21" hidden="1" x14ac:dyDescent="0.25">
      <c r="A1227" s="20" t="s">
        <v>2564</v>
      </c>
      <c r="B1227" s="35">
        <v>20326.64</v>
      </c>
      <c r="C1227" s="6" t="s">
        <v>2563</v>
      </c>
      <c r="D1227" s="6" t="s">
        <v>13</v>
      </c>
      <c r="E1227" s="6" t="s">
        <v>85</v>
      </c>
      <c r="F1227" s="6" t="s">
        <v>145</v>
      </c>
      <c r="G1227">
        <v>12</v>
      </c>
      <c r="H1227">
        <v>202212</v>
      </c>
      <c r="I1227" s="8">
        <v>40.33</v>
      </c>
      <c r="J1227" s="8">
        <v>1.31</v>
      </c>
      <c r="K1227" s="8">
        <v>1.3</v>
      </c>
      <c r="L1227" s="8">
        <v>1.5</v>
      </c>
      <c r="M1227" s="36" t="str">
        <f>INDEX(YahooDetails[], MATCH(ZACKS_Screener[Ticker], YahooDetails[Ticker],0), 4)</f>
        <v>Industrials</v>
      </c>
      <c r="N1227" s="6" t="str">
        <f>INDEX(YahooDetails[], MATCH(ZACKS_Screener[Ticker], YahooDetails[Ticker],0), 2)</f>
        <v>Specialty Business Services</v>
      </c>
      <c r="O12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-7.6335877862595486E-3</v>
      </c>
      <c r="P12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0.1538461538461538</v>
      </c>
      <c r="Q1227" s="17">
        <f>IFERROR(ZACKS_Screener[[#This Row],[Price]]/ZACKS_Screener[[#This Row],[EPS1]], "")</f>
        <v>31.023076923076921</v>
      </c>
      <c r="R1227" s="17">
        <f>IFERROR(ZACKS_Screener[[#This Row],[Price]]/ZACKS_Screener[[#This Row],[EPS2]], "")</f>
        <v>26.886666666666667</v>
      </c>
      <c r="S1227" s="17">
        <f>IFERROR(ZACKS_Screener[[#This Row],[PE1]]/(ZACKS_Screener[[#This Row],[EG1]]*100), "")</f>
        <v>-40.640230769230726</v>
      </c>
      <c r="T1227" s="17">
        <f>IFERROR(ZACKS_Screener[[#This Row],[PE2]]/(ZACKS_Screener[[#This Row],[EG2]]*100), "")</f>
        <v>1.7476333333333338</v>
      </c>
      <c r="U1227"/>
    </row>
    <row r="1228" spans="1:21" hidden="1" x14ac:dyDescent="0.25">
      <c r="A1228" s="20" t="s">
        <v>1572</v>
      </c>
      <c r="B1228" s="35">
        <v>5264.2</v>
      </c>
      <c r="C1228" s="6" t="s">
        <v>1571</v>
      </c>
      <c r="D1228" s="6" t="s">
        <v>13</v>
      </c>
      <c r="E1228" s="6" t="s">
        <v>118</v>
      </c>
      <c r="F1228" s="6" t="s">
        <v>119</v>
      </c>
      <c r="G1228">
        <v>12</v>
      </c>
      <c r="H1228">
        <v>202212</v>
      </c>
      <c r="I1228" s="8">
        <v>104.02</v>
      </c>
      <c r="J1228" s="8">
        <v>5.1100000000000003</v>
      </c>
      <c r="K1228" s="8">
        <v>5.07</v>
      </c>
      <c r="L1228" s="8">
        <v>5.35</v>
      </c>
      <c r="M1228" s="36" t="str">
        <f>INDEX(YahooDetails[], MATCH(ZACKS_Screener[Ticker], YahooDetails[Ticker],0), 4)</f>
        <v>Utilities</v>
      </c>
      <c r="N1228" s="6" t="str">
        <f>INDEX(YahooDetails[], MATCH(ZACKS_Screener[Ticker], YahooDetails[Ticker],0), 2)</f>
        <v>Utilities—Regulated Electric</v>
      </c>
      <c r="O12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-7.8277886497064644E-3</v>
      </c>
      <c r="P12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5.5226824457593561E-2</v>
      </c>
      <c r="Q1228" s="17">
        <f>IFERROR(ZACKS_Screener[[#This Row],[Price]]/ZACKS_Screener[[#This Row],[EPS1]], "")</f>
        <v>20.516765285996055</v>
      </c>
      <c r="R1228" s="17">
        <f>IFERROR(ZACKS_Screener[[#This Row],[Price]]/ZACKS_Screener[[#This Row],[EPS2]], "")</f>
        <v>19.442990654205609</v>
      </c>
      <c r="S1228" s="17">
        <f>IFERROR(ZACKS_Screener[[#This Row],[PE1]]/(ZACKS_Screener[[#This Row],[EG1]]*100), "")</f>
        <v>-26.210167652859941</v>
      </c>
      <c r="T1228" s="17">
        <f>IFERROR(ZACKS_Screener[[#This Row],[PE2]]/(ZACKS_Screener[[#This Row],[EG2]]*100), "")</f>
        <v>3.5205700934579522</v>
      </c>
      <c r="U1228"/>
    </row>
    <row r="1229" spans="1:21" hidden="1" x14ac:dyDescent="0.25">
      <c r="A1229" s="20" t="s">
        <v>2389</v>
      </c>
      <c r="B1229" s="35">
        <v>10019.08</v>
      </c>
      <c r="C1229" s="6" t="s">
        <v>2388</v>
      </c>
      <c r="D1229" s="6" t="s">
        <v>13</v>
      </c>
      <c r="E1229" s="6" t="s">
        <v>18</v>
      </c>
      <c r="F1229" s="6" t="s">
        <v>1694</v>
      </c>
      <c r="G1229">
        <v>12</v>
      </c>
      <c r="H1229">
        <v>202212</v>
      </c>
      <c r="I1229" s="8">
        <v>60.74</v>
      </c>
      <c r="J1229" s="8">
        <v>3.68</v>
      </c>
      <c r="K1229" s="8">
        <v>3.65</v>
      </c>
      <c r="L1229" s="8">
        <v>4</v>
      </c>
      <c r="M1229" s="36" t="str">
        <f>INDEX(YahooDetails[], MATCH(ZACKS_Screener[Ticker], YahooDetails[Ticker],0), 4)</f>
        <v>Industrials</v>
      </c>
      <c r="N1229" s="6" t="str">
        <f>INDEX(YahooDetails[], MATCH(ZACKS_Screener[Ticker], YahooDetails[Ticker],0), 2)</f>
        <v>Specialty Industrial Machinery</v>
      </c>
      <c r="O12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-8.1521739130435457E-3</v>
      </c>
      <c r="P12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9.5890410958904132E-2</v>
      </c>
      <c r="Q1229" s="17">
        <f>IFERROR(ZACKS_Screener[[#This Row],[Price]]/ZACKS_Screener[[#This Row],[EPS1]], "")</f>
        <v>16.641095890410959</v>
      </c>
      <c r="R1229" s="17">
        <f>IFERROR(ZACKS_Screener[[#This Row],[Price]]/ZACKS_Screener[[#This Row],[EPS2]], "")</f>
        <v>15.185</v>
      </c>
      <c r="S1229" s="17">
        <f>IFERROR(ZACKS_Screener[[#This Row],[PE1]]/(ZACKS_Screener[[#This Row],[EG1]]*100), "")</f>
        <v>-20.413077625570608</v>
      </c>
      <c r="T1229" s="17">
        <f>IFERROR(ZACKS_Screener[[#This Row],[PE2]]/(ZACKS_Screener[[#This Row],[EG2]]*100), "")</f>
        <v>1.5835785714285711</v>
      </c>
      <c r="U1229"/>
    </row>
    <row r="1230" spans="1:21" hidden="1" x14ac:dyDescent="0.25">
      <c r="A1230" s="20" t="s">
        <v>2326</v>
      </c>
      <c r="B1230" s="35">
        <v>30945.82</v>
      </c>
      <c r="C1230" s="6" t="s">
        <v>2325</v>
      </c>
      <c r="D1230" s="6" t="s">
        <v>13</v>
      </c>
      <c r="E1230" s="6" t="s">
        <v>118</v>
      </c>
      <c r="F1230" s="6" t="s">
        <v>119</v>
      </c>
      <c r="G1230">
        <v>12</v>
      </c>
      <c r="H1230">
        <v>202212</v>
      </c>
      <c r="I1230" s="8">
        <v>62.02</v>
      </c>
      <c r="J1230" s="8">
        <v>3.47</v>
      </c>
      <c r="K1230" s="8">
        <v>3.44</v>
      </c>
      <c r="L1230" s="8">
        <v>3.71</v>
      </c>
      <c r="M1230" s="36" t="str">
        <f>INDEX(YahooDetails[], MATCH(ZACKS_Screener[Ticker], YahooDetails[Ticker],0), 4)</f>
        <v>Utilities</v>
      </c>
      <c r="N1230" s="6" t="str">
        <f>INDEX(YahooDetails[], MATCH(ZACKS_Screener[Ticker], YahooDetails[Ticker],0), 2)</f>
        <v>Utilities—Regulated Electric</v>
      </c>
      <c r="O12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-8.6455331412104465E-3</v>
      </c>
      <c r="P12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7.8488372093023256E-2</v>
      </c>
      <c r="Q1230" s="17">
        <f>IFERROR(ZACKS_Screener[[#This Row],[Price]]/ZACKS_Screener[[#This Row],[EPS1]], "")</f>
        <v>18.029069767441861</v>
      </c>
      <c r="R1230" s="17">
        <f>IFERROR(ZACKS_Screener[[#This Row],[Price]]/ZACKS_Screener[[#This Row],[EPS2]], "")</f>
        <v>16.716981132075471</v>
      </c>
      <c r="S1230" s="17">
        <f>IFERROR(ZACKS_Screener[[#This Row],[PE1]]/(ZACKS_Screener[[#This Row],[EG1]]*100), "")</f>
        <v>-20.85362403100758</v>
      </c>
      <c r="T1230" s="17">
        <f>IFERROR(ZACKS_Screener[[#This Row],[PE2]]/(ZACKS_Screener[[#This Row],[EG2]]*100), "")</f>
        <v>2.1298672257162825</v>
      </c>
      <c r="U1230"/>
    </row>
    <row r="1231" spans="1:21" hidden="1" x14ac:dyDescent="0.25">
      <c r="A1231" s="20" t="s">
        <v>4374</v>
      </c>
      <c r="B1231" s="35">
        <v>2627.23</v>
      </c>
      <c r="C1231" s="6" t="s">
        <v>4373</v>
      </c>
      <c r="D1231" s="6" t="s">
        <v>13</v>
      </c>
      <c r="E1231" s="6" t="s">
        <v>37</v>
      </c>
      <c r="F1231" s="6" t="s">
        <v>1147</v>
      </c>
      <c r="G1231">
        <v>12</v>
      </c>
      <c r="H1231">
        <v>202212</v>
      </c>
      <c r="I1231" s="8">
        <v>78.8</v>
      </c>
      <c r="J1231" s="8">
        <v>5.6</v>
      </c>
      <c r="K1231" s="8">
        <v>5.55</v>
      </c>
      <c r="L1231" s="8">
        <v>6.45</v>
      </c>
      <c r="M1231" s="36" t="str">
        <f>INDEX(YahooDetails[], MATCH(ZACKS_Screener[Ticker], YahooDetails[Ticker],0), 4)</f>
        <v>Financial Services</v>
      </c>
      <c r="N1231" s="6" t="str">
        <f>INDEX(YahooDetails[], MATCH(ZACKS_Screener[Ticker], YahooDetails[Ticker],0), 2)</f>
        <v>Mortgage Finance</v>
      </c>
      <c r="O12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-8.9285714285713969E-3</v>
      </c>
      <c r="P12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0.16216216216216223</v>
      </c>
      <c r="Q1231" s="17">
        <f>IFERROR(ZACKS_Screener[[#This Row],[Price]]/ZACKS_Screener[[#This Row],[EPS1]], "")</f>
        <v>14.198198198198199</v>
      </c>
      <c r="R1231" s="17">
        <f>IFERROR(ZACKS_Screener[[#This Row],[Price]]/ZACKS_Screener[[#This Row],[EPS2]], "")</f>
        <v>12.21705426356589</v>
      </c>
      <c r="S1231" s="17">
        <f>IFERROR(ZACKS_Screener[[#This Row],[PE1]]/(ZACKS_Screener[[#This Row],[EG1]]*100), "")</f>
        <v>-15.90198198198204</v>
      </c>
      <c r="T1231" s="17">
        <f>IFERROR(ZACKS_Screener[[#This Row],[PE2]]/(ZACKS_Screener[[#This Row],[EG2]]*100), "")</f>
        <v>0.75338501291989635</v>
      </c>
      <c r="U1231"/>
    </row>
    <row r="1232" spans="1:21" hidden="1" x14ac:dyDescent="0.25">
      <c r="A1232" s="20" t="s">
        <v>1799</v>
      </c>
      <c r="B1232" s="35">
        <v>11685.28</v>
      </c>
      <c r="C1232" s="6" t="s">
        <v>1798</v>
      </c>
      <c r="D1232" s="6" t="s">
        <v>13</v>
      </c>
      <c r="E1232" s="6" t="s">
        <v>179</v>
      </c>
      <c r="F1232" s="6" t="s">
        <v>399</v>
      </c>
      <c r="G1232">
        <v>12</v>
      </c>
      <c r="H1232">
        <v>202212</v>
      </c>
      <c r="I1232" s="8">
        <v>85.19</v>
      </c>
      <c r="J1232" s="8">
        <v>6.6</v>
      </c>
      <c r="K1232" s="8">
        <v>6.54</v>
      </c>
      <c r="L1232" s="8">
        <v>7.27</v>
      </c>
      <c r="M1232" s="36" t="str">
        <f>INDEX(YahooDetails[], MATCH(ZACKS_Screener[Ticker], YahooDetails[Ticker],0), 4)</f>
        <v>Technology</v>
      </c>
      <c r="N1232" s="6" t="str">
        <f>INDEX(YahooDetails[], MATCH(ZACKS_Screener[Ticker], YahooDetails[Ticker],0), 2)</f>
        <v>Information Technology Services</v>
      </c>
      <c r="O12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-9.0909090909090315E-3</v>
      </c>
      <c r="P12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0.11162079510703357</v>
      </c>
      <c r="Q1232" s="17">
        <f>IFERROR(ZACKS_Screener[[#This Row],[Price]]/ZACKS_Screener[[#This Row],[EPS1]], "")</f>
        <v>13.025993883792049</v>
      </c>
      <c r="R1232" s="17">
        <f>IFERROR(ZACKS_Screener[[#This Row],[Price]]/ZACKS_Screener[[#This Row],[EPS2]], "")</f>
        <v>11.718019257221458</v>
      </c>
      <c r="S1232" s="17">
        <f>IFERROR(ZACKS_Screener[[#This Row],[PE1]]/(ZACKS_Screener[[#This Row],[EG1]]*100), "")</f>
        <v>-14.328593272171346</v>
      </c>
      <c r="T1232" s="17">
        <f>IFERROR(ZACKS_Screener[[#This Row],[PE2]]/(ZACKS_Screener[[#This Row],[EG2]]*100), "")</f>
        <v>1.0498061087976491</v>
      </c>
      <c r="U1232"/>
    </row>
    <row r="1233" spans="1:21" hidden="1" x14ac:dyDescent="0.25">
      <c r="A1233" s="20" t="s">
        <v>890</v>
      </c>
      <c r="B1233" s="35">
        <v>88036.68</v>
      </c>
      <c r="C1233" s="6" t="s">
        <v>889</v>
      </c>
      <c r="D1233" s="6" t="s">
        <v>13</v>
      </c>
      <c r="E1233" s="6" t="s">
        <v>30</v>
      </c>
      <c r="F1233" s="6" t="s">
        <v>891</v>
      </c>
      <c r="G1233">
        <v>12</v>
      </c>
      <c r="H1233">
        <v>202212</v>
      </c>
      <c r="I1233" s="8">
        <v>68.67</v>
      </c>
      <c r="J1233" s="8">
        <v>8.69</v>
      </c>
      <c r="K1233" s="8">
        <v>8.61</v>
      </c>
      <c r="L1233" s="8">
        <v>8.8699999999999992</v>
      </c>
      <c r="M1233" s="36" t="str">
        <f>INDEX(YahooDetails[], MATCH(ZACKS_Screener[Ticker], YahooDetails[Ticker],0), 4)</f>
        <v>Healthcare</v>
      </c>
      <c r="N1233" s="6" t="str">
        <f>INDEX(YahooDetails[], MATCH(ZACKS_Screener[Ticker], YahooDetails[Ticker],0), 2)</f>
        <v>Healthcare Plans</v>
      </c>
      <c r="O12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-9.205983889528202E-3</v>
      </c>
      <c r="P12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3.019744483159115E-2</v>
      </c>
      <c r="Q1233" s="17">
        <f>IFERROR(ZACKS_Screener[[#This Row],[Price]]/ZACKS_Screener[[#This Row],[EPS1]], "")</f>
        <v>7.9756097560975618</v>
      </c>
      <c r="R1233" s="17">
        <f>IFERROR(ZACKS_Screener[[#This Row],[Price]]/ZACKS_Screener[[#This Row],[EPS2]], "")</f>
        <v>7.7418263810597532</v>
      </c>
      <c r="S1233" s="17">
        <f>IFERROR(ZACKS_Screener[[#This Row],[PE1]]/(ZACKS_Screener[[#This Row],[EG1]]*100), "")</f>
        <v>-8.663506097560969</v>
      </c>
      <c r="T1233" s="17">
        <f>IFERROR(ZACKS_Screener[[#This Row],[PE2]]/(ZACKS_Screener[[#This Row],[EG2]]*100), "")</f>
        <v>2.5637355823432508</v>
      </c>
      <c r="U1233"/>
    </row>
    <row r="1234" spans="1:21" hidden="1" x14ac:dyDescent="0.25">
      <c r="A1234" s="20" t="s">
        <v>139</v>
      </c>
      <c r="B1234" s="35">
        <v>9830.59</v>
      </c>
      <c r="C1234" s="6" t="s">
        <v>138</v>
      </c>
      <c r="D1234" s="6" t="s">
        <v>13</v>
      </c>
      <c r="E1234" s="6" t="s">
        <v>37</v>
      </c>
      <c r="F1234" s="6" t="s">
        <v>70</v>
      </c>
      <c r="G1234">
        <v>12</v>
      </c>
      <c r="H1234">
        <v>202212</v>
      </c>
      <c r="I1234" s="8">
        <v>115.41</v>
      </c>
      <c r="J1234" s="8">
        <v>11.63</v>
      </c>
      <c r="K1234" s="8">
        <v>11.52</v>
      </c>
      <c r="L1234" s="8">
        <v>12.03</v>
      </c>
      <c r="M1234" s="36" t="str">
        <f>INDEX(YahooDetails[], MATCH(ZACKS_Screener[Ticker], YahooDetails[Ticker],0), 4)</f>
        <v>Financial Services</v>
      </c>
      <c r="N1234" s="6" t="str">
        <f>INDEX(YahooDetails[], MATCH(ZACKS_Screener[Ticker], YahooDetails[Ticker],0), 2)</f>
        <v>Insurance—Property &amp; Casualty</v>
      </c>
      <c r="O12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-9.4582975064489427E-3</v>
      </c>
      <c r="P12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4.4270833333333315E-2</v>
      </c>
      <c r="Q1234" s="17">
        <f>IFERROR(ZACKS_Screener[[#This Row],[Price]]/ZACKS_Screener[[#This Row],[EPS1]], "")</f>
        <v>10.018229166666666</v>
      </c>
      <c r="R1234" s="17">
        <f>IFERROR(ZACKS_Screener[[#This Row],[Price]]/ZACKS_Screener[[#This Row],[EPS2]], "")</f>
        <v>9.5935162094763093</v>
      </c>
      <c r="S1234" s="17">
        <f>IFERROR(ZACKS_Screener[[#This Row],[PE1]]/(ZACKS_Screener[[#This Row],[EG1]]*100), "")</f>
        <v>-10.592000473484731</v>
      </c>
      <c r="T1234" s="17">
        <f>IFERROR(ZACKS_Screener[[#This Row],[PE2]]/(ZACKS_Screener[[#This Row],[EG2]]*100), "")</f>
        <v>2.1670060143758261</v>
      </c>
      <c r="U1234"/>
    </row>
    <row r="1235" spans="1:21" hidden="1" x14ac:dyDescent="0.25">
      <c r="A1235" s="20" t="s">
        <v>3662</v>
      </c>
      <c r="B1235" s="35">
        <v>2078.35</v>
      </c>
      <c r="C1235" s="6" t="s">
        <v>3273</v>
      </c>
      <c r="D1235" s="6" t="s">
        <v>22</v>
      </c>
      <c r="E1235" s="6" t="s">
        <v>85</v>
      </c>
      <c r="F1235" s="6" t="s">
        <v>286</v>
      </c>
      <c r="G1235">
        <v>12</v>
      </c>
      <c r="H1235">
        <v>202212</v>
      </c>
      <c r="I1235" s="8">
        <v>14.21</v>
      </c>
      <c r="J1235" s="8">
        <v>1.03</v>
      </c>
      <c r="K1235" s="8">
        <v>1.02</v>
      </c>
      <c r="L1235" s="8">
        <v>1.1399999999999999</v>
      </c>
      <c r="M1235" s="36" t="str">
        <f>INDEX(YahooDetails[], MATCH(ZACKS_Screener[Ticker], YahooDetails[Ticker],0), 4)</f>
        <v>Industrials</v>
      </c>
      <c r="N1235" s="6" t="str">
        <f>INDEX(YahooDetails[], MATCH(ZACKS_Screener[Ticker], YahooDetails[Ticker],0), 2)</f>
        <v>Specialty Business Services</v>
      </c>
      <c r="O12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-9.7087378640776777E-3</v>
      </c>
      <c r="P12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0.1176470588235293</v>
      </c>
      <c r="Q1235" s="17">
        <f>IFERROR(ZACKS_Screener[[#This Row],[Price]]/ZACKS_Screener[[#This Row],[EPS1]], "")</f>
        <v>13.931372549019608</v>
      </c>
      <c r="R1235" s="17">
        <f>IFERROR(ZACKS_Screener[[#This Row],[Price]]/ZACKS_Screener[[#This Row],[EPS2]], "")</f>
        <v>12.464912280701757</v>
      </c>
      <c r="S1235" s="17">
        <f>IFERROR(ZACKS_Screener[[#This Row],[PE1]]/(ZACKS_Screener[[#This Row],[EG1]]*100), "")</f>
        <v>-14.349313725490184</v>
      </c>
      <c r="T1235" s="17">
        <f>IFERROR(ZACKS_Screener[[#This Row],[PE2]]/(ZACKS_Screener[[#This Row],[EG2]]*100), "")</f>
        <v>1.0595175438596505</v>
      </c>
      <c r="U1235"/>
    </row>
    <row r="1236" spans="1:21" hidden="1" x14ac:dyDescent="0.25">
      <c r="A1236" s="20" t="s">
        <v>3844</v>
      </c>
      <c r="B1236" s="35">
        <v>2458.33</v>
      </c>
      <c r="C1236" s="6" t="s">
        <v>3843</v>
      </c>
      <c r="D1236" s="6" t="s">
        <v>22</v>
      </c>
      <c r="E1236" s="6" t="s">
        <v>130</v>
      </c>
      <c r="F1236" s="6" t="s">
        <v>189</v>
      </c>
      <c r="G1236">
        <v>12</v>
      </c>
      <c r="H1236">
        <v>202212</v>
      </c>
      <c r="I1236" s="8">
        <v>98.85</v>
      </c>
      <c r="J1236" s="8">
        <v>6.04</v>
      </c>
      <c r="K1236" s="8">
        <v>5.98</v>
      </c>
      <c r="L1236" s="8">
        <v>7.05</v>
      </c>
      <c r="M1236" s="36" t="str">
        <f>INDEX(YahooDetails[], MATCH(ZACKS_Screener[Ticker], YahooDetails[Ticker],0), 4)</f>
        <v>Basic Materials</v>
      </c>
      <c r="N1236" s="6" t="str">
        <f>INDEX(YahooDetails[], MATCH(ZACKS_Screener[Ticker], YahooDetails[Ticker],0), 2)</f>
        <v>Specialty Chemicals</v>
      </c>
      <c r="O12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-9.9337748344370206E-3</v>
      </c>
      <c r="P12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0.17892976588628751</v>
      </c>
      <c r="Q1236" s="17">
        <f>IFERROR(ZACKS_Screener[[#This Row],[Price]]/ZACKS_Screener[[#This Row],[EPS1]], "")</f>
        <v>16.530100334448157</v>
      </c>
      <c r="R1236" s="17">
        <f>IFERROR(ZACKS_Screener[[#This Row],[Price]]/ZACKS_Screener[[#This Row],[EPS2]], "")</f>
        <v>14.021276595744681</v>
      </c>
      <c r="S1236" s="17">
        <f>IFERROR(ZACKS_Screener[[#This Row],[PE1]]/(ZACKS_Screener[[#This Row],[EG1]]*100), "")</f>
        <v>-16.64030100334459</v>
      </c>
      <c r="T1236" s="17">
        <f>IFERROR(ZACKS_Screener[[#This Row],[PE2]]/(ZACKS_Screener[[#This Row],[EG2]]*100), "")</f>
        <v>0.78361900974348819</v>
      </c>
      <c r="U1236"/>
    </row>
    <row r="1237" spans="1:21" hidden="1" x14ac:dyDescent="0.25">
      <c r="A1237" s="20" t="s">
        <v>249</v>
      </c>
      <c r="B1237" s="35">
        <v>88571.520000000004</v>
      </c>
      <c r="C1237" s="6" t="s">
        <v>248</v>
      </c>
      <c r="D1237" s="6" t="s">
        <v>13</v>
      </c>
      <c r="E1237" s="6" t="s">
        <v>37</v>
      </c>
      <c r="F1237" s="6" t="s">
        <v>250</v>
      </c>
      <c r="G1237">
        <v>12</v>
      </c>
      <c r="H1237">
        <v>202212</v>
      </c>
      <c r="I1237" s="8">
        <v>190.05</v>
      </c>
      <c r="J1237" s="8">
        <v>9.76</v>
      </c>
      <c r="K1237" s="8">
        <v>9.66</v>
      </c>
      <c r="L1237" s="8">
        <v>10.57</v>
      </c>
      <c r="M1237" s="36" t="str">
        <f>INDEX(YahooDetails[], MATCH(ZACKS_Screener[Ticker], YahooDetails[Ticker],0), 4)</f>
        <v>Real Estate</v>
      </c>
      <c r="N1237" s="6" t="str">
        <f>INDEX(YahooDetails[], MATCH(ZACKS_Screener[Ticker], YahooDetails[Ticker],0), 2)</f>
        <v>REIT—Specialty</v>
      </c>
      <c r="O12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-1.0245901639344227E-2</v>
      </c>
      <c r="P12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9.4202898550724654E-2</v>
      </c>
      <c r="Q1237" s="17">
        <f>IFERROR(ZACKS_Screener[[#This Row],[Price]]/ZACKS_Screener[[#This Row],[EPS1]], "")</f>
        <v>19.673913043478262</v>
      </c>
      <c r="R1237" s="17">
        <f>IFERROR(ZACKS_Screener[[#This Row],[Price]]/ZACKS_Screener[[#This Row],[EPS2]], "")</f>
        <v>17.980132450331126</v>
      </c>
      <c r="S1237" s="17">
        <f>IFERROR(ZACKS_Screener[[#This Row],[PE1]]/(ZACKS_Screener[[#This Row],[EG1]]*100), "")</f>
        <v>-19.201739130434852</v>
      </c>
      <c r="T1237" s="17">
        <f>IFERROR(ZACKS_Screener[[#This Row],[PE2]]/(ZACKS_Screener[[#This Row],[EG2]]*100), "")</f>
        <v>1.9086602139582272</v>
      </c>
      <c r="U1237"/>
    </row>
    <row r="1238" spans="1:21" hidden="1" x14ac:dyDescent="0.25">
      <c r="A1238" s="20" t="s">
        <v>599</v>
      </c>
      <c r="B1238" s="35">
        <v>3425.05</v>
      </c>
      <c r="C1238" s="6" t="s">
        <v>598</v>
      </c>
      <c r="D1238" s="6" t="s">
        <v>13</v>
      </c>
      <c r="E1238" s="6" t="s">
        <v>37</v>
      </c>
      <c r="F1238" s="6" t="s">
        <v>156</v>
      </c>
      <c r="G1238">
        <v>12</v>
      </c>
      <c r="H1238">
        <v>202212</v>
      </c>
      <c r="I1238" s="8">
        <v>19.88</v>
      </c>
      <c r="J1238" s="8">
        <v>2.87</v>
      </c>
      <c r="K1238" s="8">
        <v>2.84</v>
      </c>
      <c r="L1238" s="8">
        <v>2.8</v>
      </c>
      <c r="M1238" s="36" t="str">
        <f>INDEX(YahooDetails[], MATCH(ZACKS_Screener[Ticker], YahooDetails[Ticker],0), 4)</f>
        <v>Real Estate</v>
      </c>
      <c r="N1238" s="6" t="str">
        <f>INDEX(YahooDetails[], MATCH(ZACKS_Screener[Ticker], YahooDetails[Ticker],0), 2)</f>
        <v>REIT—Mortgage</v>
      </c>
      <c r="O12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-1.0452961672473953E-2</v>
      </c>
      <c r="P12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-1.4084507042253534E-2</v>
      </c>
      <c r="Q1238" s="17">
        <f>IFERROR(ZACKS_Screener[[#This Row],[Price]]/ZACKS_Screener[[#This Row],[EPS1]], "")</f>
        <v>7</v>
      </c>
      <c r="R1238" s="17">
        <f>IFERROR(ZACKS_Screener[[#This Row],[Price]]/ZACKS_Screener[[#This Row],[EPS2]], "")</f>
        <v>7.1000000000000005</v>
      </c>
      <c r="S1238" s="17">
        <f>IFERROR(ZACKS_Screener[[#This Row],[PE1]]/(ZACKS_Screener[[#This Row],[EG1]]*100), "")</f>
        <v>-6.6966666666666121</v>
      </c>
      <c r="T1238" s="17">
        <f>IFERROR(ZACKS_Screener[[#This Row],[PE2]]/(ZACKS_Screener[[#This Row],[EG2]]*100), "")</f>
        <v>-5.0409999999999959</v>
      </c>
      <c r="U1238"/>
    </row>
    <row r="1239" spans="1:21" hidden="1" x14ac:dyDescent="0.25">
      <c r="A1239" s="20" t="s">
        <v>2916</v>
      </c>
      <c r="B1239" s="35">
        <v>12778.78</v>
      </c>
      <c r="C1239" s="6" t="s">
        <v>2915</v>
      </c>
      <c r="D1239" s="6" t="s">
        <v>22</v>
      </c>
      <c r="E1239" s="6" t="s">
        <v>14</v>
      </c>
      <c r="F1239" s="6" t="s">
        <v>630</v>
      </c>
      <c r="G1239">
        <v>12</v>
      </c>
      <c r="H1239">
        <v>202212</v>
      </c>
      <c r="I1239" s="8">
        <v>51.58</v>
      </c>
      <c r="J1239" s="8">
        <v>2.64</v>
      </c>
      <c r="K1239" s="8">
        <v>2.61</v>
      </c>
      <c r="L1239" s="8">
        <v>2.85</v>
      </c>
      <c r="M1239" s="36" t="str">
        <f>INDEX(YahooDetails[], MATCH(ZACKS_Screener[Ticker], YahooDetails[Ticker],0), 4)</f>
        <v>Technology</v>
      </c>
      <c r="N1239" s="6" t="str">
        <f>INDEX(YahooDetails[], MATCH(ZACKS_Screener[Ticker], YahooDetails[Ticker],0), 2)</f>
        <v>Scientific &amp; Technical Instruments</v>
      </c>
      <c r="O12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-1.1363636363636458E-2</v>
      </c>
      <c r="P12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9.1954022988505829E-2</v>
      </c>
      <c r="Q1239" s="17">
        <f>IFERROR(ZACKS_Screener[[#This Row],[Price]]/ZACKS_Screener[[#This Row],[EPS1]], "")</f>
        <v>19.762452107279692</v>
      </c>
      <c r="R1239" s="17">
        <f>IFERROR(ZACKS_Screener[[#This Row],[Price]]/ZACKS_Screener[[#This Row],[EPS2]], "")</f>
        <v>18.098245614035086</v>
      </c>
      <c r="S1239" s="17">
        <f>IFERROR(ZACKS_Screener[[#This Row],[PE1]]/(ZACKS_Screener[[#This Row],[EG1]]*100), "")</f>
        <v>-17.390957854405986</v>
      </c>
      <c r="T1239" s="17">
        <f>IFERROR(ZACKS_Screener[[#This Row],[PE2]]/(ZACKS_Screener[[#This Row],[EG2]]*100), "")</f>
        <v>1.9681842105263139</v>
      </c>
      <c r="U1239"/>
    </row>
    <row r="1240" spans="1:21" hidden="1" x14ac:dyDescent="0.25">
      <c r="A1240" s="20" t="s">
        <v>1742</v>
      </c>
      <c r="B1240" s="35">
        <v>11920.52</v>
      </c>
      <c r="C1240" s="6" t="s">
        <v>1741</v>
      </c>
      <c r="D1240" s="6" t="s">
        <v>13</v>
      </c>
      <c r="E1240" s="6" t="s">
        <v>37</v>
      </c>
      <c r="F1240" s="6" t="s">
        <v>98</v>
      </c>
      <c r="G1240">
        <v>12</v>
      </c>
      <c r="H1240">
        <v>202212</v>
      </c>
      <c r="I1240" s="8">
        <v>19.23</v>
      </c>
      <c r="J1240" s="8">
        <v>1.58</v>
      </c>
      <c r="K1240" s="8">
        <v>1.56</v>
      </c>
      <c r="L1240" s="8">
        <v>1.62</v>
      </c>
      <c r="M1240" s="36" t="str">
        <f>INDEX(YahooDetails[], MATCH(ZACKS_Screener[Ticker], YahooDetails[Ticker],0), 4)</f>
        <v>Real Estate</v>
      </c>
      <c r="N1240" s="6" t="str">
        <f>INDEX(YahooDetails[], MATCH(ZACKS_Screener[Ticker], YahooDetails[Ticker],0), 2)</f>
        <v>REIT—Retail</v>
      </c>
      <c r="O12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-1.2658227848101276E-2</v>
      </c>
      <c r="P12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3.8461538461538491E-2</v>
      </c>
      <c r="Q1240" s="17">
        <f>IFERROR(ZACKS_Screener[[#This Row],[Price]]/ZACKS_Screener[[#This Row],[EPS1]], "")</f>
        <v>12.326923076923077</v>
      </c>
      <c r="R1240" s="17">
        <f>IFERROR(ZACKS_Screener[[#This Row],[Price]]/ZACKS_Screener[[#This Row],[EPS2]], "")</f>
        <v>11.87037037037037</v>
      </c>
      <c r="S1240" s="17">
        <f>IFERROR(ZACKS_Screener[[#This Row],[PE1]]/(ZACKS_Screener[[#This Row],[EG1]]*100), "")</f>
        <v>-9.7382692307692231</v>
      </c>
      <c r="T1240" s="17">
        <f>IFERROR(ZACKS_Screener[[#This Row],[PE2]]/(ZACKS_Screener[[#This Row],[EG2]]*100), "")</f>
        <v>3.0862962962962937</v>
      </c>
      <c r="U1240"/>
    </row>
    <row r="1241" spans="1:21" hidden="1" x14ac:dyDescent="0.25">
      <c r="A1241" s="20" t="s">
        <v>3162</v>
      </c>
      <c r="B1241" s="35">
        <v>415127.44</v>
      </c>
      <c r="C1241" s="6" t="s">
        <v>3161</v>
      </c>
      <c r="D1241" s="6" t="s">
        <v>13</v>
      </c>
      <c r="E1241" s="6" t="s">
        <v>30</v>
      </c>
      <c r="F1241" s="6" t="s">
        <v>1765</v>
      </c>
      <c r="G1241">
        <v>1</v>
      </c>
      <c r="H1241">
        <v>202301</v>
      </c>
      <c r="I1241" s="8">
        <v>154.16</v>
      </c>
      <c r="J1241" s="8">
        <v>6.29</v>
      </c>
      <c r="K1241" s="8">
        <v>6.21</v>
      </c>
      <c r="L1241" s="8">
        <v>6.86</v>
      </c>
      <c r="M1241" s="36" t="str">
        <f>INDEX(YahooDetails[], MATCH(ZACKS_Screener[Ticker], YahooDetails[Ticker],0), 4)</f>
        <v>Consumer Defensive</v>
      </c>
      <c r="N1241" s="6" t="str">
        <f>INDEX(YahooDetails[], MATCH(ZACKS_Screener[Ticker], YahooDetails[Ticker],0), 2)</f>
        <v>Discount Stores</v>
      </c>
      <c r="O12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-1.2718600953895083E-2</v>
      </c>
      <c r="P12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0.10466988727858299</v>
      </c>
      <c r="Q1241" s="17">
        <f>IFERROR(ZACKS_Screener[[#This Row],[Price]]/ZACKS_Screener[[#This Row],[EPS1]], "")</f>
        <v>24.824476650563607</v>
      </c>
      <c r="R1241" s="17">
        <f>IFERROR(ZACKS_Screener[[#This Row],[Price]]/ZACKS_Screener[[#This Row],[EPS2]], "")</f>
        <v>22.472303206997083</v>
      </c>
      <c r="S1241" s="17">
        <f>IFERROR(ZACKS_Screener[[#This Row],[PE1]]/(ZACKS_Screener[[#This Row],[EG1]]*100), "")</f>
        <v>-19.518244766505617</v>
      </c>
      <c r="T1241" s="17">
        <f>IFERROR(ZACKS_Screener[[#This Row],[PE2]]/(ZACKS_Screener[[#This Row],[EG2]]*100), "")</f>
        <v>2.1469692756223355</v>
      </c>
      <c r="U1241"/>
    </row>
    <row r="1242" spans="1:21" hidden="1" x14ac:dyDescent="0.25">
      <c r="A1242" s="20" t="s">
        <v>2926</v>
      </c>
      <c r="B1242" s="35">
        <v>14453.29</v>
      </c>
      <c r="C1242" s="6" t="s">
        <v>2925</v>
      </c>
      <c r="D1242" s="6" t="s">
        <v>13</v>
      </c>
      <c r="E1242" s="6" t="s">
        <v>85</v>
      </c>
      <c r="F1242" s="6" t="s">
        <v>507</v>
      </c>
      <c r="G1242">
        <v>12</v>
      </c>
      <c r="H1242">
        <v>202212</v>
      </c>
      <c r="I1242" s="8">
        <v>74.81</v>
      </c>
      <c r="J1242" s="8">
        <v>3.62</v>
      </c>
      <c r="K1242" s="8">
        <v>3.57</v>
      </c>
      <c r="L1242" s="8">
        <v>4.2300000000000004</v>
      </c>
      <c r="M1242" s="36" t="str">
        <f>INDEX(YahooDetails[], MATCH(ZACKS_Screener[Ticker], YahooDetails[Ticker],0), 4)</f>
        <v>Industrials</v>
      </c>
      <c r="N1242" s="6" t="str">
        <f>INDEX(YahooDetails[], MATCH(ZACKS_Screener[Ticker], YahooDetails[Ticker],0), 2)</f>
        <v>Consulting Services</v>
      </c>
      <c r="O12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-1.3812154696132671E-2</v>
      </c>
      <c r="P12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0.18487394957983211</v>
      </c>
      <c r="Q1242" s="17">
        <f>IFERROR(ZACKS_Screener[[#This Row],[Price]]/ZACKS_Screener[[#This Row],[EPS1]], "")</f>
        <v>20.955182072829132</v>
      </c>
      <c r="R1242" s="17">
        <f>IFERROR(ZACKS_Screener[[#This Row],[Price]]/ZACKS_Screener[[#This Row],[EPS2]], "")</f>
        <v>17.685579196217493</v>
      </c>
      <c r="S1242" s="17">
        <f>IFERROR(ZACKS_Screener[[#This Row],[PE1]]/(ZACKS_Screener[[#This Row],[EG1]]*100), "")</f>
        <v>-15.17155182072821</v>
      </c>
      <c r="T1242" s="17">
        <f>IFERROR(ZACKS_Screener[[#This Row],[PE2]]/(ZACKS_Screener[[#This Row],[EG2]]*100), "")</f>
        <v>0.95662905652267261</v>
      </c>
      <c r="U1242"/>
    </row>
    <row r="1243" spans="1:21" hidden="1" x14ac:dyDescent="0.25">
      <c r="A1243" s="20" t="s">
        <v>3565</v>
      </c>
      <c r="B1243" s="35">
        <v>2349.16</v>
      </c>
      <c r="C1243" s="6" t="s">
        <v>3564</v>
      </c>
      <c r="D1243" s="6" t="s">
        <v>22</v>
      </c>
      <c r="E1243" s="6" t="s">
        <v>26</v>
      </c>
      <c r="F1243" s="6" t="s">
        <v>2666</v>
      </c>
      <c r="G1243">
        <v>3</v>
      </c>
      <c r="H1243">
        <v>202303</v>
      </c>
      <c r="I1243" s="8">
        <v>270.79000000000002</v>
      </c>
      <c r="J1243" s="8">
        <v>26.95</v>
      </c>
      <c r="K1243" s="8">
        <v>26.55</v>
      </c>
      <c r="L1243" s="8">
        <v>30.31</v>
      </c>
      <c r="M1243" s="36" t="str">
        <f>INDEX(YahooDetails[], MATCH(ZACKS_Screener[Ticker], YahooDetails[Ticker],0), 4)</f>
        <v>Consumer Cyclical</v>
      </c>
      <c r="N1243" s="6" t="str">
        <f>INDEX(YahooDetails[], MATCH(ZACKS_Screener[Ticker], YahooDetails[Ticker],0), 2)</f>
        <v>Residential Construction</v>
      </c>
      <c r="O12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-1.4842300556586219E-2</v>
      </c>
      <c r="P12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0.14161958568738223</v>
      </c>
      <c r="Q1243" s="17">
        <f>IFERROR(ZACKS_Screener[[#This Row],[Price]]/ZACKS_Screener[[#This Row],[EPS1]], "")</f>
        <v>10.199246704331451</v>
      </c>
      <c r="R1243" s="17">
        <f>IFERROR(ZACKS_Screener[[#This Row],[Price]]/ZACKS_Screener[[#This Row],[EPS2]], "")</f>
        <v>8.9340151765094031</v>
      </c>
      <c r="S1243" s="17">
        <f>IFERROR(ZACKS_Screener[[#This Row],[PE1]]/(ZACKS_Screener[[#This Row],[EG1]]*100), "")</f>
        <v>-6.8717424670433394</v>
      </c>
      <c r="T1243" s="17">
        <f>IFERROR(ZACKS_Screener[[#This Row],[PE2]]/(ZACKS_Screener[[#This Row],[EG2]]*100), "")</f>
        <v>0.6308460184476723</v>
      </c>
      <c r="U1243"/>
    </row>
    <row r="1244" spans="1:21" hidden="1" x14ac:dyDescent="0.25">
      <c r="A1244" s="20" t="s">
        <v>2197</v>
      </c>
      <c r="B1244" s="35">
        <v>6176.97</v>
      </c>
      <c r="C1244" s="6" t="s">
        <v>2196</v>
      </c>
      <c r="D1244" s="6" t="s">
        <v>13</v>
      </c>
      <c r="E1244" s="6" t="s">
        <v>51</v>
      </c>
      <c r="F1244" s="6" t="s">
        <v>2198</v>
      </c>
      <c r="G1244">
        <v>12</v>
      </c>
      <c r="H1244">
        <v>202212</v>
      </c>
      <c r="I1244" s="8">
        <v>37.51</v>
      </c>
      <c r="J1244" s="8">
        <v>1.32</v>
      </c>
      <c r="K1244" s="8">
        <v>1.3</v>
      </c>
      <c r="L1244" s="8">
        <v>1.47</v>
      </c>
      <c r="M1244" s="36" t="str">
        <f>INDEX(YahooDetails[], MATCH(ZACKS_Screener[Ticker], YahooDetails[Ticker],0), 4)</f>
        <v>Communication Services</v>
      </c>
      <c r="N1244" s="6" t="str">
        <f>INDEX(YahooDetails[], MATCH(ZACKS_Screener[Ticker], YahooDetails[Ticker],0), 2)</f>
        <v>Publishing</v>
      </c>
      <c r="O12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-1.5151515151515164E-2</v>
      </c>
      <c r="P12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0.13076923076923072</v>
      </c>
      <c r="Q1244" s="17">
        <f>IFERROR(ZACKS_Screener[[#This Row],[Price]]/ZACKS_Screener[[#This Row],[EPS1]], "")</f>
        <v>28.853846153846153</v>
      </c>
      <c r="R1244" s="17">
        <f>IFERROR(ZACKS_Screener[[#This Row],[Price]]/ZACKS_Screener[[#This Row],[EPS2]], "")</f>
        <v>25.517006802721088</v>
      </c>
      <c r="S1244" s="17">
        <f>IFERROR(ZACKS_Screener[[#This Row],[PE1]]/(ZACKS_Screener[[#This Row],[EG1]]*100), "")</f>
        <v>-19.043538461538443</v>
      </c>
      <c r="T1244" s="17">
        <f>IFERROR(ZACKS_Screener[[#This Row],[PE2]]/(ZACKS_Screener[[#This Row],[EG2]]*100), "")</f>
        <v>1.951300520208084</v>
      </c>
      <c r="U1244"/>
    </row>
    <row r="1245" spans="1:21" hidden="1" x14ac:dyDescent="0.25">
      <c r="A1245" s="20" t="s">
        <v>587</v>
      </c>
      <c r="B1245" s="35">
        <v>98603.3</v>
      </c>
      <c r="C1245" s="6" t="s">
        <v>586</v>
      </c>
      <c r="D1245" s="6" t="s">
        <v>13</v>
      </c>
      <c r="E1245" s="6" t="s">
        <v>51</v>
      </c>
      <c r="F1245" s="6" t="s">
        <v>52</v>
      </c>
      <c r="G1245">
        <v>12</v>
      </c>
      <c r="H1245">
        <v>202212</v>
      </c>
      <c r="I1245" s="8">
        <v>56.76</v>
      </c>
      <c r="J1245" s="8">
        <v>3.21</v>
      </c>
      <c r="K1245" s="8">
        <v>3.16</v>
      </c>
      <c r="L1245" s="8">
        <v>3.67</v>
      </c>
      <c r="M1245" s="36" t="str">
        <f>INDEX(YahooDetails[], MATCH(ZACKS_Screener[Ticker], YahooDetails[Ticker],0), 4)</f>
        <v>Consumer Defensive</v>
      </c>
      <c r="N1245" s="6" t="str">
        <f>INDEX(YahooDetails[], MATCH(ZACKS_Screener[Ticker], YahooDetails[Ticker],0), 2)</f>
        <v>Beverages—Brewers</v>
      </c>
      <c r="O12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-1.5576323987538885E-2</v>
      </c>
      <c r="P12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0.16139240506329106</v>
      </c>
      <c r="Q1245" s="17">
        <f>IFERROR(ZACKS_Screener[[#This Row],[Price]]/ZACKS_Screener[[#This Row],[EPS1]], "")</f>
        <v>17.962025316455694</v>
      </c>
      <c r="R1245" s="17">
        <f>IFERROR(ZACKS_Screener[[#This Row],[Price]]/ZACKS_Screener[[#This Row],[EPS2]], "")</f>
        <v>15.465940054495913</v>
      </c>
      <c r="S1245" s="17">
        <f>IFERROR(ZACKS_Screener[[#This Row],[PE1]]/(ZACKS_Screener[[#This Row],[EG1]]*100), "")</f>
        <v>-11.531620253164597</v>
      </c>
      <c r="T1245" s="17">
        <f>IFERROR(ZACKS_Screener[[#This Row],[PE2]]/(ZACKS_Screener[[#This Row],[EG2]]*100), "")</f>
        <v>0.95828177592562958</v>
      </c>
      <c r="U1245"/>
    </row>
    <row r="1246" spans="1:21" hidden="1" x14ac:dyDescent="0.25">
      <c r="A1246" s="20" t="s">
        <v>338</v>
      </c>
      <c r="B1246" s="35">
        <v>3591.85</v>
      </c>
      <c r="C1246" s="6" t="s">
        <v>337</v>
      </c>
      <c r="D1246" s="6" t="s">
        <v>13</v>
      </c>
      <c r="E1246" s="6" t="s">
        <v>14</v>
      </c>
      <c r="F1246" s="6" t="s">
        <v>183</v>
      </c>
      <c r="G1246">
        <v>12</v>
      </c>
      <c r="H1246">
        <v>202212</v>
      </c>
      <c r="I1246" s="8">
        <v>28.61</v>
      </c>
      <c r="J1246" s="8">
        <v>2.52</v>
      </c>
      <c r="K1246" s="8">
        <v>2.48</v>
      </c>
      <c r="L1246" s="8">
        <v>2.5</v>
      </c>
      <c r="M1246" s="36" t="str">
        <f>INDEX(YahooDetails[], MATCH(ZACKS_Screener[Ticker], YahooDetails[Ticker],0), 4)</f>
        <v>Communication Services</v>
      </c>
      <c r="N1246" s="6" t="str">
        <f>INDEX(YahooDetails[], MATCH(ZACKS_Screener[Ticker], YahooDetails[Ticker],0), 2)</f>
        <v>Internet Content &amp; Information</v>
      </c>
      <c r="O12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-1.5873015873015886E-2</v>
      </c>
      <c r="P12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8.0645161290322648E-3</v>
      </c>
      <c r="Q1246" s="17">
        <f>IFERROR(ZACKS_Screener[[#This Row],[Price]]/ZACKS_Screener[[#This Row],[EPS1]], "")</f>
        <v>11.536290322580644</v>
      </c>
      <c r="R1246" s="17">
        <f>IFERROR(ZACKS_Screener[[#This Row],[Price]]/ZACKS_Screener[[#This Row],[EPS2]], "")</f>
        <v>11.443999999999999</v>
      </c>
      <c r="S1246" s="17">
        <f>IFERROR(ZACKS_Screener[[#This Row],[PE1]]/(ZACKS_Screener[[#This Row],[EG1]]*100), "")</f>
        <v>-7.2678629032258</v>
      </c>
      <c r="T1246" s="17">
        <f>IFERROR(ZACKS_Screener[[#This Row],[PE2]]/(ZACKS_Screener[[#This Row],[EG2]]*100), "")</f>
        <v>14.190559999999987</v>
      </c>
      <c r="U1246"/>
    </row>
    <row r="1247" spans="1:21" hidden="1" x14ac:dyDescent="0.25">
      <c r="A1247" s="20" t="s">
        <v>1281</v>
      </c>
      <c r="B1247" s="35">
        <v>26568.99</v>
      </c>
      <c r="C1247" s="6" t="s">
        <v>1280</v>
      </c>
      <c r="D1247" s="6" t="s">
        <v>13</v>
      </c>
      <c r="E1247" s="6" t="s">
        <v>130</v>
      </c>
      <c r="F1247" s="6" t="s">
        <v>131</v>
      </c>
      <c r="G1247">
        <v>12</v>
      </c>
      <c r="H1247">
        <v>202212</v>
      </c>
      <c r="I1247" s="8">
        <v>138.41</v>
      </c>
      <c r="J1247" s="8">
        <v>3.64</v>
      </c>
      <c r="K1247" s="8">
        <v>3.58</v>
      </c>
      <c r="L1247" s="8">
        <v>3.95</v>
      </c>
      <c r="M1247" s="36" t="str">
        <f>INDEX(YahooDetails[], MATCH(ZACKS_Screener[Ticker], YahooDetails[Ticker],0), 4)</f>
        <v>Basic Materials</v>
      </c>
      <c r="N1247" s="6" t="str">
        <f>INDEX(YahooDetails[], MATCH(ZACKS_Screener[Ticker], YahooDetails[Ticker],0), 2)</f>
        <v>Gold</v>
      </c>
      <c r="O12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-1.6483516483516498E-2</v>
      </c>
      <c r="P12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0.1033519553072626</v>
      </c>
      <c r="Q1247" s="17">
        <f>IFERROR(ZACKS_Screener[[#This Row],[Price]]/ZACKS_Screener[[#This Row],[EPS1]], "")</f>
        <v>38.662011173184354</v>
      </c>
      <c r="R1247" s="17">
        <f>IFERROR(ZACKS_Screener[[#This Row],[Price]]/ZACKS_Screener[[#This Row],[EPS2]], "")</f>
        <v>35.040506329113924</v>
      </c>
      <c r="S1247" s="17">
        <f>IFERROR(ZACKS_Screener[[#This Row],[PE1]]/(ZACKS_Screener[[#This Row],[EG1]]*100), "")</f>
        <v>-23.454953445065154</v>
      </c>
      <c r="T1247" s="17">
        <f>IFERROR(ZACKS_Screener[[#This Row],[PE2]]/(ZACKS_Screener[[#This Row],[EG2]]*100), "")</f>
        <v>3.3904057475196705</v>
      </c>
      <c r="U1247"/>
    </row>
    <row r="1248" spans="1:21" hidden="1" x14ac:dyDescent="0.25">
      <c r="A1248" s="20" t="s">
        <v>2622</v>
      </c>
      <c r="B1248" s="35">
        <v>7866.39</v>
      </c>
      <c r="C1248" s="6" t="s">
        <v>2621</v>
      </c>
      <c r="D1248" s="6" t="s">
        <v>22</v>
      </c>
      <c r="E1248" s="6" t="s">
        <v>37</v>
      </c>
      <c r="F1248" s="6" t="s">
        <v>38</v>
      </c>
      <c r="G1248">
        <v>12</v>
      </c>
      <c r="H1248">
        <v>202212</v>
      </c>
      <c r="I1248" s="8">
        <v>59.01</v>
      </c>
      <c r="J1248" s="8">
        <v>3.46</v>
      </c>
      <c r="K1248" s="8">
        <v>3.4</v>
      </c>
      <c r="L1248" s="8">
        <v>3.85</v>
      </c>
      <c r="M1248" s="36" t="str">
        <f>INDEX(YahooDetails[], MATCH(ZACKS_Screener[Ticker], YahooDetails[Ticker],0), 4)</f>
        <v>Financial Services</v>
      </c>
      <c r="N1248" s="6" t="str">
        <f>INDEX(YahooDetails[], MATCH(ZACKS_Screener[Ticker], YahooDetails[Ticker],0), 2)</f>
        <v>Asset Management</v>
      </c>
      <c r="O12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-1.7341040462427761E-2</v>
      </c>
      <c r="P12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0.13235294117647065</v>
      </c>
      <c r="Q1248" s="17">
        <f>IFERROR(ZACKS_Screener[[#This Row],[Price]]/ZACKS_Screener[[#This Row],[EPS1]], "")</f>
        <v>17.355882352941176</v>
      </c>
      <c r="R1248" s="17">
        <f>IFERROR(ZACKS_Screener[[#This Row],[Price]]/ZACKS_Screener[[#This Row],[EPS2]], "")</f>
        <v>15.327272727272726</v>
      </c>
      <c r="S1248" s="17">
        <f>IFERROR(ZACKS_Screener[[#This Row],[PE1]]/(ZACKS_Screener[[#This Row],[EG1]]*100), "")</f>
        <v>-10.008558823529402</v>
      </c>
      <c r="T1248" s="17">
        <f>IFERROR(ZACKS_Screener[[#This Row],[PE2]]/(ZACKS_Screener[[#This Row],[EG2]]*100), "")</f>
        <v>1.1580606060606053</v>
      </c>
      <c r="U1248"/>
    </row>
    <row r="1249" spans="1:21" hidden="1" x14ac:dyDescent="0.25">
      <c r="A1249" s="20" t="s">
        <v>4343</v>
      </c>
      <c r="B1249" s="35">
        <v>2305.98</v>
      </c>
      <c r="C1249" s="6" t="s">
        <v>4342</v>
      </c>
      <c r="D1249" s="6" t="s">
        <v>13</v>
      </c>
      <c r="E1249" s="6" t="s">
        <v>51</v>
      </c>
      <c r="F1249" s="6" t="s">
        <v>308</v>
      </c>
      <c r="G1249">
        <v>12</v>
      </c>
      <c r="H1249">
        <v>202212</v>
      </c>
      <c r="I1249" s="8">
        <v>16.420000000000002</v>
      </c>
      <c r="J1249" s="8">
        <v>0.55000000000000004</v>
      </c>
      <c r="K1249" s="8">
        <v>0.54</v>
      </c>
      <c r="L1249" s="8">
        <v>0.61</v>
      </c>
      <c r="M1249" s="36" t="str">
        <f>INDEX(YahooDetails[], MATCH(ZACKS_Screener[Ticker], YahooDetails[Ticker],0), 4)</f>
        <v>Consumer Defensive</v>
      </c>
      <c r="N1249" s="6" t="str">
        <f>INDEX(YahooDetails[], MATCH(ZACKS_Screener[Ticker], YahooDetails[Ticker],0), 2)</f>
        <v>Packaged Foods</v>
      </c>
      <c r="O12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-1.8181818181818195E-2</v>
      </c>
      <c r="P12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0.12962962962962954</v>
      </c>
      <c r="Q1249" s="17">
        <f>IFERROR(ZACKS_Screener[[#This Row],[Price]]/ZACKS_Screener[[#This Row],[EPS1]], "")</f>
        <v>30.407407407407408</v>
      </c>
      <c r="R1249" s="17">
        <f>IFERROR(ZACKS_Screener[[#This Row],[Price]]/ZACKS_Screener[[#This Row],[EPS2]], "")</f>
        <v>26.918032786885249</v>
      </c>
      <c r="S1249" s="17">
        <f>IFERROR(ZACKS_Screener[[#This Row],[PE1]]/(ZACKS_Screener[[#This Row],[EG1]]*100), "")</f>
        <v>-16.724074074074064</v>
      </c>
      <c r="T1249" s="17">
        <f>IFERROR(ZACKS_Screener[[#This Row],[PE2]]/(ZACKS_Screener[[#This Row],[EG2]]*100), "")</f>
        <v>2.0765339578454349</v>
      </c>
      <c r="U1249"/>
    </row>
    <row r="1250" spans="1:21" hidden="1" x14ac:dyDescent="0.25">
      <c r="A1250" s="20" t="s">
        <v>368</v>
      </c>
      <c r="B1250" s="35">
        <v>13565.58</v>
      </c>
      <c r="C1250" s="6" t="s">
        <v>367</v>
      </c>
      <c r="D1250" s="6" t="s">
        <v>13</v>
      </c>
      <c r="E1250" s="6" t="s">
        <v>18</v>
      </c>
      <c r="F1250" s="6" t="s">
        <v>369</v>
      </c>
      <c r="G1250">
        <v>12</v>
      </c>
      <c r="H1250">
        <v>202212</v>
      </c>
      <c r="I1250" s="8">
        <v>168.04</v>
      </c>
      <c r="J1250" s="8">
        <v>9.15</v>
      </c>
      <c r="K1250" s="8">
        <v>8.98</v>
      </c>
      <c r="L1250" s="8">
        <v>10.130000000000001</v>
      </c>
      <c r="M1250" s="36" t="str">
        <f>INDEX(YahooDetails[], MATCH(ZACKS_Screener[Ticker], YahooDetails[Ticker],0), 4)</f>
        <v>Consumer Cyclical</v>
      </c>
      <c r="N1250" s="6" t="str">
        <f>INDEX(YahooDetails[], MATCH(ZACKS_Screener[Ticker], YahooDetails[Ticker],0), 2)</f>
        <v>Packaging &amp; Containers</v>
      </c>
      <c r="O12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-1.8579234972677588E-2</v>
      </c>
      <c r="P12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0.12806236080178177</v>
      </c>
      <c r="Q1250" s="17">
        <f>IFERROR(ZACKS_Screener[[#This Row],[Price]]/ZACKS_Screener[[#This Row],[EPS1]], "")</f>
        <v>18.712694877505566</v>
      </c>
      <c r="R1250" s="17">
        <f>IFERROR(ZACKS_Screener[[#This Row],[Price]]/ZACKS_Screener[[#This Row],[EPS2]], "")</f>
        <v>16.588351431391903</v>
      </c>
      <c r="S1250" s="17">
        <f>IFERROR(ZACKS_Screener[[#This Row],[PE1]]/(ZACKS_Screener[[#This Row],[EG1]]*100), "")</f>
        <v>-10.071832831128001</v>
      </c>
      <c r="T1250" s="17">
        <f>IFERROR(ZACKS_Screener[[#This Row],[PE2]]/(ZACKS_Screener[[#This Row],[EG2]]*100), "")</f>
        <v>1.2953338769904283</v>
      </c>
      <c r="U1250"/>
    </row>
    <row r="1251" spans="1:21" hidden="1" x14ac:dyDescent="0.25">
      <c r="A1251" s="20" t="s">
        <v>2460</v>
      </c>
      <c r="B1251" s="35">
        <v>23750.43</v>
      </c>
      <c r="C1251" s="6" t="s">
        <v>2459</v>
      </c>
      <c r="D1251" s="6" t="s">
        <v>13</v>
      </c>
      <c r="E1251" s="6" t="s">
        <v>30</v>
      </c>
      <c r="F1251" s="6" t="s">
        <v>763</v>
      </c>
      <c r="G1251">
        <v>12</v>
      </c>
      <c r="H1251">
        <v>202212</v>
      </c>
      <c r="I1251" s="8">
        <v>76.12</v>
      </c>
      <c r="J1251" s="8">
        <v>3.14</v>
      </c>
      <c r="K1251" s="8">
        <v>3.08</v>
      </c>
      <c r="L1251" s="8">
        <v>3.33</v>
      </c>
      <c r="M1251" s="36" t="str">
        <f>INDEX(YahooDetails[], MATCH(ZACKS_Screener[Ticker], YahooDetails[Ticker],0), 4)</f>
        <v>Consumer Cyclical</v>
      </c>
      <c r="N1251" s="6" t="str">
        <f>INDEX(YahooDetails[], MATCH(ZACKS_Screener[Ticker], YahooDetails[Ticker],0), 2)</f>
        <v>Restaurants</v>
      </c>
      <c r="O12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-1.9108280254777087E-2</v>
      </c>
      <c r="P12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8.1168831168831168E-2</v>
      </c>
      <c r="Q1251" s="17">
        <f>IFERROR(ZACKS_Screener[[#This Row],[Price]]/ZACKS_Screener[[#This Row],[EPS1]], "")</f>
        <v>24.714285714285715</v>
      </c>
      <c r="R1251" s="17">
        <f>IFERROR(ZACKS_Screener[[#This Row],[Price]]/ZACKS_Screener[[#This Row],[EPS2]], "")</f>
        <v>22.858858858858859</v>
      </c>
      <c r="S1251" s="17">
        <f>IFERROR(ZACKS_Screener[[#This Row],[PE1]]/(ZACKS_Screener[[#This Row],[EG1]]*100), "")</f>
        <v>-12.933809523809513</v>
      </c>
      <c r="T1251" s="17">
        <f>IFERROR(ZACKS_Screener[[#This Row],[PE2]]/(ZACKS_Screener[[#This Row],[EG2]]*100), "")</f>
        <v>2.8162114114114116</v>
      </c>
      <c r="U1251"/>
    </row>
    <row r="1252" spans="1:21" hidden="1" x14ac:dyDescent="0.25">
      <c r="A1252" s="20" t="s">
        <v>33</v>
      </c>
      <c r="B1252" s="35">
        <v>2909967</v>
      </c>
      <c r="C1252" s="6" t="s">
        <v>32</v>
      </c>
      <c r="D1252" s="6" t="s">
        <v>22</v>
      </c>
      <c r="E1252" s="6" t="s">
        <v>14</v>
      </c>
      <c r="F1252" s="6" t="s">
        <v>34</v>
      </c>
      <c r="G1252">
        <v>9</v>
      </c>
      <c r="H1252">
        <v>202209</v>
      </c>
      <c r="I1252" s="8">
        <v>185.01</v>
      </c>
      <c r="J1252" s="8">
        <v>6.11</v>
      </c>
      <c r="K1252" s="8">
        <v>5.99</v>
      </c>
      <c r="L1252" s="8">
        <v>6.64</v>
      </c>
      <c r="M1252" s="36" t="str">
        <f>INDEX(YahooDetails[], MATCH(ZACKS_Screener[Ticker], YahooDetails[Ticker],0), 4)</f>
        <v>Technology</v>
      </c>
      <c r="N1252" s="6" t="str">
        <f>INDEX(YahooDetails[], MATCH(ZACKS_Screener[Ticker], YahooDetails[Ticker],0), 2)</f>
        <v>Consumer Electronics</v>
      </c>
      <c r="O12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-1.9639934533551572E-2</v>
      </c>
      <c r="P12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0.10851419031719524</v>
      </c>
      <c r="Q1252" s="17">
        <f>IFERROR(ZACKS_Screener[[#This Row],[Price]]/ZACKS_Screener[[#This Row],[EPS1]], "")</f>
        <v>30.886477462437394</v>
      </c>
      <c r="R1252" s="17">
        <f>IFERROR(ZACKS_Screener[[#This Row],[Price]]/ZACKS_Screener[[#This Row],[EPS2]], "")</f>
        <v>27.862951807228917</v>
      </c>
      <c r="S1252" s="17">
        <f>IFERROR(ZACKS_Screener[[#This Row],[PE1]]/(ZACKS_Screener[[#This Row],[EG1]]*100), "")</f>
        <v>-15.72636477462436</v>
      </c>
      <c r="T1252" s="17">
        <f>IFERROR(ZACKS_Screener[[#This Row],[PE2]]/(ZACKS_Screener[[#This Row],[EG2]]*100), "")</f>
        <v>2.5676781742354051</v>
      </c>
      <c r="U1252"/>
    </row>
    <row r="1253" spans="1:21" hidden="1" x14ac:dyDescent="0.25">
      <c r="A1253" s="20" t="s">
        <v>2361</v>
      </c>
      <c r="B1253" s="35">
        <v>6790.66</v>
      </c>
      <c r="C1253" s="6" t="s">
        <v>2360</v>
      </c>
      <c r="D1253" s="6" t="s">
        <v>13</v>
      </c>
      <c r="E1253" s="6" t="s">
        <v>107</v>
      </c>
      <c r="F1253" s="6" t="s">
        <v>1202</v>
      </c>
      <c r="G1253">
        <v>12</v>
      </c>
      <c r="H1253">
        <v>202212</v>
      </c>
      <c r="I1253" s="8">
        <v>119.33</v>
      </c>
      <c r="J1253" s="8">
        <v>10.4</v>
      </c>
      <c r="K1253" s="8">
        <v>10.19</v>
      </c>
      <c r="L1253" s="8">
        <v>10.35</v>
      </c>
      <c r="M1253" s="36" t="str">
        <f>INDEX(YahooDetails[], MATCH(ZACKS_Screener[Ticker], YahooDetails[Ticker],0), 4)</f>
        <v>Consumer Cyclical</v>
      </c>
      <c r="N1253" s="6" t="str">
        <f>INDEX(YahooDetails[], MATCH(ZACKS_Screener[Ticker], YahooDetails[Ticker],0), 2)</f>
        <v>Recreational Vehicles</v>
      </c>
      <c r="O12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-2.0192307692307773E-2</v>
      </c>
      <c r="P12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1.5701668302257131E-2</v>
      </c>
      <c r="Q1253" s="17">
        <f>IFERROR(ZACKS_Screener[[#This Row],[Price]]/ZACKS_Screener[[#This Row],[EPS1]], "")</f>
        <v>11.710500490677134</v>
      </c>
      <c r="R1253" s="17">
        <f>IFERROR(ZACKS_Screener[[#This Row],[Price]]/ZACKS_Screener[[#This Row],[EPS2]], "")</f>
        <v>11.529468599033816</v>
      </c>
      <c r="S1253" s="17">
        <f>IFERROR(ZACKS_Screener[[#This Row],[PE1]]/(ZACKS_Screener[[#This Row],[EG1]]*100), "")</f>
        <v>-5.7994859572877004</v>
      </c>
      <c r="T1253" s="17">
        <f>IFERROR(ZACKS_Screener[[#This Row],[PE2]]/(ZACKS_Screener[[#This Row],[EG2]]*100), "")</f>
        <v>7.342830314009654</v>
      </c>
      <c r="U1253"/>
    </row>
    <row r="1254" spans="1:21" hidden="1" x14ac:dyDescent="0.25">
      <c r="A1254" s="20" t="s">
        <v>3254</v>
      </c>
      <c r="B1254" s="35">
        <v>20994.75</v>
      </c>
      <c r="C1254" s="6" t="s">
        <v>3253</v>
      </c>
      <c r="D1254" s="6" t="s">
        <v>22</v>
      </c>
      <c r="E1254" s="6" t="s">
        <v>14</v>
      </c>
      <c r="F1254" s="6" t="s">
        <v>201</v>
      </c>
      <c r="G1254">
        <v>1</v>
      </c>
      <c r="H1254">
        <v>202301</v>
      </c>
      <c r="I1254" s="8">
        <v>70.56</v>
      </c>
      <c r="J1254" s="8">
        <v>4.37</v>
      </c>
      <c r="K1254" s="8">
        <v>4.28</v>
      </c>
      <c r="L1254" s="8">
        <v>4.3</v>
      </c>
      <c r="M1254" s="36" t="str">
        <f>INDEX(YahooDetails[], MATCH(ZACKS_Screener[Ticker], YahooDetails[Ticker],0), 4)</f>
        <v>Technology</v>
      </c>
      <c r="N1254" s="6" t="str">
        <f>INDEX(YahooDetails[], MATCH(ZACKS_Screener[Ticker], YahooDetails[Ticker],0), 2)</f>
        <v>Software—Application</v>
      </c>
      <c r="O12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-2.0594965675057177E-2</v>
      </c>
      <c r="P12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4.6728971962615821E-3</v>
      </c>
      <c r="Q1254" s="17">
        <f>IFERROR(ZACKS_Screener[[#This Row],[Price]]/ZACKS_Screener[[#This Row],[EPS1]], "")</f>
        <v>16.485981308411215</v>
      </c>
      <c r="R1254" s="17">
        <f>IFERROR(ZACKS_Screener[[#This Row],[Price]]/ZACKS_Screener[[#This Row],[EPS2]], "")</f>
        <v>16.409302325581397</v>
      </c>
      <c r="S1254" s="17">
        <f>IFERROR(ZACKS_Screener[[#This Row],[PE1]]/(ZACKS_Screener[[#This Row],[EG1]]*100), "")</f>
        <v>-8.0048598130841242</v>
      </c>
      <c r="T1254" s="17">
        <f>IFERROR(ZACKS_Screener[[#This Row],[PE2]]/(ZACKS_Screener[[#This Row],[EG2]]*100), "")</f>
        <v>35.115906976744938</v>
      </c>
      <c r="U1254"/>
    </row>
    <row r="1255" spans="1:21" hidden="1" x14ac:dyDescent="0.25">
      <c r="A1255" s="20" t="s">
        <v>492</v>
      </c>
      <c r="B1255" s="35">
        <v>10977.62</v>
      </c>
      <c r="C1255" s="6" t="s">
        <v>491</v>
      </c>
      <c r="D1255" s="6" t="s">
        <v>13</v>
      </c>
      <c r="E1255" s="6" t="s">
        <v>41</v>
      </c>
      <c r="F1255" s="6" t="s">
        <v>61</v>
      </c>
      <c r="G1255">
        <v>12</v>
      </c>
      <c r="H1255">
        <v>202212</v>
      </c>
      <c r="I1255" s="8">
        <v>370.75</v>
      </c>
      <c r="J1255" s="8">
        <v>14.42</v>
      </c>
      <c r="K1255" s="8">
        <v>14.12</v>
      </c>
      <c r="L1255" s="8">
        <v>16.38</v>
      </c>
      <c r="M1255" s="36" t="str">
        <f>INDEX(YahooDetails[], MATCH(ZACKS_Screener[Ticker], YahooDetails[Ticker],0), 4)</f>
        <v>Healthcare</v>
      </c>
      <c r="N1255" s="6" t="str">
        <f>INDEX(YahooDetails[], MATCH(ZACKS_Screener[Ticker], YahooDetails[Ticker],0), 2)</f>
        <v>Medical Devices</v>
      </c>
      <c r="O12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-2.0804438280166485E-2</v>
      </c>
      <c r="P12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0.16005665722379603</v>
      </c>
      <c r="Q1255" s="17">
        <f>IFERROR(ZACKS_Screener[[#This Row],[Price]]/ZACKS_Screener[[#This Row],[EPS1]], "")</f>
        <v>26.257082152974505</v>
      </c>
      <c r="R1255" s="17">
        <f>IFERROR(ZACKS_Screener[[#This Row],[Price]]/ZACKS_Screener[[#This Row],[EPS2]], "")</f>
        <v>22.634310134310137</v>
      </c>
      <c r="S1255" s="17">
        <f>IFERROR(ZACKS_Screener[[#This Row],[PE1]]/(ZACKS_Screener[[#This Row],[EG1]]*100), "")</f>
        <v>-12.62090415486305</v>
      </c>
      <c r="T1255" s="17">
        <f>IFERROR(ZACKS_Screener[[#This Row],[PE2]]/(ZACKS_Screener[[#This Row],[EG2]]*100), "")</f>
        <v>1.4141436243206156</v>
      </c>
      <c r="U1255"/>
    </row>
    <row r="1256" spans="1:21" hidden="1" x14ac:dyDescent="0.25">
      <c r="A1256" s="20" t="s">
        <v>4075</v>
      </c>
      <c r="B1256" s="35">
        <v>2762.22</v>
      </c>
      <c r="C1256" s="6" t="s">
        <v>4074</v>
      </c>
      <c r="D1256" s="6" t="s">
        <v>13</v>
      </c>
      <c r="E1256" s="6" t="s">
        <v>130</v>
      </c>
      <c r="F1256" s="6" t="s">
        <v>131</v>
      </c>
      <c r="G1256">
        <v>12</v>
      </c>
      <c r="H1256">
        <v>202212</v>
      </c>
      <c r="I1256" s="8">
        <v>14.93</v>
      </c>
      <c r="J1256" s="8">
        <v>0.48</v>
      </c>
      <c r="K1256" s="8">
        <v>0.47</v>
      </c>
      <c r="L1256" s="8">
        <v>0.6</v>
      </c>
      <c r="M1256" s="36" t="str">
        <f>INDEX(YahooDetails[], MATCH(ZACKS_Screener[Ticker], YahooDetails[Ticker],0), 4)</f>
        <v>Basic Materials</v>
      </c>
      <c r="N1256" s="6" t="str">
        <f>INDEX(YahooDetails[], MATCH(ZACKS_Screener[Ticker], YahooDetails[Ticker],0), 2)</f>
        <v>Gold</v>
      </c>
      <c r="O12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-2.0833333333333353E-2</v>
      </c>
      <c r="P12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0.27659574468085107</v>
      </c>
      <c r="Q1256" s="17">
        <f>IFERROR(ZACKS_Screener[[#This Row],[Price]]/ZACKS_Screener[[#This Row],[EPS1]], "")</f>
        <v>31.76595744680851</v>
      </c>
      <c r="R1256" s="17">
        <f>IFERROR(ZACKS_Screener[[#This Row],[Price]]/ZACKS_Screener[[#This Row],[EPS2]], "")</f>
        <v>24.883333333333333</v>
      </c>
      <c r="S1256" s="17">
        <f>IFERROR(ZACKS_Screener[[#This Row],[PE1]]/(ZACKS_Screener[[#This Row],[EG1]]*100), "")</f>
        <v>-15.24765957446807</v>
      </c>
      <c r="T1256" s="17">
        <f>IFERROR(ZACKS_Screener[[#This Row],[PE2]]/(ZACKS_Screener[[#This Row],[EG2]]*100), "")</f>
        <v>0.89962820512820507</v>
      </c>
      <c r="U1256"/>
    </row>
    <row r="1257" spans="1:21" hidden="1" x14ac:dyDescent="0.25">
      <c r="A1257" s="20" t="s">
        <v>1140</v>
      </c>
      <c r="B1257" s="35">
        <v>4558</v>
      </c>
      <c r="C1257" s="6" t="s">
        <v>1139</v>
      </c>
      <c r="D1257" s="6" t="s">
        <v>13</v>
      </c>
      <c r="E1257" s="6" t="s">
        <v>130</v>
      </c>
      <c r="F1257" s="6" t="s">
        <v>323</v>
      </c>
      <c r="G1257">
        <v>12</v>
      </c>
      <c r="H1257">
        <v>202212</v>
      </c>
      <c r="I1257" s="8">
        <v>18.88</v>
      </c>
      <c r="J1257" s="8">
        <v>1.41</v>
      </c>
      <c r="K1257" s="8">
        <v>1.38</v>
      </c>
      <c r="L1257" s="8">
        <v>1.51</v>
      </c>
      <c r="M1257" s="36" t="str">
        <f>INDEX(YahooDetails[], MATCH(ZACKS_Screener[Ticker], YahooDetails[Ticker],0), 4)</f>
        <v>Basic Materials</v>
      </c>
      <c r="N1257" s="6" t="str">
        <f>INDEX(YahooDetails[], MATCH(ZACKS_Screener[Ticker], YahooDetails[Ticker],0), 2)</f>
        <v>Specialty Chemicals</v>
      </c>
      <c r="O12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-2.1276595744680871E-2</v>
      </c>
      <c r="P12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9.4202898550724723E-2</v>
      </c>
      <c r="Q1257" s="17">
        <f>IFERROR(ZACKS_Screener[[#This Row],[Price]]/ZACKS_Screener[[#This Row],[EPS1]], "")</f>
        <v>13.681159420289855</v>
      </c>
      <c r="R1257" s="17">
        <f>IFERROR(ZACKS_Screener[[#This Row],[Price]]/ZACKS_Screener[[#This Row],[EPS2]], "")</f>
        <v>12.503311258278146</v>
      </c>
      <c r="S1257" s="17">
        <f>IFERROR(ZACKS_Screener[[#This Row],[PE1]]/(ZACKS_Screener[[#This Row],[EG1]]*100), "")</f>
        <v>-6.430144927536225</v>
      </c>
      <c r="T1257" s="17">
        <f>IFERROR(ZACKS_Screener[[#This Row],[PE2]]/(ZACKS_Screener[[#This Row],[EG2]]*100), "")</f>
        <v>1.3272745797249097</v>
      </c>
      <c r="U1257"/>
    </row>
    <row r="1258" spans="1:21" hidden="1" x14ac:dyDescent="0.25">
      <c r="A1258" s="20" t="s">
        <v>547</v>
      </c>
      <c r="B1258" s="35">
        <v>3869.91</v>
      </c>
      <c r="C1258" s="6" t="s">
        <v>546</v>
      </c>
      <c r="D1258" s="6" t="s">
        <v>22</v>
      </c>
      <c r="E1258" s="6" t="s">
        <v>41</v>
      </c>
      <c r="F1258" s="6" t="s">
        <v>67</v>
      </c>
      <c r="G1258">
        <v>12</v>
      </c>
      <c r="H1258">
        <v>202212</v>
      </c>
      <c r="I1258" s="8">
        <v>64</v>
      </c>
      <c r="J1258" s="8">
        <v>-9.35</v>
      </c>
      <c r="K1258" s="8">
        <v>-9.5500000000000007</v>
      </c>
      <c r="L1258" s="8">
        <v>-7.76</v>
      </c>
      <c r="M1258" s="36" t="str">
        <f>INDEX(YahooDetails[], MATCH(ZACKS_Screener[Ticker], YahooDetails[Ticker],0), 4)</f>
        <v>Healthcare</v>
      </c>
      <c r="N1258" s="6" t="str">
        <f>INDEX(YahooDetails[], MATCH(ZACKS_Screener[Ticker], YahooDetails[Ticker],0), 2)</f>
        <v>Biotechnology</v>
      </c>
      <c r="O12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-2.1390374331550915E-2</v>
      </c>
      <c r="P12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0.18743455497382208</v>
      </c>
      <c r="Q1258" s="17">
        <f>IFERROR(ZACKS_Screener[[#This Row],[Price]]/ZACKS_Screener[[#This Row],[EPS1]], "")</f>
        <v>-6.7015706806282713</v>
      </c>
      <c r="R1258" s="17">
        <f>IFERROR(ZACKS_Screener[[#This Row],[Price]]/ZACKS_Screener[[#This Row],[EPS2]], "")</f>
        <v>-8.247422680412372</v>
      </c>
      <c r="S1258" s="17">
        <f>IFERROR(ZACKS_Screener[[#This Row],[PE1]]/(ZACKS_Screener[[#This Row],[EG1]]*100), "")</f>
        <v>3.1329842931937004</v>
      </c>
      <c r="T1258" s="17">
        <f>IFERROR(ZACKS_Screener[[#This Row],[PE2]]/(ZACKS_Screener[[#This Row],[EG2]]*100), "")</f>
        <v>-0.44001612624546432</v>
      </c>
      <c r="U1258"/>
    </row>
    <row r="1259" spans="1:21" hidden="1" x14ac:dyDescent="0.25">
      <c r="A1259" s="20" t="s">
        <v>129</v>
      </c>
      <c r="B1259" s="35">
        <v>24091.06</v>
      </c>
      <c r="C1259" s="6" t="s">
        <v>128</v>
      </c>
      <c r="D1259" s="6" t="s">
        <v>13</v>
      </c>
      <c r="E1259" s="6" t="s">
        <v>130</v>
      </c>
      <c r="F1259" s="6" t="s">
        <v>131</v>
      </c>
      <c r="G1259">
        <v>12</v>
      </c>
      <c r="H1259">
        <v>202212</v>
      </c>
      <c r="I1259" s="8">
        <v>48.73</v>
      </c>
      <c r="J1259" s="8">
        <v>2.2999999999999998</v>
      </c>
      <c r="K1259" s="8">
        <v>2.25</v>
      </c>
      <c r="L1259" s="8">
        <v>2.4300000000000002</v>
      </c>
      <c r="M1259" s="36" t="str">
        <f>INDEX(YahooDetails[], MATCH(ZACKS_Screener[Ticker], YahooDetails[Ticker],0), 4)</f>
        <v>Basic Materials</v>
      </c>
      <c r="N1259" s="6" t="str">
        <f>INDEX(YahooDetails[], MATCH(ZACKS_Screener[Ticker], YahooDetails[Ticker],0), 2)</f>
        <v>Gold</v>
      </c>
      <c r="O12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-2.1739130434782532E-2</v>
      </c>
      <c r="P12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8.0000000000000071E-2</v>
      </c>
      <c r="Q1259" s="17">
        <f>IFERROR(ZACKS_Screener[[#This Row],[Price]]/ZACKS_Screener[[#This Row],[EPS1]], "")</f>
        <v>21.657777777777778</v>
      </c>
      <c r="R1259" s="17">
        <f>IFERROR(ZACKS_Screener[[#This Row],[Price]]/ZACKS_Screener[[#This Row],[EPS2]], "")</f>
        <v>20.05349794238683</v>
      </c>
      <c r="S1259" s="17">
        <f>IFERROR(ZACKS_Screener[[#This Row],[PE1]]/(ZACKS_Screener[[#This Row],[EG1]]*100), "")</f>
        <v>-9.9625777777778133</v>
      </c>
      <c r="T1259" s="17">
        <f>IFERROR(ZACKS_Screener[[#This Row],[PE2]]/(ZACKS_Screener[[#This Row],[EG2]]*100), "")</f>
        <v>2.5066872427983515</v>
      </c>
      <c r="U1259"/>
    </row>
    <row r="1260" spans="1:21" hidden="1" x14ac:dyDescent="0.25">
      <c r="A1260" s="20" t="s">
        <v>2397</v>
      </c>
      <c r="B1260" s="35">
        <v>4606.8900000000003</v>
      </c>
      <c r="C1260" s="6" t="s">
        <v>2396</v>
      </c>
      <c r="D1260" s="6" t="s">
        <v>13</v>
      </c>
      <c r="E1260" s="6" t="s">
        <v>118</v>
      </c>
      <c r="F1260" s="6" t="s">
        <v>119</v>
      </c>
      <c r="G1260">
        <v>12</v>
      </c>
      <c r="H1260">
        <v>202212</v>
      </c>
      <c r="I1260" s="8">
        <v>47.68</v>
      </c>
      <c r="J1260" s="8">
        <v>2.74</v>
      </c>
      <c r="K1260" s="8">
        <v>2.68</v>
      </c>
      <c r="L1260" s="8">
        <v>3.08</v>
      </c>
      <c r="M1260" s="36" t="str">
        <f>INDEX(YahooDetails[], MATCH(ZACKS_Screener[Ticker], YahooDetails[Ticker],0), 4)</f>
        <v>Utilities</v>
      </c>
      <c r="N1260" s="6" t="str">
        <f>INDEX(YahooDetails[], MATCH(ZACKS_Screener[Ticker], YahooDetails[Ticker],0), 2)</f>
        <v>Utilities—Regulated Electric</v>
      </c>
      <c r="O12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-2.1897810218978121E-2</v>
      </c>
      <c r="P12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0.14925373134328354</v>
      </c>
      <c r="Q1260" s="17">
        <f>IFERROR(ZACKS_Screener[[#This Row],[Price]]/ZACKS_Screener[[#This Row],[EPS1]], "")</f>
        <v>17.791044776119403</v>
      </c>
      <c r="R1260" s="17">
        <f>IFERROR(ZACKS_Screener[[#This Row],[Price]]/ZACKS_Screener[[#This Row],[EPS2]], "")</f>
        <v>15.480519480519479</v>
      </c>
      <c r="S1260" s="17">
        <f>IFERROR(ZACKS_Screener[[#This Row],[PE1]]/(ZACKS_Screener[[#This Row],[EG1]]*100), "")</f>
        <v>-8.1245771144278542</v>
      </c>
      <c r="T1260" s="17">
        <f>IFERROR(ZACKS_Screener[[#This Row],[PE2]]/(ZACKS_Screener[[#This Row],[EG2]]*100), "")</f>
        <v>1.0371948051948054</v>
      </c>
      <c r="U1260"/>
    </row>
    <row r="1261" spans="1:21" hidden="1" x14ac:dyDescent="0.25">
      <c r="A1261" s="20" t="s">
        <v>2998</v>
      </c>
      <c r="B1261" s="35">
        <v>129780.98</v>
      </c>
      <c r="C1261" s="6" t="s">
        <v>2997</v>
      </c>
      <c r="D1261" s="6" t="s">
        <v>13</v>
      </c>
      <c r="E1261" s="6" t="s">
        <v>51</v>
      </c>
      <c r="F1261" s="6" t="s">
        <v>699</v>
      </c>
      <c r="G1261">
        <v>12</v>
      </c>
      <c r="H1261">
        <v>202212</v>
      </c>
      <c r="I1261" s="8">
        <v>51.52</v>
      </c>
      <c r="J1261" s="8">
        <v>2.71</v>
      </c>
      <c r="K1261" s="8">
        <v>2.65</v>
      </c>
      <c r="L1261" s="8">
        <v>2.88</v>
      </c>
      <c r="M1261" s="36" t="str">
        <f>INDEX(YahooDetails[], MATCH(ZACKS_Screener[Ticker], YahooDetails[Ticker],0), 4)</f>
        <v>Consumer Defensive</v>
      </c>
      <c r="N1261" s="6" t="str">
        <f>INDEX(YahooDetails[], MATCH(ZACKS_Screener[Ticker], YahooDetails[Ticker],0), 2)</f>
        <v>Household &amp; Personal Products</v>
      </c>
      <c r="O12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-2.2140221402214041E-2</v>
      </c>
      <c r="P12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8.6792452830188674E-2</v>
      </c>
      <c r="Q1261" s="17">
        <f>IFERROR(ZACKS_Screener[[#This Row],[Price]]/ZACKS_Screener[[#This Row],[EPS1]], "")</f>
        <v>19.441509433962267</v>
      </c>
      <c r="R1261" s="17">
        <f>IFERROR(ZACKS_Screener[[#This Row],[Price]]/ZACKS_Screener[[#This Row],[EPS2]], "")</f>
        <v>17.888888888888889</v>
      </c>
      <c r="S1261" s="17">
        <f>IFERROR(ZACKS_Screener[[#This Row],[PE1]]/(ZACKS_Screener[[#This Row],[EG1]]*100), "")</f>
        <v>-8.7810817610062823</v>
      </c>
      <c r="T1261" s="17">
        <f>IFERROR(ZACKS_Screener[[#This Row],[PE2]]/(ZACKS_Screener[[#This Row],[EG2]]*100), "")</f>
        <v>2.0611111111111113</v>
      </c>
      <c r="U1261"/>
    </row>
    <row r="1262" spans="1:21" hidden="1" x14ac:dyDescent="0.25">
      <c r="A1262" s="20" t="s">
        <v>1706</v>
      </c>
      <c r="B1262" s="35">
        <v>11934.06</v>
      </c>
      <c r="C1262" s="6" t="s">
        <v>1705</v>
      </c>
      <c r="D1262" s="6" t="s">
        <v>22</v>
      </c>
      <c r="E1262" s="6" t="s">
        <v>14</v>
      </c>
      <c r="F1262" s="6" t="s">
        <v>1707</v>
      </c>
      <c r="G1262">
        <v>6</v>
      </c>
      <c r="H1262">
        <v>202206</v>
      </c>
      <c r="I1262" s="8">
        <v>163.76</v>
      </c>
      <c r="J1262" s="8">
        <v>4.9400000000000004</v>
      </c>
      <c r="K1262" s="8">
        <v>4.83</v>
      </c>
      <c r="L1262" s="8">
        <v>5.3</v>
      </c>
      <c r="M1262" s="36" t="str">
        <f>INDEX(YahooDetails[], MATCH(ZACKS_Screener[Ticker], YahooDetails[Ticker],0), 4)</f>
        <v>Technology</v>
      </c>
      <c r="N1262" s="6" t="str">
        <f>INDEX(YahooDetails[], MATCH(ZACKS_Screener[Ticker], YahooDetails[Ticker],0), 2)</f>
        <v>Information Technology Services</v>
      </c>
      <c r="O12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-2.2267206477732858E-2</v>
      </c>
      <c r="P12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9.7308488612836391E-2</v>
      </c>
      <c r="Q1262" s="17">
        <f>IFERROR(ZACKS_Screener[[#This Row],[Price]]/ZACKS_Screener[[#This Row],[EPS1]], "")</f>
        <v>33.904761904761905</v>
      </c>
      <c r="R1262" s="17">
        <f>IFERROR(ZACKS_Screener[[#This Row],[Price]]/ZACKS_Screener[[#This Row],[EPS2]], "")</f>
        <v>30.898113207547169</v>
      </c>
      <c r="S1262" s="17">
        <f>IFERROR(ZACKS_Screener[[#This Row],[PE1]]/(ZACKS_Screener[[#This Row],[EG1]]*100), "")</f>
        <v>-15.226320346320302</v>
      </c>
      <c r="T1262" s="17">
        <f>IFERROR(ZACKS_Screener[[#This Row],[PE2]]/(ZACKS_Screener[[#This Row],[EG2]]*100), "")</f>
        <v>3.1752741870734655</v>
      </c>
      <c r="U1262"/>
    </row>
    <row r="1263" spans="1:21" hidden="1" x14ac:dyDescent="0.25">
      <c r="A1263" s="20" t="s">
        <v>1367</v>
      </c>
      <c r="B1263" s="35">
        <v>5490.18</v>
      </c>
      <c r="C1263" s="6" t="s">
        <v>1366</v>
      </c>
      <c r="D1263" s="6" t="s">
        <v>13</v>
      </c>
      <c r="E1263" s="6" t="s">
        <v>330</v>
      </c>
      <c r="F1263" s="6" t="s">
        <v>806</v>
      </c>
      <c r="G1263">
        <v>12</v>
      </c>
      <c r="H1263">
        <v>202212</v>
      </c>
      <c r="I1263" s="8">
        <v>30.96</v>
      </c>
      <c r="J1263" s="8">
        <v>3.11</v>
      </c>
      <c r="K1263" s="8">
        <v>3.04</v>
      </c>
      <c r="L1263" s="8">
        <v>3.37</v>
      </c>
      <c r="M1263" s="36" t="str">
        <f>INDEX(YahooDetails[], MATCH(ZACKS_Screener[Ticker], YahooDetails[Ticker],0), 4)</f>
        <v>Consumer Cyclical</v>
      </c>
      <c r="N1263" s="6" t="str">
        <f>INDEX(YahooDetails[], MATCH(ZACKS_Screener[Ticker], YahooDetails[Ticker],0), 2)</f>
        <v>Apparel Manufacturing</v>
      </c>
      <c r="O12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-2.2508038585208952E-2</v>
      </c>
      <c r="P12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0.10855263157894739</v>
      </c>
      <c r="Q1263" s="17">
        <f>IFERROR(ZACKS_Screener[[#This Row],[Price]]/ZACKS_Screener[[#This Row],[EPS1]], "")</f>
        <v>10.184210526315789</v>
      </c>
      <c r="R1263" s="17">
        <f>IFERROR(ZACKS_Screener[[#This Row],[Price]]/ZACKS_Screener[[#This Row],[EPS2]], "")</f>
        <v>9.1869436201780417</v>
      </c>
      <c r="S1263" s="17">
        <f>IFERROR(ZACKS_Screener[[#This Row],[PE1]]/(ZACKS_Screener[[#This Row],[EG1]]*100), "")</f>
        <v>-4.524699248120311</v>
      </c>
      <c r="T1263" s="17">
        <f>IFERROR(ZACKS_Screener[[#This Row],[PE2]]/(ZACKS_Screener[[#This Row],[EG2]]*100), "")</f>
        <v>0.84631238198003766</v>
      </c>
      <c r="U1263"/>
    </row>
    <row r="1264" spans="1:21" hidden="1" x14ac:dyDescent="0.25">
      <c r="A1264" s="20" t="s">
        <v>876</v>
      </c>
      <c r="B1264" s="35">
        <v>32803.339999999997</v>
      </c>
      <c r="C1264" s="6" t="s">
        <v>875</v>
      </c>
      <c r="D1264" s="6" t="s">
        <v>22</v>
      </c>
      <c r="E1264" s="6" t="s">
        <v>14</v>
      </c>
      <c r="F1264" s="6" t="s">
        <v>877</v>
      </c>
      <c r="G1264">
        <v>12</v>
      </c>
      <c r="H1264">
        <v>202212</v>
      </c>
      <c r="I1264" s="8">
        <v>64.64</v>
      </c>
      <c r="J1264" s="8">
        <v>4.4000000000000004</v>
      </c>
      <c r="K1264" s="8">
        <v>4.3</v>
      </c>
      <c r="L1264" s="8">
        <v>4.5999999999999996</v>
      </c>
      <c r="M1264" s="36" t="str">
        <f>INDEX(YahooDetails[], MATCH(ZACKS_Screener[Ticker], YahooDetails[Ticker],0), 4)</f>
        <v>Technology</v>
      </c>
      <c r="N1264" s="6" t="str">
        <f>INDEX(YahooDetails[], MATCH(ZACKS_Screener[Ticker], YahooDetails[Ticker],0), 2)</f>
        <v>Information Technology Services</v>
      </c>
      <c r="O12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-2.2727272727272846E-2</v>
      </c>
      <c r="P12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6.9767441860465074E-2</v>
      </c>
      <c r="Q1264" s="17">
        <f>IFERROR(ZACKS_Screener[[#This Row],[Price]]/ZACKS_Screener[[#This Row],[EPS1]], "")</f>
        <v>15.032558139534885</v>
      </c>
      <c r="R1264" s="17">
        <f>IFERROR(ZACKS_Screener[[#This Row],[Price]]/ZACKS_Screener[[#This Row],[EPS2]], "")</f>
        <v>14.052173913043479</v>
      </c>
      <c r="S1264" s="17">
        <f>IFERROR(ZACKS_Screener[[#This Row],[PE1]]/(ZACKS_Screener[[#This Row],[EG1]]*100), "")</f>
        <v>-6.614325581395315</v>
      </c>
      <c r="T1264" s="17">
        <f>IFERROR(ZACKS_Screener[[#This Row],[PE2]]/(ZACKS_Screener[[#This Row],[EG2]]*100), "")</f>
        <v>2.0141449275362331</v>
      </c>
      <c r="U1264"/>
    </row>
    <row r="1265" spans="1:21" hidden="1" x14ac:dyDescent="0.25">
      <c r="A1265" s="20" t="s">
        <v>862</v>
      </c>
      <c r="B1265" s="35">
        <v>34852.480000000003</v>
      </c>
      <c r="C1265" s="6" t="s">
        <v>861</v>
      </c>
      <c r="D1265" s="6" t="s">
        <v>22</v>
      </c>
      <c r="E1265" s="6" t="s">
        <v>14</v>
      </c>
      <c r="F1265" s="6" t="s">
        <v>163</v>
      </c>
      <c r="G1265">
        <v>12</v>
      </c>
      <c r="H1265">
        <v>202212</v>
      </c>
      <c r="I1265" s="8">
        <v>85.31</v>
      </c>
      <c r="J1265" s="8">
        <v>1.27</v>
      </c>
      <c r="K1265" s="8">
        <v>1.24</v>
      </c>
      <c r="L1265" s="8">
        <v>1.52</v>
      </c>
      <c r="M1265" s="36" t="str">
        <f>INDEX(YahooDetails[], MATCH(ZACKS_Screener[Ticker], YahooDetails[Ticker],0), 4)</f>
        <v>Real Estate</v>
      </c>
      <c r="N1265" s="6" t="str">
        <f>INDEX(YahooDetails[], MATCH(ZACKS_Screener[Ticker], YahooDetails[Ticker],0), 2)</f>
        <v>Real Estate Services</v>
      </c>
      <c r="O12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-2.3622047244094509E-2</v>
      </c>
      <c r="P12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0.22580645161290325</v>
      </c>
      <c r="Q1265" s="17">
        <f>IFERROR(ZACKS_Screener[[#This Row],[Price]]/ZACKS_Screener[[#This Row],[EPS1]], "")</f>
        <v>68.798387096774192</v>
      </c>
      <c r="R1265" s="17">
        <f>IFERROR(ZACKS_Screener[[#This Row],[Price]]/ZACKS_Screener[[#This Row],[EPS2]], "")</f>
        <v>56.125</v>
      </c>
      <c r="S1265" s="17">
        <f>IFERROR(ZACKS_Screener[[#This Row],[PE1]]/(ZACKS_Screener[[#This Row],[EG1]]*100), "")</f>
        <v>-29.124650537634384</v>
      </c>
      <c r="T1265" s="17">
        <f>IFERROR(ZACKS_Screener[[#This Row],[PE2]]/(ZACKS_Screener[[#This Row],[EG2]]*100), "")</f>
        <v>2.4855357142857142</v>
      </c>
      <c r="U1265"/>
    </row>
    <row r="1266" spans="1:21" hidden="1" x14ac:dyDescent="0.25">
      <c r="A1266" s="20" t="s">
        <v>1514</v>
      </c>
      <c r="B1266" s="35">
        <v>7285.03</v>
      </c>
      <c r="C1266" s="6" t="s">
        <v>1513</v>
      </c>
      <c r="D1266" s="6" t="s">
        <v>13</v>
      </c>
      <c r="E1266" s="6" t="s">
        <v>37</v>
      </c>
      <c r="F1266" s="6" t="s">
        <v>250</v>
      </c>
      <c r="G1266">
        <v>12</v>
      </c>
      <c r="H1266">
        <v>202212</v>
      </c>
      <c r="I1266" s="8">
        <v>19.13</v>
      </c>
      <c r="J1266" s="8">
        <v>1.69</v>
      </c>
      <c r="K1266" s="8">
        <v>1.65</v>
      </c>
      <c r="L1266" s="8">
        <v>1.69</v>
      </c>
      <c r="M1266" s="36" t="str">
        <f>INDEX(YahooDetails[], MATCH(ZACKS_Screener[Ticker], YahooDetails[Ticker],0), 4)</f>
        <v>Real Estate</v>
      </c>
      <c r="N1266" s="6" t="str">
        <f>INDEX(YahooDetails[], MATCH(ZACKS_Screener[Ticker], YahooDetails[Ticker],0), 2)</f>
        <v>REIT—Healthcare Facilities</v>
      </c>
      <c r="O12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-2.3668639053254458E-2</v>
      </c>
      <c r="P12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2.4242424242424267E-2</v>
      </c>
      <c r="Q1266" s="17">
        <f>IFERROR(ZACKS_Screener[[#This Row],[Price]]/ZACKS_Screener[[#This Row],[EPS1]], "")</f>
        <v>11.593939393939394</v>
      </c>
      <c r="R1266" s="17">
        <f>IFERROR(ZACKS_Screener[[#This Row],[Price]]/ZACKS_Screener[[#This Row],[EPS2]], "")</f>
        <v>11.319526627218934</v>
      </c>
      <c r="S1266" s="17">
        <f>IFERROR(ZACKS_Screener[[#This Row],[PE1]]/(ZACKS_Screener[[#This Row],[EG1]]*100), "")</f>
        <v>-4.8984393939393902</v>
      </c>
      <c r="T1266" s="17">
        <f>IFERROR(ZACKS_Screener[[#This Row],[PE2]]/(ZACKS_Screener[[#This Row],[EG2]]*100), "")</f>
        <v>4.669304733727806</v>
      </c>
      <c r="U1266"/>
    </row>
    <row r="1267" spans="1:21" hidden="1" x14ac:dyDescent="0.25">
      <c r="A1267" s="20" t="s">
        <v>1670</v>
      </c>
      <c r="B1267" s="35">
        <v>7578.11</v>
      </c>
      <c r="C1267" s="6" t="s">
        <v>1669</v>
      </c>
      <c r="D1267" s="6" t="s">
        <v>13</v>
      </c>
      <c r="E1267" s="6" t="s">
        <v>37</v>
      </c>
      <c r="F1267" s="6" t="s">
        <v>38</v>
      </c>
      <c r="G1267">
        <v>12</v>
      </c>
      <c r="H1267">
        <v>202212</v>
      </c>
      <c r="I1267" s="8">
        <v>16.54</v>
      </c>
      <c r="J1267" s="8">
        <v>1.68</v>
      </c>
      <c r="K1267" s="8">
        <v>1.64</v>
      </c>
      <c r="L1267" s="8">
        <v>1.97</v>
      </c>
      <c r="M1267" s="36" t="str">
        <f>INDEX(YahooDetails[], MATCH(ZACKS_Screener[Ticker], YahooDetails[Ticker],0), 4)</f>
        <v>Financial Services</v>
      </c>
      <c r="N1267" s="6" t="str">
        <f>INDEX(YahooDetails[], MATCH(ZACKS_Screener[Ticker], YahooDetails[Ticker],0), 2)</f>
        <v>Asset Management</v>
      </c>
      <c r="O12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-2.3809523809523832E-2</v>
      </c>
      <c r="P12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0.20121951219512202</v>
      </c>
      <c r="Q1267" s="17">
        <f>IFERROR(ZACKS_Screener[[#This Row],[Price]]/ZACKS_Screener[[#This Row],[EPS1]], "")</f>
        <v>10.085365853658537</v>
      </c>
      <c r="R1267" s="17">
        <f>IFERROR(ZACKS_Screener[[#This Row],[Price]]/ZACKS_Screener[[#This Row],[EPS2]], "")</f>
        <v>8.3959390862944154</v>
      </c>
      <c r="S1267" s="17">
        <f>IFERROR(ZACKS_Screener[[#This Row],[PE1]]/(ZACKS_Screener[[#This Row],[EG1]]*100), "")</f>
        <v>-4.2358536585365814</v>
      </c>
      <c r="T1267" s="17">
        <f>IFERROR(ZACKS_Screener[[#This Row],[PE2]]/(ZACKS_Screener[[#This Row],[EG2]]*100), "")</f>
        <v>0.41725273034917687</v>
      </c>
      <c r="U1267"/>
    </row>
    <row r="1268" spans="1:21" hidden="1" x14ac:dyDescent="0.25">
      <c r="A1268" s="20" t="s">
        <v>3876</v>
      </c>
      <c r="B1268" s="35">
        <v>2597.8200000000002</v>
      </c>
      <c r="C1268" s="6" t="s">
        <v>3875</v>
      </c>
      <c r="D1268" s="6" t="s">
        <v>13</v>
      </c>
      <c r="E1268" s="6" t="s">
        <v>18</v>
      </c>
      <c r="F1268" s="6" t="s">
        <v>171</v>
      </c>
      <c r="G1268">
        <v>12</v>
      </c>
      <c r="H1268">
        <v>202212</v>
      </c>
      <c r="I1268" s="8">
        <v>221.97</v>
      </c>
      <c r="J1268" s="8">
        <v>9.24</v>
      </c>
      <c r="K1268" s="8">
        <v>9.02</v>
      </c>
      <c r="L1268" s="8">
        <v>9.58</v>
      </c>
      <c r="M1268" s="36" t="str">
        <f>INDEX(YahooDetails[], MATCH(ZACKS_Screener[Ticker], YahooDetails[Ticker],0), 4)</f>
        <v>Industrials</v>
      </c>
      <c r="N1268" s="6" t="str">
        <f>INDEX(YahooDetails[], MATCH(ZACKS_Screener[Ticker], YahooDetails[Ticker],0), 2)</f>
        <v>Specialty Industrial Machinery</v>
      </c>
      <c r="O12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-2.3809523809523878E-2</v>
      </c>
      <c r="P12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6.2084257206208485E-2</v>
      </c>
      <c r="Q1268" s="17">
        <f>IFERROR(ZACKS_Screener[[#This Row],[Price]]/ZACKS_Screener[[#This Row],[EPS1]], "")</f>
        <v>24.608647450110865</v>
      </c>
      <c r="R1268" s="17">
        <f>IFERROR(ZACKS_Screener[[#This Row],[Price]]/ZACKS_Screener[[#This Row],[EPS2]], "")</f>
        <v>23.170146137787057</v>
      </c>
      <c r="S1268" s="17">
        <f>IFERROR(ZACKS_Screener[[#This Row],[PE1]]/(ZACKS_Screener[[#This Row],[EG1]]*100), "")</f>
        <v>-10.335631929046535</v>
      </c>
      <c r="T1268" s="17">
        <f>IFERROR(ZACKS_Screener[[#This Row],[PE2]]/(ZACKS_Screener[[#This Row],[EG2]]*100), "")</f>
        <v>3.7320485386221263</v>
      </c>
      <c r="U1268"/>
    </row>
    <row r="1269" spans="1:21" hidden="1" x14ac:dyDescent="0.25">
      <c r="A1269" s="20" t="s">
        <v>2745</v>
      </c>
      <c r="B1269" s="35">
        <v>46389.27</v>
      </c>
      <c r="C1269" s="6" t="s">
        <v>2744</v>
      </c>
      <c r="D1269" s="6" t="s">
        <v>13</v>
      </c>
      <c r="E1269" s="6" t="s">
        <v>118</v>
      </c>
      <c r="F1269" s="6" t="s">
        <v>347</v>
      </c>
      <c r="G1269">
        <v>12</v>
      </c>
      <c r="H1269">
        <v>202212</v>
      </c>
      <c r="I1269" s="8">
        <v>147.43</v>
      </c>
      <c r="J1269" s="8">
        <v>9.2100000000000009</v>
      </c>
      <c r="K1269" s="8">
        <v>8.99</v>
      </c>
      <c r="L1269" s="8">
        <v>9.52</v>
      </c>
      <c r="M1269" s="36" t="str">
        <f>INDEX(YahooDetails[], MATCH(ZACKS_Screener[Ticker], YahooDetails[Ticker],0), 4)</f>
        <v>Utilities</v>
      </c>
      <c r="N1269" s="6" t="str">
        <f>INDEX(YahooDetails[], MATCH(ZACKS_Screener[Ticker], YahooDetails[Ticker],0), 2)</f>
        <v>Utilities—Diversified</v>
      </c>
      <c r="O12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-2.3887079261672162E-2</v>
      </c>
      <c r="P12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5.8954393770856435E-2</v>
      </c>
      <c r="Q1269" s="17">
        <f>IFERROR(ZACKS_Screener[[#This Row],[Price]]/ZACKS_Screener[[#This Row],[EPS1]], "")</f>
        <v>16.399332591768633</v>
      </c>
      <c r="R1269" s="17">
        <f>IFERROR(ZACKS_Screener[[#This Row],[Price]]/ZACKS_Screener[[#This Row],[EPS2]], "")</f>
        <v>15.486344537815128</v>
      </c>
      <c r="S1269" s="17">
        <f>IFERROR(ZACKS_Screener[[#This Row],[PE1]]/(ZACKS_Screener[[#This Row],[EG1]]*100), "")</f>
        <v>-6.8653569622813047</v>
      </c>
      <c r="T1269" s="17">
        <f>IFERROR(ZACKS_Screener[[#This Row],[PE2]]/(ZACKS_Screener[[#This Row],[EG2]]*100), "")</f>
        <v>2.6268346678293995</v>
      </c>
      <c r="U1269"/>
    </row>
    <row r="1270" spans="1:21" hidden="1" x14ac:dyDescent="0.25">
      <c r="A1270" s="20" t="s">
        <v>3672</v>
      </c>
      <c r="B1270" s="35">
        <v>2405.21</v>
      </c>
      <c r="C1270" s="6" t="s">
        <v>3671</v>
      </c>
      <c r="D1270" s="6" t="s">
        <v>22</v>
      </c>
      <c r="E1270" s="6" t="s">
        <v>37</v>
      </c>
      <c r="F1270" s="6" t="s">
        <v>801</v>
      </c>
      <c r="G1270">
        <v>12</v>
      </c>
      <c r="H1270">
        <v>202212</v>
      </c>
      <c r="I1270" s="8">
        <v>18.850000000000001</v>
      </c>
      <c r="J1270" s="8">
        <v>2.08</v>
      </c>
      <c r="K1270" s="8">
        <v>2.0299999999999998</v>
      </c>
      <c r="L1270" s="8">
        <v>1.94</v>
      </c>
      <c r="M1270" s="36" t="str">
        <f>INDEX(YahooDetails[], MATCH(ZACKS_Screener[Ticker], YahooDetails[Ticker],0), 4)</f>
        <v>Financial Services</v>
      </c>
      <c r="N1270" s="6" t="str">
        <f>INDEX(YahooDetails[], MATCH(ZACKS_Screener[Ticker], YahooDetails[Ticker],0), 2)</f>
        <v>Banks—Regional</v>
      </c>
      <c r="O12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-2.4038461538461665E-2</v>
      </c>
      <c r="P12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-4.433497536945806E-2</v>
      </c>
      <c r="Q1270" s="17">
        <f>IFERROR(ZACKS_Screener[[#This Row],[Price]]/ZACKS_Screener[[#This Row],[EPS1]], "")</f>
        <v>9.2857142857142865</v>
      </c>
      <c r="R1270" s="17">
        <f>IFERROR(ZACKS_Screener[[#This Row],[Price]]/ZACKS_Screener[[#This Row],[EPS2]], "")</f>
        <v>9.7164948453608257</v>
      </c>
      <c r="S1270" s="17">
        <f>IFERROR(ZACKS_Screener[[#This Row],[PE1]]/(ZACKS_Screener[[#This Row],[EG1]]*100), "")</f>
        <v>-3.8628571428571226</v>
      </c>
      <c r="T1270" s="17">
        <f>IFERROR(ZACKS_Screener[[#This Row],[PE2]]/(ZACKS_Screener[[#This Row],[EG2]]*100), "")</f>
        <v>-2.1916093928980565</v>
      </c>
      <c r="U1270"/>
    </row>
    <row r="1271" spans="1:21" hidden="1" x14ac:dyDescent="0.25">
      <c r="A1271" s="20" t="s">
        <v>805</v>
      </c>
      <c r="B1271" s="35">
        <v>4725.0200000000004</v>
      </c>
      <c r="C1271" s="6" t="s">
        <v>804</v>
      </c>
      <c r="D1271" s="6" t="s">
        <v>22</v>
      </c>
      <c r="E1271" s="6" t="s">
        <v>330</v>
      </c>
      <c r="F1271" s="6" t="s">
        <v>806</v>
      </c>
      <c r="G1271">
        <v>12</v>
      </c>
      <c r="H1271">
        <v>202212</v>
      </c>
      <c r="I1271" s="8">
        <v>76.209999999999994</v>
      </c>
      <c r="J1271" s="8">
        <v>5.38</v>
      </c>
      <c r="K1271" s="8">
        <v>5.25</v>
      </c>
      <c r="L1271" s="8">
        <v>5.92</v>
      </c>
      <c r="M1271" s="36" t="str">
        <f>INDEX(YahooDetails[], MATCH(ZACKS_Screener[Ticker], YahooDetails[Ticker],0), 4)</f>
        <v>Consumer Cyclical</v>
      </c>
      <c r="N1271" s="6" t="str">
        <f>INDEX(YahooDetails[], MATCH(ZACKS_Screener[Ticker], YahooDetails[Ticker],0), 2)</f>
        <v>Apparel Manufacturing</v>
      </c>
      <c r="O12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-2.4163568773234181E-2</v>
      </c>
      <c r="P12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0.1276190476190476</v>
      </c>
      <c r="Q1271" s="17">
        <f>IFERROR(ZACKS_Screener[[#This Row],[Price]]/ZACKS_Screener[[#This Row],[EPS1]], "")</f>
        <v>14.516190476190475</v>
      </c>
      <c r="R1271" s="17">
        <f>IFERROR(ZACKS_Screener[[#This Row],[Price]]/ZACKS_Screener[[#This Row],[EPS2]], "")</f>
        <v>12.873310810810811</v>
      </c>
      <c r="S1271" s="17">
        <f>IFERROR(ZACKS_Screener[[#This Row],[PE1]]/(ZACKS_Screener[[#This Row],[EG1]]*100), "")</f>
        <v>-6.0074695970696013</v>
      </c>
      <c r="T1271" s="17">
        <f>IFERROR(ZACKS_Screener[[#This Row],[PE2]]/(ZACKS_Screener[[#This Row],[EG2]]*100), "")</f>
        <v>1.0087295784590562</v>
      </c>
      <c r="U1271"/>
    </row>
    <row r="1272" spans="1:21" hidden="1" x14ac:dyDescent="0.25">
      <c r="A1272" s="20" t="s">
        <v>1173</v>
      </c>
      <c r="B1272" s="35">
        <v>13516.72</v>
      </c>
      <c r="C1272" s="6" t="s">
        <v>1172</v>
      </c>
      <c r="D1272" s="6" t="s">
        <v>22</v>
      </c>
      <c r="E1272" s="6" t="s">
        <v>223</v>
      </c>
      <c r="F1272" s="6" t="s">
        <v>838</v>
      </c>
      <c r="G1272">
        <v>12</v>
      </c>
      <c r="H1272">
        <v>202212</v>
      </c>
      <c r="I1272" s="8">
        <v>58.85</v>
      </c>
      <c r="J1272" s="8">
        <v>3.71</v>
      </c>
      <c r="K1272" s="8">
        <v>3.62</v>
      </c>
      <c r="L1272" s="8">
        <v>3.92</v>
      </c>
      <c r="M1272" s="36" t="str">
        <f>INDEX(YahooDetails[], MATCH(ZACKS_Screener[Ticker], YahooDetails[Ticker],0), 4)</f>
        <v>Utilities</v>
      </c>
      <c r="N1272" s="6" t="str">
        <f>INDEX(YahooDetails[], MATCH(ZACKS_Screener[Ticker], YahooDetails[Ticker],0), 2)</f>
        <v>Utilities—Regulated Electric</v>
      </c>
      <c r="O12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-2.4258760107816673E-2</v>
      </c>
      <c r="P12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8.2872928176795535E-2</v>
      </c>
      <c r="Q1272" s="17">
        <f>IFERROR(ZACKS_Screener[[#This Row],[Price]]/ZACKS_Screener[[#This Row],[EPS1]], "")</f>
        <v>16.256906077348066</v>
      </c>
      <c r="R1272" s="17">
        <f>IFERROR(ZACKS_Screener[[#This Row],[Price]]/ZACKS_Screener[[#This Row],[EPS2]], "")</f>
        <v>15.012755102040817</v>
      </c>
      <c r="S1272" s="17">
        <f>IFERROR(ZACKS_Screener[[#This Row],[PE1]]/(ZACKS_Screener[[#This Row],[EG1]]*100), "")</f>
        <v>-6.7014579496623803</v>
      </c>
      <c r="T1272" s="17">
        <f>IFERROR(ZACKS_Screener[[#This Row],[PE2]]/(ZACKS_Screener[[#This Row],[EG2]]*100), "")</f>
        <v>1.8115391156462597</v>
      </c>
      <c r="U1272"/>
    </row>
    <row r="1273" spans="1:21" hidden="1" x14ac:dyDescent="0.25">
      <c r="A1273" s="20" t="s">
        <v>2672</v>
      </c>
      <c r="B1273" s="35">
        <v>29554.78</v>
      </c>
      <c r="C1273" s="6" t="s">
        <v>2671</v>
      </c>
      <c r="D1273" s="6" t="s">
        <v>13</v>
      </c>
      <c r="E1273" s="6" t="s">
        <v>37</v>
      </c>
      <c r="F1273" s="6" t="s">
        <v>127</v>
      </c>
      <c r="G1273">
        <v>12</v>
      </c>
      <c r="H1273">
        <v>202212</v>
      </c>
      <c r="I1273" s="8">
        <v>50.37</v>
      </c>
      <c r="J1273" s="8">
        <v>4.82</v>
      </c>
      <c r="K1273" s="8">
        <v>4.7</v>
      </c>
      <c r="L1273" s="8">
        <v>5.07</v>
      </c>
      <c r="M1273" s="36" t="str">
        <f>INDEX(YahooDetails[], MATCH(ZACKS_Screener[Ticker], YahooDetails[Ticker],0), 4)</f>
        <v>Financial Services</v>
      </c>
      <c r="N1273" s="6" t="str">
        <f>INDEX(YahooDetails[], MATCH(ZACKS_Screener[Ticker], YahooDetails[Ticker],0), 2)</f>
        <v>Insurance—Diversified</v>
      </c>
      <c r="O12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-2.4896265560165994E-2</v>
      </c>
      <c r="P12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7.8723404255319165E-2</v>
      </c>
      <c r="Q1273" s="17">
        <f>IFERROR(ZACKS_Screener[[#This Row],[Price]]/ZACKS_Screener[[#This Row],[EPS1]], "")</f>
        <v>10.717021276595744</v>
      </c>
      <c r="R1273" s="17">
        <f>IFERROR(ZACKS_Screener[[#This Row],[Price]]/ZACKS_Screener[[#This Row],[EPS2]], "")</f>
        <v>9.9349112426035493</v>
      </c>
      <c r="S1273" s="17">
        <f>IFERROR(ZACKS_Screener[[#This Row],[PE1]]/(ZACKS_Screener[[#This Row],[EG1]]*100), "")</f>
        <v>-4.304670212765954</v>
      </c>
      <c r="T1273" s="17">
        <f>IFERROR(ZACKS_Screener[[#This Row],[PE2]]/(ZACKS_Screener[[#This Row],[EG2]]*100), "")</f>
        <v>1.2620022389253154</v>
      </c>
      <c r="U1273"/>
    </row>
    <row r="1274" spans="1:21" hidden="1" x14ac:dyDescent="0.25">
      <c r="A1274" s="20" t="s">
        <v>1720</v>
      </c>
      <c r="B1274" s="35">
        <v>22471.24</v>
      </c>
      <c r="C1274" s="6" t="s">
        <v>1719</v>
      </c>
      <c r="D1274" s="6" t="s">
        <v>13</v>
      </c>
      <c r="E1274" s="6" t="s">
        <v>51</v>
      </c>
      <c r="F1274" s="6" t="s">
        <v>308</v>
      </c>
      <c r="G1274">
        <v>12</v>
      </c>
      <c r="H1274">
        <v>202212</v>
      </c>
      <c r="I1274" s="8">
        <v>65.56</v>
      </c>
      <c r="J1274" s="8">
        <v>4.21</v>
      </c>
      <c r="K1274" s="8">
        <v>4.0999999999999996</v>
      </c>
      <c r="L1274" s="8">
        <v>4.32</v>
      </c>
      <c r="M1274" s="36" t="str">
        <f>INDEX(YahooDetails[], MATCH(ZACKS_Screener[Ticker], YahooDetails[Ticker],0), 4)</f>
        <v>Consumer Defensive</v>
      </c>
      <c r="N1274" s="6" t="str">
        <f>INDEX(YahooDetails[], MATCH(ZACKS_Screener[Ticker], YahooDetails[Ticker],0), 2)</f>
        <v>Packaged Foods</v>
      </c>
      <c r="O12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-2.6128266033254233E-2</v>
      </c>
      <c r="P12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5.3658536585366012E-2</v>
      </c>
      <c r="Q1274" s="17">
        <f>IFERROR(ZACKS_Screener[[#This Row],[Price]]/ZACKS_Screener[[#This Row],[EPS1]], "")</f>
        <v>15.990243902439026</v>
      </c>
      <c r="R1274" s="17">
        <f>IFERROR(ZACKS_Screener[[#This Row],[Price]]/ZACKS_Screener[[#This Row],[EPS2]], "")</f>
        <v>15.175925925925926</v>
      </c>
      <c r="S1274" s="17">
        <f>IFERROR(ZACKS_Screener[[#This Row],[PE1]]/(ZACKS_Screener[[#This Row],[EG1]]*100), "")</f>
        <v>-6.119902439024373</v>
      </c>
      <c r="T1274" s="17">
        <f>IFERROR(ZACKS_Screener[[#This Row],[PE2]]/(ZACKS_Screener[[#This Row],[EG2]]*100), "")</f>
        <v>2.8282407407407324</v>
      </c>
      <c r="U1274"/>
    </row>
    <row r="1275" spans="1:21" hidden="1" x14ac:dyDescent="0.25">
      <c r="A1275" s="20" t="s">
        <v>744</v>
      </c>
      <c r="B1275" s="35">
        <v>8558.08</v>
      </c>
      <c r="C1275" s="6" t="s">
        <v>743</v>
      </c>
      <c r="D1275" s="6" t="s">
        <v>13</v>
      </c>
      <c r="E1275" s="6" t="s">
        <v>85</v>
      </c>
      <c r="F1275" s="6" t="s">
        <v>745</v>
      </c>
      <c r="G1275">
        <v>12</v>
      </c>
      <c r="H1275">
        <v>202212</v>
      </c>
      <c r="I1275" s="8">
        <v>158.19</v>
      </c>
      <c r="J1275" s="8">
        <v>7.15</v>
      </c>
      <c r="K1275" s="8">
        <v>6.96</v>
      </c>
      <c r="L1275" s="8">
        <v>7.57</v>
      </c>
      <c r="M1275" s="36" t="str">
        <f>INDEX(YahooDetails[], MATCH(ZACKS_Screener[Ticker], YahooDetails[Ticker],0), 4)</f>
        <v>Industrials</v>
      </c>
      <c r="N1275" s="6" t="str">
        <f>INDEX(YahooDetails[], MATCH(ZACKS_Screener[Ticker], YahooDetails[Ticker],0), 2)</f>
        <v>Waste Management</v>
      </c>
      <c r="O12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-2.6573426573426626E-2</v>
      </c>
      <c r="P12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8.7643678160919586E-2</v>
      </c>
      <c r="Q1275" s="17">
        <f>IFERROR(ZACKS_Screener[[#This Row],[Price]]/ZACKS_Screener[[#This Row],[EPS1]], "")</f>
        <v>22.728448275862068</v>
      </c>
      <c r="R1275" s="17">
        <f>IFERROR(ZACKS_Screener[[#This Row],[Price]]/ZACKS_Screener[[#This Row],[EPS2]], "")</f>
        <v>20.896961690885071</v>
      </c>
      <c r="S1275" s="17">
        <f>IFERROR(ZACKS_Screener[[#This Row],[PE1]]/(ZACKS_Screener[[#This Row],[EG1]]*100), "")</f>
        <v>-8.5530739564428124</v>
      </c>
      <c r="T1275" s="17">
        <f>IFERROR(ZACKS_Screener[[#This Row],[PE2]]/(ZACKS_Screener[[#This Row],[EG2]]*100), "")</f>
        <v>2.3843090716157382</v>
      </c>
      <c r="U1275"/>
    </row>
    <row r="1276" spans="1:21" hidden="1" x14ac:dyDescent="0.25">
      <c r="A1276" s="20" t="s">
        <v>135</v>
      </c>
      <c r="B1276" s="35">
        <v>14482.65</v>
      </c>
      <c r="C1276" s="6" t="s">
        <v>134</v>
      </c>
      <c r="D1276" s="6" t="s">
        <v>13</v>
      </c>
      <c r="E1276" s="6" t="s">
        <v>37</v>
      </c>
      <c r="F1276" s="6" t="s">
        <v>136</v>
      </c>
      <c r="G1276">
        <v>12</v>
      </c>
      <c r="H1276">
        <v>202212</v>
      </c>
      <c r="I1276" s="8">
        <v>60.97</v>
      </c>
      <c r="J1276" s="8">
        <v>9.01</v>
      </c>
      <c r="K1276" s="8">
        <v>8.77</v>
      </c>
      <c r="L1276" s="8">
        <v>9.36</v>
      </c>
      <c r="M1276" s="36" t="str">
        <f>INDEX(YahooDetails[], MATCH(ZACKS_Screener[Ticker], YahooDetails[Ticker],0), 4)</f>
        <v>Industrials</v>
      </c>
      <c r="N1276" s="6" t="str">
        <f>INDEX(YahooDetails[], MATCH(ZACKS_Screener[Ticker], YahooDetails[Ticker],0), 2)</f>
        <v>Rental &amp; Leasing Services</v>
      </c>
      <c r="O12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-2.6637069922308569E-2</v>
      </c>
      <c r="P12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6.7274800456100334E-2</v>
      </c>
      <c r="Q1276" s="17">
        <f>IFERROR(ZACKS_Screener[[#This Row],[Price]]/ZACKS_Screener[[#This Row],[EPS1]], "")</f>
        <v>6.9521094640820982</v>
      </c>
      <c r="R1276" s="17">
        <f>IFERROR(ZACKS_Screener[[#This Row],[Price]]/ZACKS_Screener[[#This Row],[EPS2]], "")</f>
        <v>6.5138888888888893</v>
      </c>
      <c r="S1276" s="17">
        <f>IFERROR(ZACKS_Screener[[#This Row],[PE1]]/(ZACKS_Screener[[#This Row],[EG1]]*100), "")</f>
        <v>-2.6099377613074854</v>
      </c>
      <c r="T1276" s="17">
        <f>IFERROR(ZACKS_Screener[[#This Row],[PE2]]/(ZACKS_Screener[[#This Row],[EG2]]*100), "")</f>
        <v>0.96825094161958591</v>
      </c>
      <c r="U1276"/>
    </row>
    <row r="1277" spans="1:21" hidden="1" x14ac:dyDescent="0.25">
      <c r="A1277" s="20" t="s">
        <v>3076</v>
      </c>
      <c r="B1277" s="35">
        <v>88260.36</v>
      </c>
      <c r="C1277" s="6" t="s">
        <v>3075</v>
      </c>
      <c r="D1277" s="6" t="s">
        <v>22</v>
      </c>
      <c r="E1277" s="6" t="s">
        <v>41</v>
      </c>
      <c r="F1277" s="6" t="s">
        <v>67</v>
      </c>
      <c r="G1277">
        <v>12</v>
      </c>
      <c r="H1277">
        <v>202212</v>
      </c>
      <c r="I1277" s="8">
        <v>342.69</v>
      </c>
      <c r="J1277" s="8">
        <v>14.88</v>
      </c>
      <c r="K1277" s="8">
        <v>14.48</v>
      </c>
      <c r="L1277" s="8">
        <v>15.64</v>
      </c>
      <c r="M1277" s="36" t="str">
        <f>INDEX(YahooDetails[], MATCH(ZACKS_Screener[Ticker], YahooDetails[Ticker],0), 4)</f>
        <v>Healthcare</v>
      </c>
      <c r="N1277" s="6" t="str">
        <f>INDEX(YahooDetails[], MATCH(ZACKS_Screener[Ticker], YahooDetails[Ticker],0), 2)</f>
        <v>Biotechnology</v>
      </c>
      <c r="O12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-2.6881720430107548E-2</v>
      </c>
      <c r="P12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8.0110497237569064E-2</v>
      </c>
      <c r="Q1277" s="17">
        <f>IFERROR(ZACKS_Screener[[#This Row],[Price]]/ZACKS_Screener[[#This Row],[EPS1]], "")</f>
        <v>23.666436464088395</v>
      </c>
      <c r="R1277" s="17">
        <f>IFERROR(ZACKS_Screener[[#This Row],[Price]]/ZACKS_Screener[[#This Row],[EPS2]], "")</f>
        <v>21.911125319693095</v>
      </c>
      <c r="S1277" s="17">
        <f>IFERROR(ZACKS_Screener[[#This Row],[PE1]]/(ZACKS_Screener[[#This Row],[EG1]]*100), "")</f>
        <v>-8.8039143646408764</v>
      </c>
      <c r="T1277" s="17">
        <f>IFERROR(ZACKS_Screener[[#This Row],[PE2]]/(ZACKS_Screener[[#This Row],[EG2]]*100), "")</f>
        <v>2.7351128847341033</v>
      </c>
      <c r="U1277"/>
    </row>
    <row r="1278" spans="1:21" hidden="1" x14ac:dyDescent="0.25">
      <c r="A1278" s="20" t="s">
        <v>996</v>
      </c>
      <c r="B1278" s="35">
        <v>3366.19</v>
      </c>
      <c r="C1278" s="6" t="s">
        <v>995</v>
      </c>
      <c r="D1278" s="6" t="s">
        <v>13</v>
      </c>
      <c r="E1278" s="6" t="s">
        <v>37</v>
      </c>
      <c r="F1278" s="6" t="s">
        <v>250</v>
      </c>
      <c r="G1278">
        <v>12</v>
      </c>
      <c r="H1278">
        <v>202212</v>
      </c>
      <c r="I1278" s="8">
        <v>14.12</v>
      </c>
      <c r="J1278" s="8">
        <v>1.04</v>
      </c>
      <c r="K1278" s="8">
        <v>1.01</v>
      </c>
      <c r="L1278" s="8">
        <v>1.04</v>
      </c>
      <c r="M1278" s="36" t="str">
        <f>INDEX(YahooDetails[], MATCH(ZACKS_Screener[Ticker], YahooDetails[Ticker],0), 4)</f>
        <v>Real Estate</v>
      </c>
      <c r="N1278" s="6" t="str">
        <f>INDEX(YahooDetails[], MATCH(ZACKS_Screener[Ticker], YahooDetails[Ticker],0), 2)</f>
        <v>REIT—Healthcare Facilities</v>
      </c>
      <c r="O12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-2.8846153846153872E-2</v>
      </c>
      <c r="P12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2.9702970297029729E-2</v>
      </c>
      <c r="Q1278" s="17">
        <f>IFERROR(ZACKS_Screener[[#This Row],[Price]]/ZACKS_Screener[[#This Row],[EPS1]], "")</f>
        <v>13.98019801980198</v>
      </c>
      <c r="R1278" s="17">
        <f>IFERROR(ZACKS_Screener[[#This Row],[Price]]/ZACKS_Screener[[#This Row],[EPS2]], "")</f>
        <v>13.576923076923075</v>
      </c>
      <c r="S1278" s="17">
        <f>IFERROR(ZACKS_Screener[[#This Row],[PE1]]/(ZACKS_Screener[[#This Row],[EG1]]*100), "")</f>
        <v>-4.8464686468646825</v>
      </c>
      <c r="T1278" s="17">
        <f>IFERROR(ZACKS_Screener[[#This Row],[PE2]]/(ZACKS_Screener[[#This Row],[EG2]]*100), "")</f>
        <v>4.5708974358974315</v>
      </c>
      <c r="U1278"/>
    </row>
    <row r="1279" spans="1:21" hidden="1" x14ac:dyDescent="0.25">
      <c r="A1279" s="20" t="s">
        <v>3983</v>
      </c>
      <c r="B1279" s="35">
        <v>2854.51</v>
      </c>
      <c r="C1279" s="6" t="s">
        <v>3982</v>
      </c>
      <c r="D1279" s="6" t="s">
        <v>22</v>
      </c>
      <c r="E1279" s="6" t="s">
        <v>85</v>
      </c>
      <c r="F1279" s="6" t="s">
        <v>983</v>
      </c>
      <c r="G1279">
        <v>12</v>
      </c>
      <c r="H1279">
        <v>202212</v>
      </c>
      <c r="I1279" s="8">
        <v>5.28</v>
      </c>
      <c r="J1279" s="8">
        <v>-0.34</v>
      </c>
      <c r="K1279" s="8">
        <v>-0.35</v>
      </c>
      <c r="L1279" s="8">
        <v>-0.27</v>
      </c>
      <c r="M1279" s="36" t="str">
        <f>INDEX(YahooDetails[], MATCH(ZACKS_Screener[Ticker], YahooDetails[Ticker],0), 4)</f>
        <v>Technology</v>
      </c>
      <c r="N1279" s="6" t="str">
        <f>INDEX(YahooDetails[], MATCH(ZACKS_Screener[Ticker], YahooDetails[Ticker],0), 2)</f>
        <v>Software—Infrastructure</v>
      </c>
      <c r="O12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-2.9411764705882214E-2</v>
      </c>
      <c r="P12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0.22857142857142848</v>
      </c>
      <c r="Q1279" s="17">
        <f>IFERROR(ZACKS_Screener[[#This Row],[Price]]/ZACKS_Screener[[#This Row],[EPS1]], "")</f>
        <v>-15.085714285714287</v>
      </c>
      <c r="R1279" s="17">
        <f>IFERROR(ZACKS_Screener[[#This Row],[Price]]/ZACKS_Screener[[#This Row],[EPS2]], "")</f>
        <v>-19.555555555555554</v>
      </c>
      <c r="S1279" s="17">
        <f>IFERROR(ZACKS_Screener[[#This Row],[PE1]]/(ZACKS_Screener[[#This Row],[EG1]]*100), "")</f>
        <v>5.1291428571428819</v>
      </c>
      <c r="T1279" s="17">
        <f>IFERROR(ZACKS_Screener[[#This Row],[PE2]]/(ZACKS_Screener[[#This Row],[EG2]]*100), "")</f>
        <v>-0.85555555555555585</v>
      </c>
      <c r="U1279"/>
    </row>
    <row r="1280" spans="1:21" hidden="1" x14ac:dyDescent="0.25">
      <c r="A1280" s="20" t="s">
        <v>3741</v>
      </c>
      <c r="B1280" s="35">
        <v>2792.32</v>
      </c>
      <c r="C1280" s="6" t="s">
        <v>3740</v>
      </c>
      <c r="D1280" s="6" t="s">
        <v>22</v>
      </c>
      <c r="E1280" s="6" t="s">
        <v>51</v>
      </c>
      <c r="F1280" s="6" t="s">
        <v>76</v>
      </c>
      <c r="G1280">
        <v>12</v>
      </c>
      <c r="H1280">
        <v>202212</v>
      </c>
      <c r="I1280" s="8">
        <v>28.41</v>
      </c>
      <c r="J1280" s="8">
        <v>1.02</v>
      </c>
      <c r="K1280" s="8">
        <v>0.99</v>
      </c>
      <c r="L1280" s="8">
        <v>1.1399999999999999</v>
      </c>
      <c r="M1280" s="36" t="str">
        <f>INDEX(YahooDetails[], MATCH(ZACKS_Screener[Ticker], YahooDetails[Ticker],0), 4)</f>
        <v>Consumer Defensive</v>
      </c>
      <c r="N1280" s="6" t="str">
        <f>INDEX(YahooDetails[], MATCH(ZACKS_Screener[Ticker], YahooDetails[Ticker],0), 2)</f>
        <v>Grocery Stores</v>
      </c>
      <c r="O12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-2.9411764705882377E-2</v>
      </c>
      <c r="P12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0.15151515151515144</v>
      </c>
      <c r="Q1280" s="17">
        <f>IFERROR(ZACKS_Screener[[#This Row],[Price]]/ZACKS_Screener[[#This Row],[EPS1]], "")</f>
        <v>28.696969696969699</v>
      </c>
      <c r="R1280" s="17">
        <f>IFERROR(ZACKS_Screener[[#This Row],[Price]]/ZACKS_Screener[[#This Row],[EPS2]], "")</f>
        <v>24.921052631578949</v>
      </c>
      <c r="S1280" s="17">
        <f>IFERROR(ZACKS_Screener[[#This Row],[PE1]]/(ZACKS_Screener[[#This Row],[EG1]]*100), "")</f>
        <v>-9.7569696969696889</v>
      </c>
      <c r="T1280" s="17">
        <f>IFERROR(ZACKS_Screener[[#This Row],[PE2]]/(ZACKS_Screener[[#This Row],[EG2]]*100), "")</f>
        <v>1.6447894736842115</v>
      </c>
      <c r="U1280"/>
    </row>
    <row r="1281" spans="1:21" hidden="1" x14ac:dyDescent="0.25">
      <c r="A1281" s="20" t="s">
        <v>7007</v>
      </c>
      <c r="B1281" s="35">
        <v>2195.54</v>
      </c>
      <c r="C1281" s="6" t="s">
        <v>7006</v>
      </c>
      <c r="D1281" s="6" t="s">
        <v>13</v>
      </c>
      <c r="E1281" s="6" t="s">
        <v>865</v>
      </c>
      <c r="F1281" s="6" t="s">
        <v>866</v>
      </c>
      <c r="G1281">
        <v>9</v>
      </c>
      <c r="H1281">
        <v>202209</v>
      </c>
      <c r="I1281" s="8">
        <v>38.380000000000003</v>
      </c>
      <c r="J1281" s="8">
        <v>4.07</v>
      </c>
      <c r="K1281" s="8">
        <v>3.95</v>
      </c>
      <c r="L1281" s="8">
        <v>4.01</v>
      </c>
      <c r="M1281" s="36" t="e">
        <f>INDEX(YahooDetails[], MATCH(ZACKS_Screener[Ticker], YahooDetails[Ticker],0), 4)</f>
        <v>#N/A</v>
      </c>
      <c r="N1281" s="6" t="e">
        <f>INDEX(YahooDetails[], MATCH(ZACKS_Screener[Ticker], YahooDetails[Ticker],0), 2)</f>
        <v>#N/A</v>
      </c>
      <c r="O12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-2.9484029484029509E-2</v>
      </c>
      <c r="P12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1.518987341772142E-2</v>
      </c>
      <c r="Q1281" s="17">
        <f>IFERROR(ZACKS_Screener[[#This Row],[Price]]/ZACKS_Screener[[#This Row],[EPS1]], "")</f>
        <v>9.7164556962025319</v>
      </c>
      <c r="R1281" s="17">
        <f>IFERROR(ZACKS_Screener[[#This Row],[Price]]/ZACKS_Screener[[#This Row],[EPS2]], "")</f>
        <v>9.5710723192019955</v>
      </c>
      <c r="S1281" s="17">
        <f>IFERROR(ZACKS_Screener[[#This Row],[PE1]]/(ZACKS_Screener[[#This Row],[EG1]]*100), "")</f>
        <v>-3.2954978902953558</v>
      </c>
      <c r="T1281" s="17">
        <f>IFERROR(ZACKS_Screener[[#This Row],[PE2]]/(ZACKS_Screener[[#This Row],[EG2]]*100), "")</f>
        <v>6.3009559434746878</v>
      </c>
      <c r="U1281"/>
    </row>
    <row r="1282" spans="1:21" hidden="1" x14ac:dyDescent="0.25">
      <c r="A1282" s="20" t="s">
        <v>1238</v>
      </c>
      <c r="B1282" s="35">
        <v>6335.42</v>
      </c>
      <c r="C1282" s="6" t="s">
        <v>1237</v>
      </c>
      <c r="D1282" s="6" t="s">
        <v>13</v>
      </c>
      <c r="E1282" s="6" t="s">
        <v>37</v>
      </c>
      <c r="F1282" s="6" t="s">
        <v>542</v>
      </c>
      <c r="G1282">
        <v>12</v>
      </c>
      <c r="H1282">
        <v>202212</v>
      </c>
      <c r="I1282" s="8">
        <v>11.78</v>
      </c>
      <c r="J1282" s="8">
        <v>1.68</v>
      </c>
      <c r="K1282" s="8">
        <v>1.63</v>
      </c>
      <c r="L1282" s="8">
        <v>1.4</v>
      </c>
      <c r="M1282" s="36" t="str">
        <f>INDEX(YahooDetails[], MATCH(ZACKS_Screener[Ticker], YahooDetails[Ticker],0), 4)</f>
        <v>Financial Services</v>
      </c>
      <c r="N1282" s="6" t="str">
        <f>INDEX(YahooDetails[], MATCH(ZACKS_Screener[Ticker], YahooDetails[Ticker],0), 2)</f>
        <v>Banks—Regional</v>
      </c>
      <c r="O12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-2.9761904761904788E-2</v>
      </c>
      <c r="P12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-0.1411042944785276</v>
      </c>
      <c r="Q1282" s="17">
        <f>IFERROR(ZACKS_Screener[[#This Row],[Price]]/ZACKS_Screener[[#This Row],[EPS1]], "")</f>
        <v>7.2269938650306749</v>
      </c>
      <c r="R1282" s="17">
        <f>IFERROR(ZACKS_Screener[[#This Row],[Price]]/ZACKS_Screener[[#This Row],[EPS2]], "")</f>
        <v>8.4142857142857146</v>
      </c>
      <c r="S1282" s="17">
        <f>IFERROR(ZACKS_Screener[[#This Row],[PE1]]/(ZACKS_Screener[[#This Row],[EG1]]*100), "")</f>
        <v>-2.4282699386503044</v>
      </c>
      <c r="T1282" s="17">
        <f>IFERROR(ZACKS_Screener[[#This Row],[PE2]]/(ZACKS_Screener[[#This Row],[EG2]]*100), "")</f>
        <v>-0.59631677018633544</v>
      </c>
      <c r="U1282"/>
    </row>
    <row r="1283" spans="1:21" hidden="1" x14ac:dyDescent="0.25">
      <c r="A1283" s="20" t="s">
        <v>522</v>
      </c>
      <c r="B1283" s="35">
        <v>103478.51</v>
      </c>
      <c r="C1283" s="6" t="s">
        <v>521</v>
      </c>
      <c r="D1283" s="6" t="s">
        <v>13</v>
      </c>
      <c r="E1283" s="6" t="s">
        <v>37</v>
      </c>
      <c r="F1283" s="6" t="s">
        <v>38</v>
      </c>
      <c r="G1283">
        <v>12</v>
      </c>
      <c r="H1283">
        <v>202212</v>
      </c>
      <c r="I1283" s="8">
        <v>690.95</v>
      </c>
      <c r="J1283" s="8">
        <v>35.36</v>
      </c>
      <c r="K1283" s="8">
        <v>34.28</v>
      </c>
      <c r="L1283" s="8">
        <v>40.14</v>
      </c>
      <c r="M1283" s="36" t="str">
        <f>INDEX(YahooDetails[], MATCH(ZACKS_Screener[Ticker], YahooDetails[Ticker],0), 4)</f>
        <v>Financial Services</v>
      </c>
      <c r="N1283" s="6" t="str">
        <f>INDEX(YahooDetails[], MATCH(ZACKS_Screener[Ticker], YahooDetails[Ticker],0), 2)</f>
        <v>Asset Management</v>
      </c>
      <c r="O12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-3.054298642533932E-2</v>
      </c>
      <c r="P12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0.17094515752625436</v>
      </c>
      <c r="Q1283" s="17">
        <f>IFERROR(ZACKS_Screener[[#This Row],[Price]]/ZACKS_Screener[[#This Row],[EPS1]], "")</f>
        <v>20.156067677946325</v>
      </c>
      <c r="R1283" s="17">
        <f>IFERROR(ZACKS_Screener[[#This Row],[Price]]/ZACKS_Screener[[#This Row],[EPS2]], "")</f>
        <v>17.213502740408572</v>
      </c>
      <c r="S1283" s="17">
        <f>IFERROR(ZACKS_Screener[[#This Row],[PE1]]/(ZACKS_Screener[[#This Row],[EG1]]*100), "")</f>
        <v>-6.5992458619646586</v>
      </c>
      <c r="T1283" s="17">
        <f>IFERROR(ZACKS_Screener[[#This Row],[PE2]]/(ZACKS_Screener[[#This Row],[EG2]]*100), "")</f>
        <v>1.0069605357358462</v>
      </c>
      <c r="U1283"/>
    </row>
    <row r="1284" spans="1:21" hidden="1" x14ac:dyDescent="0.25">
      <c r="A1284" s="20" t="s">
        <v>672</v>
      </c>
      <c r="B1284" s="35">
        <v>23897.68</v>
      </c>
      <c r="C1284" s="6" t="s">
        <v>672</v>
      </c>
      <c r="D1284" s="6" t="s">
        <v>22</v>
      </c>
      <c r="E1284" s="6" t="s">
        <v>14</v>
      </c>
      <c r="F1284" s="6" t="s">
        <v>163</v>
      </c>
      <c r="G1284">
        <v>12</v>
      </c>
      <c r="H1284">
        <v>202212</v>
      </c>
      <c r="I1284" s="8">
        <v>177.3</v>
      </c>
      <c r="J1284" s="8">
        <v>9.7899999999999991</v>
      </c>
      <c r="K1284" s="8">
        <v>9.49</v>
      </c>
      <c r="L1284" s="8">
        <v>10.38</v>
      </c>
      <c r="M1284" s="36" t="str">
        <f>INDEX(YahooDetails[], MATCH(ZACKS_Screener[Ticker], YahooDetails[Ticker],0), 4)</f>
        <v>Technology</v>
      </c>
      <c r="N1284" s="6" t="str">
        <f>INDEX(YahooDetails[], MATCH(ZACKS_Screener[Ticker], YahooDetails[Ticker],0), 2)</f>
        <v>Information Technology Services</v>
      </c>
      <c r="O12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-3.0643513789581099E-2</v>
      </c>
      <c r="P12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9.3782929399367818E-2</v>
      </c>
      <c r="Q1284" s="17">
        <f>IFERROR(ZACKS_Screener[[#This Row],[Price]]/ZACKS_Screener[[#This Row],[EPS1]], "")</f>
        <v>18.682824025289779</v>
      </c>
      <c r="R1284" s="17">
        <f>IFERROR(ZACKS_Screener[[#This Row],[Price]]/ZACKS_Screener[[#This Row],[EPS2]], "")</f>
        <v>17.080924855491329</v>
      </c>
      <c r="S1284" s="17">
        <f>IFERROR(ZACKS_Screener[[#This Row],[PE1]]/(ZACKS_Screener[[#This Row],[EG1]]*100), "")</f>
        <v>-6.0968282402529193</v>
      </c>
      <c r="T1284" s="17">
        <f>IFERROR(ZACKS_Screener[[#This Row],[PE2]]/(ZACKS_Screener[[#This Row],[EG2]]*100), "")</f>
        <v>1.8213255829057597</v>
      </c>
      <c r="U1284"/>
    </row>
    <row r="1285" spans="1:21" hidden="1" x14ac:dyDescent="0.25">
      <c r="A1285" s="20" t="s">
        <v>2983</v>
      </c>
      <c r="B1285" s="35">
        <v>4192.3900000000003</v>
      </c>
      <c r="C1285" s="6" t="s">
        <v>2982</v>
      </c>
      <c r="D1285" s="6" t="s">
        <v>22</v>
      </c>
      <c r="E1285" s="6" t="s">
        <v>37</v>
      </c>
      <c r="F1285" s="6" t="s">
        <v>550</v>
      </c>
      <c r="G1285">
        <v>12</v>
      </c>
      <c r="H1285">
        <v>202212</v>
      </c>
      <c r="I1285" s="8">
        <v>31.07</v>
      </c>
      <c r="J1285" s="8">
        <v>2.8</v>
      </c>
      <c r="K1285" s="8">
        <v>2.71</v>
      </c>
      <c r="L1285" s="8">
        <v>2.63</v>
      </c>
      <c r="M1285" s="36" t="str">
        <f>INDEX(YahooDetails[], MATCH(ZACKS_Screener[Ticker], YahooDetails[Ticker],0), 4)</f>
        <v>Financial Services</v>
      </c>
      <c r="N1285" s="6" t="str">
        <f>INDEX(YahooDetails[], MATCH(ZACKS_Screener[Ticker], YahooDetails[Ticker],0), 2)</f>
        <v>Banks—Regional</v>
      </c>
      <c r="O12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-3.2142857142857091E-2</v>
      </c>
      <c r="P12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-2.9520295202952056E-2</v>
      </c>
      <c r="Q1285" s="17">
        <f>IFERROR(ZACKS_Screener[[#This Row],[Price]]/ZACKS_Screener[[#This Row],[EPS1]], "")</f>
        <v>11.464944649446494</v>
      </c>
      <c r="R1285" s="17">
        <f>IFERROR(ZACKS_Screener[[#This Row],[Price]]/ZACKS_Screener[[#This Row],[EPS2]], "")</f>
        <v>11.813688212927758</v>
      </c>
      <c r="S1285" s="17">
        <f>IFERROR(ZACKS_Screener[[#This Row],[PE1]]/(ZACKS_Screener[[#This Row],[EG1]]*100), "")</f>
        <v>-3.5668716687166926</v>
      </c>
      <c r="T1285" s="17">
        <f>IFERROR(ZACKS_Screener[[#This Row],[PE2]]/(ZACKS_Screener[[#This Row],[EG2]]*100), "")</f>
        <v>-4.0018868821292743</v>
      </c>
      <c r="U1285"/>
    </row>
    <row r="1286" spans="1:21" hidden="1" x14ac:dyDescent="0.25">
      <c r="A1286" s="20" t="s">
        <v>1495</v>
      </c>
      <c r="B1286" s="35">
        <v>4883.54</v>
      </c>
      <c r="C1286" s="6" t="s">
        <v>1494</v>
      </c>
      <c r="D1286" s="6" t="s">
        <v>13</v>
      </c>
      <c r="E1286" s="6" t="s">
        <v>107</v>
      </c>
      <c r="F1286" s="6" t="s">
        <v>1202</v>
      </c>
      <c r="G1286">
        <v>12</v>
      </c>
      <c r="H1286">
        <v>202212</v>
      </c>
      <c r="I1286" s="8">
        <v>33.97</v>
      </c>
      <c r="J1286" s="8">
        <v>4.96</v>
      </c>
      <c r="K1286" s="8">
        <v>4.8</v>
      </c>
      <c r="L1286" s="8">
        <v>4.9800000000000004</v>
      </c>
      <c r="M1286" s="36" t="str">
        <f>INDEX(YahooDetails[], MATCH(ZACKS_Screener[Ticker], YahooDetails[Ticker],0), 4)</f>
        <v>Consumer Cyclical</v>
      </c>
      <c r="N1286" s="6" t="str">
        <f>INDEX(YahooDetails[], MATCH(ZACKS_Screener[Ticker], YahooDetails[Ticker],0), 2)</f>
        <v>Recreational Vehicles</v>
      </c>
      <c r="O12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-3.2258064516129059E-2</v>
      </c>
      <c r="P12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3.750000000000013E-2</v>
      </c>
      <c r="Q1286" s="17">
        <f>IFERROR(ZACKS_Screener[[#This Row],[Price]]/ZACKS_Screener[[#This Row],[EPS1]], "")</f>
        <v>7.0770833333333334</v>
      </c>
      <c r="R1286" s="17">
        <f>IFERROR(ZACKS_Screener[[#This Row],[Price]]/ZACKS_Screener[[#This Row],[EPS2]], "")</f>
        <v>6.8212851405622486</v>
      </c>
      <c r="S1286" s="17">
        <f>IFERROR(ZACKS_Screener[[#This Row],[PE1]]/(ZACKS_Screener[[#This Row],[EG1]]*100), "")</f>
        <v>-2.1938958333333316</v>
      </c>
      <c r="T1286" s="17">
        <f>IFERROR(ZACKS_Screener[[#This Row],[PE2]]/(ZACKS_Screener[[#This Row],[EG2]]*100), "")</f>
        <v>1.8190093708165933</v>
      </c>
      <c r="U1286"/>
    </row>
    <row r="1287" spans="1:21" hidden="1" x14ac:dyDescent="0.25">
      <c r="A1287" s="20" t="s">
        <v>7040</v>
      </c>
      <c r="B1287" s="35">
        <v>2194.02</v>
      </c>
      <c r="C1287" s="6" t="s">
        <v>7039</v>
      </c>
      <c r="D1287" s="6" t="s">
        <v>22</v>
      </c>
      <c r="E1287" s="6" t="s">
        <v>85</v>
      </c>
      <c r="F1287" s="6" t="s">
        <v>1633</v>
      </c>
      <c r="G1287">
        <v>12</v>
      </c>
      <c r="H1287">
        <v>202212</v>
      </c>
      <c r="I1287" s="8">
        <v>7.55</v>
      </c>
      <c r="J1287" s="8">
        <v>0.9</v>
      </c>
      <c r="K1287" s="8">
        <v>0.87</v>
      </c>
      <c r="L1287" s="8">
        <v>1.0900000000000001</v>
      </c>
      <c r="M1287" s="36" t="e">
        <f>INDEX(YahooDetails[], MATCH(ZACKS_Screener[Ticker], YahooDetails[Ticker],0), 4)</f>
        <v>#N/A</v>
      </c>
      <c r="N1287" s="6" t="e">
        <f>INDEX(YahooDetails[], MATCH(ZACKS_Screener[Ticker], YahooDetails[Ticker],0), 2)</f>
        <v>#N/A</v>
      </c>
      <c r="O12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-3.3333333333333361E-2</v>
      </c>
      <c r="P12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0.25287356321839088</v>
      </c>
      <c r="Q1287" s="17">
        <f>IFERROR(ZACKS_Screener[[#This Row],[Price]]/ZACKS_Screener[[#This Row],[EPS1]], "")</f>
        <v>8.6781609195402289</v>
      </c>
      <c r="R1287" s="17">
        <f>IFERROR(ZACKS_Screener[[#This Row],[Price]]/ZACKS_Screener[[#This Row],[EPS2]], "")</f>
        <v>6.9266055045871555</v>
      </c>
      <c r="S1287" s="17">
        <f>IFERROR(ZACKS_Screener[[#This Row],[PE1]]/(ZACKS_Screener[[#This Row],[EG1]]*100), "")</f>
        <v>-2.6034482758620663</v>
      </c>
      <c r="T1287" s="17">
        <f>IFERROR(ZACKS_Screener[[#This Row],[PE2]]/(ZACKS_Screener[[#This Row],[EG2]]*100), "")</f>
        <v>0.27391576313594651</v>
      </c>
      <c r="U1287"/>
    </row>
    <row r="1288" spans="1:21" hidden="1" x14ac:dyDescent="0.25">
      <c r="A1288" s="20" t="s">
        <v>1852</v>
      </c>
      <c r="B1288" s="35">
        <v>126255.42</v>
      </c>
      <c r="C1288" s="6" t="s">
        <v>1851</v>
      </c>
      <c r="D1288" s="6" t="s">
        <v>13</v>
      </c>
      <c r="E1288" s="6" t="s">
        <v>30</v>
      </c>
      <c r="F1288" s="6" t="s">
        <v>455</v>
      </c>
      <c r="G1288">
        <v>1</v>
      </c>
      <c r="H1288">
        <v>202301</v>
      </c>
      <c r="I1288" s="8">
        <v>215.46</v>
      </c>
      <c r="J1288" s="8">
        <v>13.89</v>
      </c>
      <c r="K1288" s="8">
        <v>13.42</v>
      </c>
      <c r="L1288" s="8">
        <v>14.61</v>
      </c>
      <c r="M1288" s="36" t="str">
        <f>INDEX(YahooDetails[], MATCH(ZACKS_Screener[Ticker], YahooDetails[Ticker],0), 4)</f>
        <v>Consumer Cyclical</v>
      </c>
      <c r="N1288" s="6" t="str">
        <f>INDEX(YahooDetails[], MATCH(ZACKS_Screener[Ticker], YahooDetails[Ticker],0), 2)</f>
        <v>Home Improvement Retail</v>
      </c>
      <c r="O12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-3.3837293016558717E-2</v>
      </c>
      <c r="P12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8.8673621460506669E-2</v>
      </c>
      <c r="Q1288" s="17">
        <f>IFERROR(ZACKS_Screener[[#This Row],[Price]]/ZACKS_Screener[[#This Row],[EPS1]], "")</f>
        <v>16.055141579731746</v>
      </c>
      <c r="R1288" s="17">
        <f>IFERROR(ZACKS_Screener[[#This Row],[Price]]/ZACKS_Screener[[#This Row],[EPS2]], "")</f>
        <v>14.747433264887064</v>
      </c>
      <c r="S1288" s="17">
        <f>IFERROR(ZACKS_Screener[[#This Row],[PE1]]/(ZACKS_Screener[[#This Row],[EG1]]*100), "")</f>
        <v>-4.7448067349462484</v>
      </c>
      <c r="T1288" s="17">
        <f>IFERROR(ZACKS_Screener[[#This Row],[PE2]]/(ZACKS_Screener[[#This Row],[EG2]]*100), "")</f>
        <v>1.6631139026452479</v>
      </c>
      <c r="U1288"/>
    </row>
    <row r="1289" spans="1:21" hidden="1" x14ac:dyDescent="0.25">
      <c r="A1289" s="20" t="s">
        <v>4030</v>
      </c>
      <c r="B1289" s="35">
        <v>3063.58</v>
      </c>
      <c r="C1289" s="6" t="s">
        <v>4029</v>
      </c>
      <c r="D1289" s="6" t="s">
        <v>13</v>
      </c>
      <c r="E1289" s="6" t="s">
        <v>51</v>
      </c>
      <c r="F1289" s="6" t="s">
        <v>308</v>
      </c>
      <c r="G1289">
        <v>12</v>
      </c>
      <c r="H1289">
        <v>202212</v>
      </c>
      <c r="I1289" s="8">
        <v>17.559999999999999</v>
      </c>
      <c r="J1289" s="8">
        <v>1.77</v>
      </c>
      <c r="K1289" s="8">
        <v>1.71</v>
      </c>
      <c r="L1289" s="8">
        <v>1.88</v>
      </c>
      <c r="M1289" s="36" t="str">
        <f>INDEX(YahooDetails[], MATCH(ZACKS_Screener[Ticker], YahooDetails[Ticker],0), 4)</f>
        <v>Consumer Defensive</v>
      </c>
      <c r="N1289" s="6" t="str">
        <f>INDEX(YahooDetails[], MATCH(ZACKS_Screener[Ticker], YahooDetails[Ticker],0), 2)</f>
        <v>Packaged Foods</v>
      </c>
      <c r="O12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-3.389830508474579E-2</v>
      </c>
      <c r="P12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9.941520467836254E-2</v>
      </c>
      <c r="Q1289" s="17">
        <f>IFERROR(ZACKS_Screener[[#This Row],[Price]]/ZACKS_Screener[[#This Row],[EPS1]], "")</f>
        <v>10.269005847953215</v>
      </c>
      <c r="R1289" s="17">
        <f>IFERROR(ZACKS_Screener[[#This Row],[Price]]/ZACKS_Screener[[#This Row],[EPS2]], "")</f>
        <v>9.3404255319148941</v>
      </c>
      <c r="S1289" s="17">
        <f>IFERROR(ZACKS_Screener[[#This Row],[PE1]]/(ZACKS_Screener[[#This Row],[EG1]]*100), "")</f>
        <v>-3.0293567251461959</v>
      </c>
      <c r="T1289" s="17">
        <f>IFERROR(ZACKS_Screener[[#This Row],[PE2]]/(ZACKS_Screener[[#This Row],[EG2]]*100), "")</f>
        <v>0.93953692115143972</v>
      </c>
      <c r="U1289"/>
    </row>
    <row r="1290" spans="1:21" hidden="1" x14ac:dyDescent="0.25">
      <c r="A1290" s="20" t="s">
        <v>4223</v>
      </c>
      <c r="B1290" s="35">
        <v>2749.65</v>
      </c>
      <c r="C1290" s="6" t="s">
        <v>4222</v>
      </c>
      <c r="D1290" s="6" t="s">
        <v>13</v>
      </c>
      <c r="E1290" s="6" t="s">
        <v>37</v>
      </c>
      <c r="F1290" s="6" t="s">
        <v>98</v>
      </c>
      <c r="G1290">
        <v>12</v>
      </c>
      <c r="H1290">
        <v>202212</v>
      </c>
      <c r="I1290" s="8">
        <v>13.14</v>
      </c>
      <c r="J1290" s="8">
        <v>1.18</v>
      </c>
      <c r="K1290" s="8">
        <v>1.1399999999999999</v>
      </c>
      <c r="L1290" s="8">
        <v>1.19</v>
      </c>
      <c r="M1290" s="36" t="str">
        <f>INDEX(YahooDetails[], MATCH(ZACKS_Screener[Ticker], YahooDetails[Ticker],0), 4)</f>
        <v>Real Estate</v>
      </c>
      <c r="N1290" s="6" t="str">
        <f>INDEX(YahooDetails[], MATCH(ZACKS_Screener[Ticker], YahooDetails[Ticker],0), 2)</f>
        <v>REIT—Retail</v>
      </c>
      <c r="O12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-3.3898305084745797E-2</v>
      </c>
      <c r="P12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4.3859649122807064E-2</v>
      </c>
      <c r="Q1290" s="17">
        <f>IFERROR(ZACKS_Screener[[#This Row],[Price]]/ZACKS_Screener[[#This Row],[EPS1]], "")</f>
        <v>11.526315789473685</v>
      </c>
      <c r="R1290" s="17">
        <f>IFERROR(ZACKS_Screener[[#This Row],[Price]]/ZACKS_Screener[[#This Row],[EPS2]], "")</f>
        <v>11.042016806722691</v>
      </c>
      <c r="S1290" s="17">
        <f>IFERROR(ZACKS_Screener[[#This Row],[PE1]]/(ZACKS_Screener[[#This Row],[EG1]]*100), "")</f>
        <v>-3.4002631578947335</v>
      </c>
      <c r="T1290" s="17">
        <f>IFERROR(ZACKS_Screener[[#This Row],[PE2]]/(ZACKS_Screener[[#This Row],[EG2]]*100), "")</f>
        <v>2.5175798319327707</v>
      </c>
      <c r="U1290"/>
    </row>
    <row r="1291" spans="1:21" hidden="1" x14ac:dyDescent="0.25">
      <c r="A1291" s="20" t="s">
        <v>1772</v>
      </c>
      <c r="B1291" s="35">
        <v>5659.4</v>
      </c>
      <c r="C1291" s="6" t="s">
        <v>1772</v>
      </c>
      <c r="D1291" s="6" t="s">
        <v>13</v>
      </c>
      <c r="E1291" s="6" t="s">
        <v>14</v>
      </c>
      <c r="F1291" s="6" t="s">
        <v>253</v>
      </c>
      <c r="G1291">
        <v>12</v>
      </c>
      <c r="H1291">
        <v>202212</v>
      </c>
      <c r="I1291" s="8">
        <v>12</v>
      </c>
      <c r="J1291" s="8">
        <v>2.02</v>
      </c>
      <c r="K1291" s="8">
        <v>1.95</v>
      </c>
      <c r="L1291" s="8">
        <v>2.09</v>
      </c>
      <c r="M1291" s="36" t="str">
        <f>INDEX(YahooDetails[], MATCH(ZACKS_Screener[Ticker], YahooDetails[Ticker],0), 4)</f>
        <v>Communication Services</v>
      </c>
      <c r="N1291" s="6" t="str">
        <f>INDEX(YahooDetails[], MATCH(ZACKS_Screener[Ticker], YahooDetails[Ticker],0), 2)</f>
        <v>Telecom Services</v>
      </c>
      <c r="O12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-3.4653465346534684E-2</v>
      </c>
      <c r="P12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7.1794871794871748E-2</v>
      </c>
      <c r="Q1291" s="17">
        <f>IFERROR(ZACKS_Screener[[#This Row],[Price]]/ZACKS_Screener[[#This Row],[EPS1]], "")</f>
        <v>6.1538461538461542</v>
      </c>
      <c r="R1291" s="17">
        <f>IFERROR(ZACKS_Screener[[#This Row],[Price]]/ZACKS_Screener[[#This Row],[EPS2]], "")</f>
        <v>5.7416267942583739</v>
      </c>
      <c r="S1291" s="17">
        <f>IFERROR(ZACKS_Screener[[#This Row],[PE1]]/(ZACKS_Screener[[#This Row],[EG1]]*100), "")</f>
        <v>-1.7758241758241744</v>
      </c>
      <c r="T1291" s="17">
        <f>IFERROR(ZACKS_Screener[[#This Row],[PE2]]/(ZACKS_Screener[[#This Row],[EG2]]*100), "")</f>
        <v>0.79972658920027406</v>
      </c>
      <c r="U1291"/>
    </row>
    <row r="1292" spans="1:21" hidden="1" x14ac:dyDescent="0.25">
      <c r="A1292" s="20" t="s">
        <v>3831</v>
      </c>
      <c r="B1292" s="35">
        <v>2592.52</v>
      </c>
      <c r="C1292" s="6" t="s">
        <v>3830</v>
      </c>
      <c r="D1292" s="6" t="s">
        <v>22</v>
      </c>
      <c r="E1292" s="6" t="s">
        <v>41</v>
      </c>
      <c r="F1292" s="6" t="s">
        <v>67</v>
      </c>
      <c r="G1292">
        <v>3</v>
      </c>
      <c r="H1292">
        <v>202303</v>
      </c>
      <c r="I1292" s="8">
        <v>19.88</v>
      </c>
      <c r="J1292" s="8">
        <v>-1.71</v>
      </c>
      <c r="K1292" s="8">
        <v>-1.77</v>
      </c>
      <c r="L1292" s="8">
        <v>-1.8</v>
      </c>
      <c r="M1292" s="36" t="str">
        <f>INDEX(YahooDetails[], MATCH(ZACKS_Screener[Ticker], YahooDetails[Ticker],0), 4)</f>
        <v>Healthcare</v>
      </c>
      <c r="N1292" s="6" t="str">
        <f>INDEX(YahooDetails[], MATCH(ZACKS_Screener[Ticker], YahooDetails[Ticker],0), 2)</f>
        <v>Biotechnology</v>
      </c>
      <c r="O12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-3.5087719298245647E-2</v>
      </c>
      <c r="P12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-1.6949152542372895E-2</v>
      </c>
      <c r="Q1292" s="17">
        <f>IFERROR(ZACKS_Screener[[#This Row],[Price]]/ZACKS_Screener[[#This Row],[EPS1]], "")</f>
        <v>-11.231638418079095</v>
      </c>
      <c r="R1292" s="17">
        <f>IFERROR(ZACKS_Screener[[#This Row],[Price]]/ZACKS_Screener[[#This Row],[EPS2]], "")</f>
        <v>-11.044444444444444</v>
      </c>
      <c r="S1292" s="17">
        <f>IFERROR(ZACKS_Screener[[#This Row],[PE1]]/(ZACKS_Screener[[#This Row],[EG1]]*100), "")</f>
        <v>3.2010169491525389</v>
      </c>
      <c r="T1292" s="17">
        <f>IFERROR(ZACKS_Screener[[#This Row],[PE2]]/(ZACKS_Screener[[#This Row],[EG2]]*100), "")</f>
        <v>6.5162222222222166</v>
      </c>
      <c r="U1292"/>
    </row>
    <row r="1293" spans="1:21" hidden="1" x14ac:dyDescent="0.25">
      <c r="A1293" s="20" t="s">
        <v>747</v>
      </c>
      <c r="B1293" s="35">
        <v>6061.61</v>
      </c>
      <c r="C1293" s="6" t="s">
        <v>746</v>
      </c>
      <c r="D1293" s="6" t="s">
        <v>13</v>
      </c>
      <c r="E1293" s="6" t="s">
        <v>14</v>
      </c>
      <c r="F1293" s="6" t="s">
        <v>201</v>
      </c>
      <c r="G1293">
        <v>12</v>
      </c>
      <c r="H1293">
        <v>202212</v>
      </c>
      <c r="I1293" s="8">
        <v>8.9700000000000006</v>
      </c>
      <c r="J1293" s="8">
        <v>0.85</v>
      </c>
      <c r="K1293" s="8">
        <v>0.82</v>
      </c>
      <c r="L1293" s="8">
        <v>0.94</v>
      </c>
      <c r="M1293" s="36" t="str">
        <f>INDEX(YahooDetails[], MATCH(ZACKS_Screener[Ticker], YahooDetails[Ticker],0), 4)</f>
        <v>Technology</v>
      </c>
      <c r="N1293" s="6" t="str">
        <f>INDEX(YahooDetails[], MATCH(ZACKS_Screener[Ticker], YahooDetails[Ticker],0), 2)</f>
        <v>Information Technology Services</v>
      </c>
      <c r="O12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-3.5294117647058858E-2</v>
      </c>
      <c r="P12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0.14634146341463414</v>
      </c>
      <c r="Q1293" s="17">
        <f>IFERROR(ZACKS_Screener[[#This Row],[Price]]/ZACKS_Screener[[#This Row],[EPS1]], "")</f>
        <v>10.939024390243905</v>
      </c>
      <c r="R1293" s="17">
        <f>IFERROR(ZACKS_Screener[[#This Row],[Price]]/ZACKS_Screener[[#This Row],[EPS2]], "")</f>
        <v>9.5425531914893629</v>
      </c>
      <c r="S1293" s="17">
        <f>IFERROR(ZACKS_Screener[[#This Row],[PE1]]/(ZACKS_Screener[[#This Row],[EG1]]*100), "")</f>
        <v>-3.0993902439024366</v>
      </c>
      <c r="T1293" s="17">
        <f>IFERROR(ZACKS_Screener[[#This Row],[PE2]]/(ZACKS_Screener[[#This Row],[EG2]]*100), "")</f>
        <v>0.6520744680851065</v>
      </c>
      <c r="U1293"/>
    </row>
    <row r="1294" spans="1:21" hidden="1" x14ac:dyDescent="0.25">
      <c r="A1294" s="20" t="s">
        <v>3536</v>
      </c>
      <c r="B1294" s="35">
        <v>3505.39</v>
      </c>
      <c r="C1294" s="6" t="s">
        <v>3535</v>
      </c>
      <c r="D1294" s="6" t="s">
        <v>22</v>
      </c>
      <c r="E1294" s="6" t="s">
        <v>85</v>
      </c>
      <c r="F1294" s="6" t="s">
        <v>286</v>
      </c>
      <c r="G1294">
        <v>12</v>
      </c>
      <c r="H1294">
        <v>202212</v>
      </c>
      <c r="I1294" s="8">
        <v>15.99</v>
      </c>
      <c r="J1294" s="8">
        <v>0.28000000000000003</v>
      </c>
      <c r="K1294" s="8">
        <v>0.27</v>
      </c>
      <c r="L1294" s="8">
        <v>0.39</v>
      </c>
      <c r="M1294" s="36" t="str">
        <f>INDEX(YahooDetails[], MATCH(ZACKS_Screener[Ticker], YahooDetails[Ticker],0), 4)</f>
        <v>Technology</v>
      </c>
      <c r="N1294" s="6" t="str">
        <f>INDEX(YahooDetails[], MATCH(ZACKS_Screener[Ticker], YahooDetails[Ticker],0), 2)</f>
        <v>Computer Hardware</v>
      </c>
      <c r="O12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-3.571428571428574E-2</v>
      </c>
      <c r="P12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0.44444444444444442</v>
      </c>
      <c r="Q1294" s="17">
        <f>IFERROR(ZACKS_Screener[[#This Row],[Price]]/ZACKS_Screener[[#This Row],[EPS1]], "")</f>
        <v>59.222222222222221</v>
      </c>
      <c r="R1294" s="17">
        <f>IFERROR(ZACKS_Screener[[#This Row],[Price]]/ZACKS_Screener[[#This Row],[EPS2]], "")</f>
        <v>41</v>
      </c>
      <c r="S1294" s="17">
        <f>IFERROR(ZACKS_Screener[[#This Row],[PE1]]/(ZACKS_Screener[[#This Row],[EG1]]*100), "")</f>
        <v>-16.58222222222221</v>
      </c>
      <c r="T1294" s="17">
        <f>IFERROR(ZACKS_Screener[[#This Row],[PE2]]/(ZACKS_Screener[[#This Row],[EG2]]*100), "")</f>
        <v>0.92249999999999999</v>
      </c>
      <c r="U1294"/>
    </row>
    <row r="1295" spans="1:21" hidden="1" x14ac:dyDescent="0.25">
      <c r="A1295" s="20" t="s">
        <v>1277</v>
      </c>
      <c r="B1295" s="35">
        <v>10204.17</v>
      </c>
      <c r="C1295" s="6" t="s">
        <v>1276</v>
      </c>
      <c r="D1295" s="6" t="s">
        <v>13</v>
      </c>
      <c r="E1295" s="6" t="s">
        <v>26</v>
      </c>
      <c r="F1295" s="6" t="s">
        <v>438</v>
      </c>
      <c r="G1295">
        <v>12</v>
      </c>
      <c r="H1295">
        <v>202212</v>
      </c>
      <c r="I1295" s="8">
        <v>96.02</v>
      </c>
      <c r="J1295" s="8">
        <v>2.76</v>
      </c>
      <c r="K1295" s="8">
        <v>2.66</v>
      </c>
      <c r="L1295" s="8">
        <v>3.36</v>
      </c>
      <c r="M1295" s="36" t="str">
        <f>INDEX(YahooDetails[], MATCH(ZACKS_Screener[Ticker], YahooDetails[Ticker],0), 4)</f>
        <v>Consumer Cyclical</v>
      </c>
      <c r="N1295" s="6" t="str">
        <f>INDEX(YahooDetails[], MATCH(ZACKS_Screener[Ticker], YahooDetails[Ticker],0), 2)</f>
        <v>Home Improvement Retail</v>
      </c>
      <c r="O12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-3.6231884057970891E-2</v>
      </c>
      <c r="P12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0.26315789473684198</v>
      </c>
      <c r="Q1295" s="17">
        <f>IFERROR(ZACKS_Screener[[#This Row],[Price]]/ZACKS_Screener[[#This Row],[EPS1]], "")</f>
        <v>36.097744360902254</v>
      </c>
      <c r="R1295" s="17">
        <f>IFERROR(ZACKS_Screener[[#This Row],[Price]]/ZACKS_Screener[[#This Row],[EPS2]], "")</f>
        <v>28.577380952380953</v>
      </c>
      <c r="S1295" s="17">
        <f>IFERROR(ZACKS_Screener[[#This Row],[PE1]]/(ZACKS_Screener[[#This Row],[EG1]]*100), "")</f>
        <v>-9.9629774436090557</v>
      </c>
      <c r="T1295" s="17">
        <f>IFERROR(ZACKS_Screener[[#This Row],[PE2]]/(ZACKS_Screener[[#This Row],[EG2]]*100), "")</f>
        <v>1.0859404761904767</v>
      </c>
      <c r="U1295"/>
    </row>
    <row r="1296" spans="1:21" hidden="1" x14ac:dyDescent="0.25">
      <c r="A1296" s="20" t="s">
        <v>648</v>
      </c>
      <c r="B1296" s="35">
        <v>3750.02</v>
      </c>
      <c r="C1296" s="6" t="s">
        <v>647</v>
      </c>
      <c r="D1296" s="6" t="s">
        <v>13</v>
      </c>
      <c r="E1296" s="6" t="s">
        <v>130</v>
      </c>
      <c r="F1296" s="6" t="s">
        <v>189</v>
      </c>
      <c r="G1296">
        <v>9</v>
      </c>
      <c r="H1296">
        <v>202209</v>
      </c>
      <c r="I1296" s="8">
        <v>66.790000000000006</v>
      </c>
      <c r="J1296" s="8">
        <v>6.28</v>
      </c>
      <c r="K1296" s="8">
        <v>6.05</v>
      </c>
      <c r="L1296" s="8">
        <v>6.79</v>
      </c>
      <c r="M1296" s="36" t="str">
        <f>INDEX(YahooDetails[], MATCH(ZACKS_Screener[Ticker], YahooDetails[Ticker],0), 4)</f>
        <v>Basic Materials</v>
      </c>
      <c r="N1296" s="6" t="str">
        <f>INDEX(YahooDetails[], MATCH(ZACKS_Screener[Ticker], YahooDetails[Ticker],0), 2)</f>
        <v>Specialty Chemicals</v>
      </c>
      <c r="O12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-3.6624203821656119E-2</v>
      </c>
      <c r="P12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0.1223140495867769</v>
      </c>
      <c r="Q1296" s="17">
        <f>IFERROR(ZACKS_Screener[[#This Row],[Price]]/ZACKS_Screener[[#This Row],[EPS1]], "")</f>
        <v>11.039669421487604</v>
      </c>
      <c r="R1296" s="17">
        <f>IFERROR(ZACKS_Screener[[#This Row],[Price]]/ZACKS_Screener[[#This Row],[EPS2]], "")</f>
        <v>9.8365243004418268</v>
      </c>
      <c r="S1296" s="17">
        <f>IFERROR(ZACKS_Screener[[#This Row],[PE1]]/(ZACKS_Screener[[#This Row],[EG1]]*100), "")</f>
        <v>-3.0143097376931314</v>
      </c>
      <c r="T1296" s="17">
        <f>IFERROR(ZACKS_Screener[[#This Row],[PE2]]/(ZACKS_Screener[[#This Row],[EG2]]*100), "")</f>
        <v>0.80420232456314911</v>
      </c>
      <c r="U1296"/>
    </row>
    <row r="1297" spans="1:21" hidden="1" x14ac:dyDescent="0.25">
      <c r="A1297" s="20" t="s">
        <v>4035</v>
      </c>
      <c r="B1297" s="35">
        <v>2634.4</v>
      </c>
      <c r="C1297" s="6" t="s">
        <v>4034</v>
      </c>
      <c r="D1297" s="6" t="s">
        <v>13</v>
      </c>
      <c r="E1297" s="6" t="s">
        <v>18</v>
      </c>
      <c r="F1297" s="6" t="s">
        <v>171</v>
      </c>
      <c r="G1297">
        <v>12</v>
      </c>
      <c r="H1297">
        <v>202212</v>
      </c>
      <c r="I1297" s="8">
        <v>126.18</v>
      </c>
      <c r="J1297" s="8">
        <v>7.04</v>
      </c>
      <c r="K1297" s="8">
        <v>6.78</v>
      </c>
      <c r="L1297" s="8">
        <v>7.48</v>
      </c>
      <c r="M1297" s="36" t="str">
        <f>INDEX(YahooDetails[], MATCH(ZACKS_Screener[Ticker], YahooDetails[Ticker],0), 4)</f>
        <v>Industrials</v>
      </c>
      <c r="N1297" s="6" t="str">
        <f>INDEX(YahooDetails[], MATCH(ZACKS_Screener[Ticker], YahooDetails[Ticker],0), 2)</f>
        <v>Specialty Industrial Machinery</v>
      </c>
      <c r="O12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-3.6931818181818149E-2</v>
      </c>
      <c r="P12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0.10324483775811212</v>
      </c>
      <c r="Q1297" s="17">
        <f>IFERROR(ZACKS_Screener[[#This Row],[Price]]/ZACKS_Screener[[#This Row],[EPS1]], "")</f>
        <v>18.610619469026549</v>
      </c>
      <c r="R1297" s="17">
        <f>IFERROR(ZACKS_Screener[[#This Row],[Price]]/ZACKS_Screener[[#This Row],[EPS2]], "")</f>
        <v>16.86898395721925</v>
      </c>
      <c r="S1297" s="17">
        <f>IFERROR(ZACKS_Screener[[#This Row],[PE1]]/(ZACKS_Screener[[#This Row],[EG1]]*100), "")</f>
        <v>-5.0391831177671929</v>
      </c>
      <c r="T1297" s="17">
        <f>IFERROR(ZACKS_Screener[[#This Row],[PE2]]/(ZACKS_Screener[[#This Row],[EG2]]*100), "")</f>
        <v>1.6338815889992355</v>
      </c>
      <c r="U1297"/>
    </row>
    <row r="1298" spans="1:21" hidden="1" x14ac:dyDescent="0.25">
      <c r="A1298" s="20" t="s">
        <v>2990</v>
      </c>
      <c r="B1298" s="35">
        <v>4148.4399999999996</v>
      </c>
      <c r="C1298" s="6" t="s">
        <v>2989</v>
      </c>
      <c r="D1298" s="6" t="s">
        <v>13</v>
      </c>
      <c r="E1298" s="6" t="s">
        <v>223</v>
      </c>
      <c r="F1298" s="6" t="s">
        <v>838</v>
      </c>
      <c r="G1298">
        <v>12</v>
      </c>
      <c r="H1298">
        <v>202212</v>
      </c>
      <c r="I1298" s="8">
        <v>3.72</v>
      </c>
      <c r="J1298" s="8">
        <v>0.27</v>
      </c>
      <c r="K1298" s="8">
        <v>0.26</v>
      </c>
      <c r="M1298" s="36" t="str">
        <f>INDEX(YahooDetails[], MATCH(ZACKS_Screener[Ticker], YahooDetails[Ticker],0), 4)</f>
        <v>Energy</v>
      </c>
      <c r="N1298" s="6" t="str">
        <f>INDEX(YahooDetails[], MATCH(ZACKS_Screener[Ticker], YahooDetails[Ticker],0), 2)</f>
        <v>Oil &amp; Gas Refining &amp; Marketing</v>
      </c>
      <c r="O12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-3.703703703703707E-2</v>
      </c>
      <c r="P12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298" s="17">
        <f>IFERROR(ZACKS_Screener[[#This Row],[Price]]/ZACKS_Screener[[#This Row],[EPS1]], "")</f>
        <v>14.307692307692308</v>
      </c>
      <c r="R1298" s="17" t="str">
        <f>IFERROR(ZACKS_Screener[[#This Row],[Price]]/ZACKS_Screener[[#This Row],[EPS2]], "")</f>
        <v/>
      </c>
      <c r="S1298" s="17">
        <f>IFERROR(ZACKS_Screener[[#This Row],[PE1]]/(ZACKS_Screener[[#This Row],[EG1]]*100), "")</f>
        <v>-3.8630769230769202</v>
      </c>
      <c r="T1298" s="17" t="str">
        <f>IFERROR(ZACKS_Screener[[#This Row],[PE2]]/(ZACKS_Screener[[#This Row],[EG2]]*100), "")</f>
        <v/>
      </c>
      <c r="U1298"/>
    </row>
    <row r="1299" spans="1:21" hidden="1" x14ac:dyDescent="0.25">
      <c r="A1299" s="20" t="s">
        <v>2138</v>
      </c>
      <c r="B1299" s="35">
        <v>50171.77</v>
      </c>
      <c r="C1299" s="6" t="s">
        <v>2137</v>
      </c>
      <c r="D1299" s="6" t="s">
        <v>13</v>
      </c>
      <c r="E1299" s="6" t="s">
        <v>23</v>
      </c>
      <c r="F1299" s="6" t="s">
        <v>779</v>
      </c>
      <c r="G1299">
        <v>12</v>
      </c>
      <c r="H1299">
        <v>202212</v>
      </c>
      <c r="I1299" s="8">
        <v>220.4</v>
      </c>
      <c r="J1299" s="8">
        <v>13.88</v>
      </c>
      <c r="K1299" s="8">
        <v>13.36</v>
      </c>
      <c r="L1299" s="8">
        <v>14.39</v>
      </c>
      <c r="M1299" s="36" t="str">
        <f>INDEX(YahooDetails[], MATCH(ZACKS_Screener[Ticker], YahooDetails[Ticker],0), 4)</f>
        <v>Industrials</v>
      </c>
      <c r="N1299" s="6" t="str">
        <f>INDEX(YahooDetails[], MATCH(ZACKS_Screener[Ticker], YahooDetails[Ticker],0), 2)</f>
        <v>Railroads</v>
      </c>
      <c r="O12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-3.7463976945245052E-2</v>
      </c>
      <c r="P12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7.7095808383233627E-2</v>
      </c>
      <c r="Q1299" s="17">
        <f>IFERROR(ZACKS_Screener[[#This Row],[Price]]/ZACKS_Screener[[#This Row],[EPS1]], "")</f>
        <v>16.497005988023954</v>
      </c>
      <c r="R1299" s="17">
        <f>IFERROR(ZACKS_Screener[[#This Row],[Price]]/ZACKS_Screener[[#This Row],[EPS2]], "")</f>
        <v>15.316191799861015</v>
      </c>
      <c r="S1299" s="17">
        <f>IFERROR(ZACKS_Screener[[#This Row],[PE1]]/(ZACKS_Screener[[#This Row],[EG1]]*100), "")</f>
        <v>-4.4034315983417676</v>
      </c>
      <c r="T1299" s="17">
        <f>IFERROR(ZACKS_Screener[[#This Row],[PE2]]/(ZACKS_Screener[[#This Row],[EG2]]*100), "")</f>
        <v>1.986643907244106</v>
      </c>
      <c r="U1299"/>
    </row>
    <row r="1300" spans="1:21" hidden="1" x14ac:dyDescent="0.25">
      <c r="A1300" s="20" t="s">
        <v>2988</v>
      </c>
      <c r="B1300" s="35">
        <v>5723.04</v>
      </c>
      <c r="C1300" s="6" t="s">
        <v>2988</v>
      </c>
      <c r="D1300" s="6" t="s">
        <v>13</v>
      </c>
      <c r="E1300" s="6" t="s">
        <v>118</v>
      </c>
      <c r="F1300" s="6" t="s">
        <v>347</v>
      </c>
      <c r="G1300">
        <v>9</v>
      </c>
      <c r="H1300">
        <v>202209</v>
      </c>
      <c r="I1300" s="8">
        <v>27.34</v>
      </c>
      <c r="J1300" s="8">
        <v>2.9</v>
      </c>
      <c r="K1300" s="8">
        <v>2.79</v>
      </c>
      <c r="L1300" s="8">
        <v>3.26</v>
      </c>
      <c r="M1300" s="36" t="str">
        <f>INDEX(YahooDetails[], MATCH(ZACKS_Screener[Ticker], YahooDetails[Ticker],0), 4)</f>
        <v>Utilities</v>
      </c>
      <c r="N1300" s="6" t="str">
        <f>INDEX(YahooDetails[], MATCH(ZACKS_Screener[Ticker], YahooDetails[Ticker],0), 2)</f>
        <v>Utilities—Regulated Gas</v>
      </c>
      <c r="O13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-3.7931034482758579E-2</v>
      </c>
      <c r="P13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0.16845878136200707</v>
      </c>
      <c r="Q1300" s="17">
        <f>IFERROR(ZACKS_Screener[[#This Row],[Price]]/ZACKS_Screener[[#This Row],[EPS1]], "")</f>
        <v>9.7992831541218628</v>
      </c>
      <c r="R1300" s="17">
        <f>IFERROR(ZACKS_Screener[[#This Row],[Price]]/ZACKS_Screener[[#This Row],[EPS2]], "")</f>
        <v>8.3865030674846626</v>
      </c>
      <c r="S1300" s="17">
        <f>IFERROR(ZACKS_Screener[[#This Row],[PE1]]/(ZACKS_Screener[[#This Row],[EG1]]*100), "")</f>
        <v>-2.5834473769957667</v>
      </c>
      <c r="T1300" s="17">
        <f>IFERROR(ZACKS_Screener[[#This Row],[PE2]]/(ZACKS_Screener[[#This Row],[EG2]]*100), "")</f>
        <v>0.49783709698472817</v>
      </c>
      <c r="U1300"/>
    </row>
    <row r="1301" spans="1:21" hidden="1" x14ac:dyDescent="0.25">
      <c r="A1301" s="20" t="s">
        <v>3916</v>
      </c>
      <c r="B1301" s="35">
        <v>2568.0700000000002</v>
      </c>
      <c r="C1301" s="6" t="s">
        <v>3915</v>
      </c>
      <c r="D1301" s="6" t="s">
        <v>22</v>
      </c>
      <c r="E1301" s="6" t="s">
        <v>107</v>
      </c>
      <c r="F1301" s="6" t="s">
        <v>108</v>
      </c>
      <c r="G1301">
        <v>12</v>
      </c>
      <c r="H1301">
        <v>202212</v>
      </c>
      <c r="I1301" s="8">
        <v>6.8</v>
      </c>
      <c r="J1301" s="8">
        <v>-0.78</v>
      </c>
      <c r="K1301" s="8">
        <v>-0.81</v>
      </c>
      <c r="L1301" s="8">
        <v>-0.48</v>
      </c>
      <c r="M1301" s="36" t="str">
        <f>INDEX(YahooDetails[], MATCH(ZACKS_Screener[Ticker], YahooDetails[Ticker],0), 4)</f>
        <v>Consumer Cyclical</v>
      </c>
      <c r="N1301" s="6" t="str">
        <f>INDEX(YahooDetails[], MATCH(ZACKS_Screener[Ticker], YahooDetails[Ticker],0), 2)</f>
        <v>Auto Parts</v>
      </c>
      <c r="O13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13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0.4074074074074075</v>
      </c>
      <c r="Q1301" s="17">
        <f>IFERROR(ZACKS_Screener[[#This Row],[Price]]/ZACKS_Screener[[#This Row],[EPS1]], "")</f>
        <v>-8.3950617283950617</v>
      </c>
      <c r="R1301" s="17">
        <f>IFERROR(ZACKS_Screener[[#This Row],[Price]]/ZACKS_Screener[[#This Row],[EPS2]], "")</f>
        <v>-14.166666666666666</v>
      </c>
      <c r="S1301" s="17">
        <f>IFERROR(ZACKS_Screener[[#This Row],[PE1]]/(ZACKS_Screener[[#This Row],[EG1]]*100), "")</f>
        <v>2.182716049382714</v>
      </c>
      <c r="T1301" s="17">
        <f>IFERROR(ZACKS_Screener[[#This Row],[PE2]]/(ZACKS_Screener[[#This Row],[EG2]]*100), "")</f>
        <v>-0.34772727272727266</v>
      </c>
      <c r="U1301"/>
    </row>
    <row r="1302" spans="1:21" hidden="1" x14ac:dyDescent="0.25">
      <c r="A1302" s="20" t="s">
        <v>2012</v>
      </c>
      <c r="B1302" s="35">
        <v>24184.9</v>
      </c>
      <c r="C1302" s="6" t="s">
        <v>2011</v>
      </c>
      <c r="D1302" s="6" t="s">
        <v>22</v>
      </c>
      <c r="E1302" s="6" t="s">
        <v>14</v>
      </c>
      <c r="F1302" s="6" t="s">
        <v>101</v>
      </c>
      <c r="G1302">
        <v>12</v>
      </c>
      <c r="H1302">
        <v>202212</v>
      </c>
      <c r="I1302" s="8">
        <v>510.23</v>
      </c>
      <c r="J1302" s="8">
        <v>12.41</v>
      </c>
      <c r="K1302" s="8">
        <v>11.93</v>
      </c>
      <c r="L1302" s="8">
        <v>13.68</v>
      </c>
      <c r="M1302" s="36" t="str">
        <f>INDEX(YahooDetails[], MATCH(ZACKS_Screener[Ticker], YahooDetails[Ticker],0), 4)</f>
        <v>Technology</v>
      </c>
      <c r="N1302" s="6" t="str">
        <f>INDEX(YahooDetails[], MATCH(ZACKS_Screener[Ticker], YahooDetails[Ticker],0), 2)</f>
        <v>Semiconductors</v>
      </c>
      <c r="O13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-3.867848509266724E-2</v>
      </c>
      <c r="P13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0.14668901927912825</v>
      </c>
      <c r="Q1302" s="17">
        <f>IFERROR(ZACKS_Screener[[#This Row],[Price]]/ZACKS_Screener[[#This Row],[EPS1]], "")</f>
        <v>42.768650461022638</v>
      </c>
      <c r="R1302" s="17">
        <f>IFERROR(ZACKS_Screener[[#This Row],[Price]]/ZACKS_Screener[[#This Row],[EPS2]], "")</f>
        <v>37.297514619883046</v>
      </c>
      <c r="S1302" s="17">
        <f>IFERROR(ZACKS_Screener[[#This Row],[PE1]]/(ZACKS_Screener[[#This Row],[EG1]]*100), "")</f>
        <v>-11.057478171276884</v>
      </c>
      <c r="T1302" s="17">
        <f>IFERROR(ZACKS_Screener[[#This Row],[PE2]]/(ZACKS_Screener[[#This Row],[EG2]]*100), "")</f>
        <v>2.5426248538011698</v>
      </c>
      <c r="U1302"/>
    </row>
    <row r="1303" spans="1:21" hidden="1" x14ac:dyDescent="0.25">
      <c r="A1303" s="20" t="s">
        <v>3474</v>
      </c>
      <c r="B1303" s="35">
        <v>2502.0700000000002</v>
      </c>
      <c r="C1303" s="6" t="s">
        <v>3473</v>
      </c>
      <c r="D1303" s="6" t="s">
        <v>22</v>
      </c>
      <c r="E1303" s="6" t="s">
        <v>107</v>
      </c>
      <c r="F1303" s="6" t="s">
        <v>1406</v>
      </c>
      <c r="G1303">
        <v>12</v>
      </c>
      <c r="H1303">
        <v>202212</v>
      </c>
      <c r="I1303" s="8">
        <v>22.08</v>
      </c>
      <c r="J1303" s="8">
        <v>1.02</v>
      </c>
      <c r="K1303" s="8">
        <v>0.98</v>
      </c>
      <c r="L1303" s="8">
        <v>1.0900000000000001</v>
      </c>
      <c r="M1303" s="36" t="str">
        <f>INDEX(YahooDetails[], MATCH(ZACKS_Screener[Ticker], YahooDetails[Ticker],0), 4)</f>
        <v>Consumer Cyclical</v>
      </c>
      <c r="N1303" s="6" t="str">
        <f>INDEX(YahooDetails[], MATCH(ZACKS_Screener[Ticker], YahooDetails[Ticker],0), 2)</f>
        <v>Auto &amp; Truck Dealerships</v>
      </c>
      <c r="O13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-3.9215686274509838E-2</v>
      </c>
      <c r="P13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0.11224489795918377</v>
      </c>
      <c r="Q1303" s="17">
        <f>IFERROR(ZACKS_Screener[[#This Row],[Price]]/ZACKS_Screener[[#This Row],[EPS1]], "")</f>
        <v>22.530612244897959</v>
      </c>
      <c r="R1303" s="17">
        <f>IFERROR(ZACKS_Screener[[#This Row],[Price]]/ZACKS_Screener[[#This Row],[EPS2]], "")</f>
        <v>20.25688073394495</v>
      </c>
      <c r="S1303" s="17">
        <f>IFERROR(ZACKS_Screener[[#This Row],[PE1]]/(ZACKS_Screener[[#This Row],[EG1]]*100), "")</f>
        <v>-5.7453061224489748</v>
      </c>
      <c r="T1303" s="17">
        <f>IFERROR(ZACKS_Screener[[#This Row],[PE2]]/(ZACKS_Screener[[#This Row],[EG2]]*100), "")</f>
        <v>1.8047039199332759</v>
      </c>
      <c r="U1303"/>
    </row>
    <row r="1304" spans="1:21" hidden="1" x14ac:dyDescent="0.25">
      <c r="A1304" s="20" t="s">
        <v>2082</v>
      </c>
      <c r="B1304" s="35">
        <v>13419.69</v>
      </c>
      <c r="C1304" s="6" t="s">
        <v>2081</v>
      </c>
      <c r="D1304" s="6" t="s">
        <v>22</v>
      </c>
      <c r="E1304" s="6" t="s">
        <v>18</v>
      </c>
      <c r="F1304" s="6" t="s">
        <v>171</v>
      </c>
      <c r="G1304">
        <v>10</v>
      </c>
      <c r="H1304">
        <v>202210</v>
      </c>
      <c r="I1304" s="8">
        <v>235.47</v>
      </c>
      <c r="J1304" s="8">
        <v>9.43</v>
      </c>
      <c r="K1304" s="8">
        <v>9.06</v>
      </c>
      <c r="L1304" s="8">
        <v>9.82</v>
      </c>
      <c r="M1304" s="36" t="str">
        <f>INDEX(YahooDetails[], MATCH(ZACKS_Screener[Ticker], YahooDetails[Ticker],0), 4)</f>
        <v>Industrials</v>
      </c>
      <c r="N1304" s="6" t="str">
        <f>INDEX(YahooDetails[], MATCH(ZACKS_Screener[Ticker], YahooDetails[Ticker],0), 2)</f>
        <v>Specialty Industrial Machinery</v>
      </c>
      <c r="O13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-3.9236479321314868E-2</v>
      </c>
      <c r="P13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8.3885209713024253E-2</v>
      </c>
      <c r="Q1304" s="17">
        <f>IFERROR(ZACKS_Screener[[#This Row],[Price]]/ZACKS_Screener[[#This Row],[EPS1]], "")</f>
        <v>25.99006622516556</v>
      </c>
      <c r="R1304" s="17">
        <f>IFERROR(ZACKS_Screener[[#This Row],[Price]]/ZACKS_Screener[[#This Row],[EPS2]], "")</f>
        <v>23.978615071283095</v>
      </c>
      <c r="S1304" s="17">
        <f>IFERROR(ZACKS_Screener[[#This Row],[PE1]]/(ZACKS_Screener[[#This Row],[EG1]]*100), "")</f>
        <v>-6.6239547163057226</v>
      </c>
      <c r="T1304" s="17">
        <f>IFERROR(ZACKS_Screener[[#This Row],[PE2]]/(ZACKS_Screener[[#This Row],[EG2]]*100), "")</f>
        <v>2.8585033229713805</v>
      </c>
      <c r="U1304"/>
    </row>
    <row r="1305" spans="1:21" hidden="1" x14ac:dyDescent="0.25">
      <c r="A1305" s="20" t="s">
        <v>2275</v>
      </c>
      <c r="B1305" s="35">
        <v>9337.4699999999993</v>
      </c>
      <c r="C1305" s="6" t="s">
        <v>2274</v>
      </c>
      <c r="D1305" s="6" t="s">
        <v>22</v>
      </c>
      <c r="E1305" s="6" t="s">
        <v>223</v>
      </c>
      <c r="F1305" s="6" t="s">
        <v>1115</v>
      </c>
      <c r="G1305">
        <v>12</v>
      </c>
      <c r="H1305">
        <v>202212</v>
      </c>
      <c r="I1305" s="8">
        <v>13.37</v>
      </c>
      <c r="J1305" s="8">
        <v>1.26</v>
      </c>
      <c r="K1305" s="8">
        <v>1.21</v>
      </c>
      <c r="L1305" s="8">
        <v>1.31</v>
      </c>
      <c r="M1305" s="36" t="str">
        <f>INDEX(YahooDetails[], MATCH(ZACKS_Screener[Ticker], YahooDetails[Ticker],0), 4)</f>
        <v>Energy</v>
      </c>
      <c r="N1305" s="6" t="str">
        <f>INDEX(YahooDetails[], MATCH(ZACKS_Screener[Ticker], YahooDetails[Ticker],0), 2)</f>
        <v>Oil &amp; Gas Midstream</v>
      </c>
      <c r="O13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-3.9682539682539715E-2</v>
      </c>
      <c r="P13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8.2644628099173625E-2</v>
      </c>
      <c r="Q1305" s="17">
        <f>IFERROR(ZACKS_Screener[[#This Row],[Price]]/ZACKS_Screener[[#This Row],[EPS1]], "")</f>
        <v>11.049586776859504</v>
      </c>
      <c r="R1305" s="17">
        <f>IFERROR(ZACKS_Screener[[#This Row],[Price]]/ZACKS_Screener[[#This Row],[EPS2]], "")</f>
        <v>10.206106870229007</v>
      </c>
      <c r="S1305" s="17">
        <f>IFERROR(ZACKS_Screener[[#This Row],[PE1]]/(ZACKS_Screener[[#This Row],[EG1]]*100), "")</f>
        <v>-2.7844958677685927</v>
      </c>
      <c r="T1305" s="17">
        <f>IFERROR(ZACKS_Screener[[#This Row],[PE2]]/(ZACKS_Screener[[#This Row],[EG2]]*100), "")</f>
        <v>1.2349389312977086</v>
      </c>
      <c r="U1305"/>
    </row>
    <row r="1306" spans="1:21" hidden="1" x14ac:dyDescent="0.25">
      <c r="A1306" s="20" t="s">
        <v>753</v>
      </c>
      <c r="B1306" s="35">
        <v>5570.95</v>
      </c>
      <c r="C1306" s="6" t="s">
        <v>752</v>
      </c>
      <c r="D1306" s="6" t="s">
        <v>13</v>
      </c>
      <c r="E1306" s="6" t="s">
        <v>37</v>
      </c>
      <c r="F1306" s="6" t="s">
        <v>404</v>
      </c>
      <c r="G1306">
        <v>12</v>
      </c>
      <c r="H1306">
        <v>202212</v>
      </c>
      <c r="I1306" s="8">
        <v>42.31</v>
      </c>
      <c r="J1306" s="8">
        <v>8.4700000000000006</v>
      </c>
      <c r="K1306" s="8">
        <v>8.1300000000000008</v>
      </c>
      <c r="L1306" s="8">
        <v>7.64</v>
      </c>
      <c r="M1306" s="36" t="str">
        <f>INDEX(YahooDetails[], MATCH(ZACKS_Screener[Ticker], YahooDetails[Ticker],0), 4)</f>
        <v>Financial Services</v>
      </c>
      <c r="N1306" s="6" t="str">
        <f>INDEX(YahooDetails[], MATCH(ZACKS_Screener[Ticker], YahooDetails[Ticker],0), 2)</f>
        <v>Banks—Regional</v>
      </c>
      <c r="O13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-4.0141676505312848E-2</v>
      </c>
      <c r="P13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-6.0270602706027188E-2</v>
      </c>
      <c r="Q1306" s="17">
        <f>IFERROR(ZACKS_Screener[[#This Row],[Price]]/ZACKS_Screener[[#This Row],[EPS1]], "")</f>
        <v>5.2041820418204177</v>
      </c>
      <c r="R1306" s="17">
        <f>IFERROR(ZACKS_Screener[[#This Row],[Price]]/ZACKS_Screener[[#This Row],[EPS2]], "")</f>
        <v>5.5379581151832467</v>
      </c>
      <c r="S1306" s="17">
        <f>IFERROR(ZACKS_Screener[[#This Row],[PE1]]/(ZACKS_Screener[[#This Row],[EG1]]*100), "")</f>
        <v>-1.2964535851240873</v>
      </c>
      <c r="T1306" s="17">
        <f>IFERROR(ZACKS_Screener[[#This Row],[PE2]]/(ZACKS_Screener[[#This Row],[EG2]]*100), "")</f>
        <v>-0.91884896890693268</v>
      </c>
      <c r="U1306"/>
    </row>
    <row r="1307" spans="1:21" hidden="1" x14ac:dyDescent="0.25">
      <c r="A1307" s="20" t="s">
        <v>2178</v>
      </c>
      <c r="B1307" s="35">
        <v>5477.47</v>
      </c>
      <c r="C1307" s="6" t="s">
        <v>2177</v>
      </c>
      <c r="D1307" s="6" t="s">
        <v>13</v>
      </c>
      <c r="E1307" s="6" t="s">
        <v>41</v>
      </c>
      <c r="F1307" s="6" t="s">
        <v>61</v>
      </c>
      <c r="G1307">
        <v>12</v>
      </c>
      <c r="H1307">
        <v>202212</v>
      </c>
      <c r="I1307" s="8">
        <v>33.46</v>
      </c>
      <c r="J1307" s="8">
        <v>1.94</v>
      </c>
      <c r="K1307" s="8">
        <v>1.86</v>
      </c>
      <c r="L1307" s="8">
        <v>2.13</v>
      </c>
      <c r="M1307" s="36" t="str">
        <f>INDEX(YahooDetails[], MATCH(ZACKS_Screener[Ticker], YahooDetails[Ticker],0), 4)</f>
        <v>Healthcare</v>
      </c>
      <c r="N1307" s="6" t="str">
        <f>INDEX(YahooDetails[], MATCH(ZACKS_Screener[Ticker], YahooDetails[Ticker],0), 2)</f>
        <v>Medical Instruments &amp; Supplies</v>
      </c>
      <c r="O13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-4.1237113402061779E-2</v>
      </c>
      <c r="P13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0.14516129032258052</v>
      </c>
      <c r="Q1307" s="17">
        <f>IFERROR(ZACKS_Screener[[#This Row],[Price]]/ZACKS_Screener[[#This Row],[EPS1]], "")</f>
        <v>17.989247311827956</v>
      </c>
      <c r="R1307" s="17">
        <f>IFERROR(ZACKS_Screener[[#This Row],[Price]]/ZACKS_Screener[[#This Row],[EPS2]], "")</f>
        <v>15.708920187793428</v>
      </c>
      <c r="S1307" s="17">
        <f>IFERROR(ZACKS_Screener[[#This Row],[PE1]]/(ZACKS_Screener[[#This Row],[EG1]]*100), "")</f>
        <v>-4.3623924731182875</v>
      </c>
      <c r="T1307" s="17">
        <f>IFERROR(ZACKS_Screener[[#This Row],[PE2]]/(ZACKS_Screener[[#This Row],[EG2]]*100), "")</f>
        <v>1.082170057381326</v>
      </c>
      <c r="U1307"/>
    </row>
    <row r="1308" spans="1:21" hidden="1" x14ac:dyDescent="0.25">
      <c r="A1308" s="20" t="s">
        <v>3726</v>
      </c>
      <c r="B1308" s="35">
        <v>3210.22</v>
      </c>
      <c r="C1308" s="6" t="s">
        <v>3725</v>
      </c>
      <c r="D1308" s="6" t="s">
        <v>13</v>
      </c>
      <c r="E1308" s="6" t="s">
        <v>41</v>
      </c>
      <c r="F1308" s="6" t="s">
        <v>48</v>
      </c>
      <c r="G1308">
        <v>12</v>
      </c>
      <c r="H1308">
        <v>202212</v>
      </c>
      <c r="I1308" s="8">
        <v>66.59</v>
      </c>
      <c r="J1308" s="8">
        <v>-2.1800000000000002</v>
      </c>
      <c r="K1308" s="8">
        <v>-2.27</v>
      </c>
      <c r="L1308" s="8">
        <v>-1.89</v>
      </c>
      <c r="M1308" s="36" t="str">
        <f>INDEX(YahooDetails[], MATCH(ZACKS_Screener[Ticker], YahooDetails[Ticker],0), 4)</f>
        <v>Healthcare</v>
      </c>
      <c r="N1308" s="6" t="str">
        <f>INDEX(YahooDetails[], MATCH(ZACKS_Screener[Ticker], YahooDetails[Ticker],0), 2)</f>
        <v>Medical Devices</v>
      </c>
      <c r="O13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-4.1284403669724704E-2</v>
      </c>
      <c r="P13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0.16740088105726877</v>
      </c>
      <c r="Q1308" s="17">
        <f>IFERROR(ZACKS_Screener[[#This Row],[Price]]/ZACKS_Screener[[#This Row],[EPS1]], "")</f>
        <v>-29.334801762114537</v>
      </c>
      <c r="R1308" s="17">
        <f>IFERROR(ZACKS_Screener[[#This Row],[Price]]/ZACKS_Screener[[#This Row],[EPS2]], "")</f>
        <v>-35.232804232804234</v>
      </c>
      <c r="S1308" s="17">
        <f>IFERROR(ZACKS_Screener[[#This Row],[PE1]]/(ZACKS_Screener[[#This Row],[EG1]]*100), "")</f>
        <v>7.1055408712677544</v>
      </c>
      <c r="T1308" s="17">
        <f>IFERROR(ZACKS_Screener[[#This Row],[PE2]]/(ZACKS_Screener[[#This Row],[EG2]]*100), "")</f>
        <v>-2.1046964633806735</v>
      </c>
      <c r="U1308"/>
    </row>
    <row r="1309" spans="1:21" hidden="1" x14ac:dyDescent="0.25">
      <c r="A1309" s="20" t="s">
        <v>645</v>
      </c>
      <c r="B1309" s="35">
        <v>6038.83</v>
      </c>
      <c r="C1309" s="6" t="s">
        <v>644</v>
      </c>
      <c r="D1309" s="6" t="s">
        <v>22</v>
      </c>
      <c r="E1309" s="6" t="s">
        <v>37</v>
      </c>
      <c r="F1309" s="6" t="s">
        <v>646</v>
      </c>
      <c r="G1309">
        <v>12</v>
      </c>
      <c r="H1309">
        <v>202212</v>
      </c>
      <c r="I1309" s="8">
        <v>48.42</v>
      </c>
      <c r="J1309" s="8">
        <v>3.85</v>
      </c>
      <c r="K1309" s="8">
        <v>3.69</v>
      </c>
      <c r="L1309" s="8">
        <v>3.56</v>
      </c>
      <c r="M1309" s="36" t="str">
        <f>INDEX(YahooDetails[], MATCH(ZACKS_Screener[Ticker], YahooDetails[Ticker],0), 4)</f>
        <v>Financial Services</v>
      </c>
      <c r="N1309" s="6" t="str">
        <f>INDEX(YahooDetails[], MATCH(ZACKS_Screener[Ticker], YahooDetails[Ticker],0), 2)</f>
        <v>Banks—Regional</v>
      </c>
      <c r="O13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-4.1558441558441593E-2</v>
      </c>
      <c r="P13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-3.5230352303523005E-2</v>
      </c>
      <c r="Q1309" s="17">
        <f>IFERROR(ZACKS_Screener[[#This Row],[Price]]/ZACKS_Screener[[#This Row],[EPS1]], "")</f>
        <v>13.121951219512196</v>
      </c>
      <c r="R1309" s="17">
        <f>IFERROR(ZACKS_Screener[[#This Row],[Price]]/ZACKS_Screener[[#This Row],[EPS2]], "")</f>
        <v>13.601123595505618</v>
      </c>
      <c r="S1309" s="17">
        <f>IFERROR(ZACKS_Screener[[#This Row],[PE1]]/(ZACKS_Screener[[#This Row],[EG1]]*100), "")</f>
        <v>-3.15746951219512</v>
      </c>
      <c r="T1309" s="17">
        <f>IFERROR(ZACKS_Screener[[#This Row],[PE2]]/(ZACKS_Screener[[#This Row],[EG2]]*100), "")</f>
        <v>-3.8606266205704438</v>
      </c>
      <c r="U1309"/>
    </row>
    <row r="1310" spans="1:21" hidden="1" x14ac:dyDescent="0.25">
      <c r="A1310" s="20" t="s">
        <v>2683</v>
      </c>
      <c r="B1310" s="35">
        <v>56362.34</v>
      </c>
      <c r="C1310" s="6" t="s">
        <v>2682</v>
      </c>
      <c r="D1310" s="6" t="s">
        <v>13</v>
      </c>
      <c r="E1310" s="6" t="s">
        <v>37</v>
      </c>
      <c r="F1310" s="6" t="s">
        <v>418</v>
      </c>
      <c r="G1310">
        <v>3</v>
      </c>
      <c r="H1310">
        <v>202303</v>
      </c>
      <c r="I1310" s="8">
        <v>8.1999999999999993</v>
      </c>
      <c r="J1310" s="8">
        <v>0.94</v>
      </c>
      <c r="K1310" s="8">
        <v>0.9</v>
      </c>
      <c r="L1310" s="8">
        <v>1.04</v>
      </c>
      <c r="M1310" s="36" t="str">
        <f>INDEX(YahooDetails[], MATCH(ZACKS_Screener[Ticker], YahooDetails[Ticker],0), 4)</f>
        <v>Financial Services</v>
      </c>
      <c r="N1310" s="6" t="str">
        <f>INDEX(YahooDetails[], MATCH(ZACKS_Screener[Ticker], YahooDetails[Ticker],0), 2)</f>
        <v>Banks—Diversified</v>
      </c>
      <c r="O13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-4.2553191489361625E-2</v>
      </c>
      <c r="P13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0.15555555555555556</v>
      </c>
      <c r="Q1310" s="17">
        <f>IFERROR(ZACKS_Screener[[#This Row],[Price]]/ZACKS_Screener[[#This Row],[EPS1]], "")</f>
        <v>9.1111111111111107</v>
      </c>
      <c r="R1310" s="17">
        <f>IFERROR(ZACKS_Screener[[#This Row],[Price]]/ZACKS_Screener[[#This Row],[EPS2]], "")</f>
        <v>7.8846153846153832</v>
      </c>
      <c r="S1310" s="17">
        <f>IFERROR(ZACKS_Screener[[#This Row],[PE1]]/(ZACKS_Screener[[#This Row],[EG1]]*100), "")</f>
        <v>-2.141111111111115</v>
      </c>
      <c r="T1310" s="17">
        <f>IFERROR(ZACKS_Screener[[#This Row],[PE2]]/(ZACKS_Screener[[#This Row],[EG2]]*100), "")</f>
        <v>0.50686813186813173</v>
      </c>
      <c r="U1310"/>
    </row>
    <row r="1311" spans="1:21" hidden="1" x14ac:dyDescent="0.25">
      <c r="A1311" s="20" t="s">
        <v>3262</v>
      </c>
      <c r="B1311" s="35">
        <v>4513.1499999999996</v>
      </c>
      <c r="C1311" s="6" t="s">
        <v>3261</v>
      </c>
      <c r="D1311" s="6" t="s">
        <v>13</v>
      </c>
      <c r="E1311" s="6" t="s">
        <v>18</v>
      </c>
      <c r="F1311" s="6" t="s">
        <v>268</v>
      </c>
      <c r="G1311">
        <v>12</v>
      </c>
      <c r="H1311">
        <v>202212</v>
      </c>
      <c r="I1311" s="8">
        <v>25.86</v>
      </c>
      <c r="J1311" s="8">
        <v>0.94</v>
      </c>
      <c r="K1311" s="8">
        <v>0.9</v>
      </c>
      <c r="L1311" s="8">
        <v>1.08</v>
      </c>
      <c r="M1311" s="36" t="str">
        <f>INDEX(YahooDetails[], MATCH(ZACKS_Screener[Ticker], YahooDetails[Ticker],0), 4)</f>
        <v>Industrials</v>
      </c>
      <c r="N1311" s="6" t="str">
        <f>INDEX(YahooDetails[], MATCH(ZACKS_Screener[Ticker], YahooDetails[Ticker],0), 2)</f>
        <v>Pollution &amp; Treatment Controls</v>
      </c>
      <c r="O13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-4.2553191489361625E-2</v>
      </c>
      <c r="P13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0.20000000000000004</v>
      </c>
      <c r="Q1311" s="17">
        <f>IFERROR(ZACKS_Screener[[#This Row],[Price]]/ZACKS_Screener[[#This Row],[EPS1]], "")</f>
        <v>28.733333333333331</v>
      </c>
      <c r="R1311" s="17">
        <f>IFERROR(ZACKS_Screener[[#This Row],[Price]]/ZACKS_Screener[[#This Row],[EPS2]], "")</f>
        <v>23.944444444444443</v>
      </c>
      <c r="S1311" s="17">
        <f>IFERROR(ZACKS_Screener[[#This Row],[PE1]]/(ZACKS_Screener[[#This Row],[EG1]]*100), "")</f>
        <v>-6.752333333333346</v>
      </c>
      <c r="T1311" s="17">
        <f>IFERROR(ZACKS_Screener[[#This Row],[PE2]]/(ZACKS_Screener[[#This Row],[EG2]]*100), "")</f>
        <v>1.197222222222222</v>
      </c>
      <c r="U1311"/>
    </row>
    <row r="1312" spans="1:21" hidden="1" x14ac:dyDescent="0.25">
      <c r="A1312" s="20" t="s">
        <v>3338</v>
      </c>
      <c r="B1312" s="35">
        <v>2392.89</v>
      </c>
      <c r="C1312" s="6" t="s">
        <v>3337</v>
      </c>
      <c r="D1312" s="6" t="s">
        <v>13</v>
      </c>
      <c r="E1312" s="6" t="s">
        <v>223</v>
      </c>
      <c r="F1312" s="6" t="s">
        <v>465</v>
      </c>
      <c r="G1312">
        <v>12</v>
      </c>
      <c r="H1312">
        <v>202212</v>
      </c>
      <c r="I1312" s="8">
        <v>45.91</v>
      </c>
      <c r="J1312" s="8">
        <v>1.87</v>
      </c>
      <c r="K1312" s="8">
        <v>1.79</v>
      </c>
      <c r="L1312" s="8">
        <v>2.4</v>
      </c>
      <c r="M1312" s="36" t="str">
        <f>INDEX(YahooDetails[], MATCH(ZACKS_Screener[Ticker], YahooDetails[Ticker],0), 4)</f>
        <v>Industrials</v>
      </c>
      <c r="N1312" s="6" t="str">
        <f>INDEX(YahooDetails[], MATCH(ZACKS_Screener[Ticker], YahooDetails[Ticker],0), 2)</f>
        <v>Engineering &amp; Construction</v>
      </c>
      <c r="O13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-4.2780748663101636E-2</v>
      </c>
      <c r="P13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0.34078212290502785</v>
      </c>
      <c r="Q1312" s="17">
        <f>IFERROR(ZACKS_Screener[[#This Row],[Price]]/ZACKS_Screener[[#This Row],[EPS1]], "")</f>
        <v>25.648044692737429</v>
      </c>
      <c r="R1312" s="17">
        <f>IFERROR(ZACKS_Screener[[#This Row],[Price]]/ZACKS_Screener[[#This Row],[EPS2]], "")</f>
        <v>19.129166666666666</v>
      </c>
      <c r="S1312" s="17">
        <f>IFERROR(ZACKS_Screener[[#This Row],[PE1]]/(ZACKS_Screener[[#This Row],[EG1]]*100), "")</f>
        <v>-5.9952304469273701</v>
      </c>
      <c r="T1312" s="17">
        <f>IFERROR(ZACKS_Screener[[#This Row],[PE2]]/(ZACKS_Screener[[#This Row],[EG2]]*100), "")</f>
        <v>0.56133128415300559</v>
      </c>
      <c r="U1312"/>
    </row>
    <row r="1313" spans="1:21" hidden="1" x14ac:dyDescent="0.25">
      <c r="A1313" s="20" t="s">
        <v>2640</v>
      </c>
      <c r="B1313" s="35">
        <v>13958.39</v>
      </c>
      <c r="C1313" s="6" t="s">
        <v>2639</v>
      </c>
      <c r="D1313" s="6" t="s">
        <v>13</v>
      </c>
      <c r="E1313" s="6" t="s">
        <v>37</v>
      </c>
      <c r="F1313" s="6" t="s">
        <v>418</v>
      </c>
      <c r="G1313">
        <v>12</v>
      </c>
      <c r="H1313">
        <v>202212</v>
      </c>
      <c r="I1313" s="8">
        <v>26.71</v>
      </c>
      <c r="J1313" s="8">
        <v>6.54</v>
      </c>
      <c r="K1313" s="8">
        <v>6.26</v>
      </c>
      <c r="L1313" s="8">
        <v>6.42</v>
      </c>
      <c r="M1313" s="36" t="str">
        <f>INDEX(YahooDetails[], MATCH(ZACKS_Screener[Ticker], YahooDetails[Ticker],0), 4)</f>
        <v>Financial Services</v>
      </c>
      <c r="N1313" s="6" t="str">
        <f>INDEX(YahooDetails[], MATCH(ZACKS_Screener[Ticker], YahooDetails[Ticker],0), 2)</f>
        <v>Banks—Regional</v>
      </c>
      <c r="O13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-4.2813455657492394E-2</v>
      </c>
      <c r="P13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2.5559105431309927E-2</v>
      </c>
      <c r="Q1313" s="17">
        <f>IFERROR(ZACKS_Screener[[#This Row],[Price]]/ZACKS_Screener[[#This Row],[EPS1]], "")</f>
        <v>4.2667731629392973</v>
      </c>
      <c r="R1313" s="17">
        <f>IFERROR(ZACKS_Screener[[#This Row],[Price]]/ZACKS_Screener[[#This Row],[EPS2]], "")</f>
        <v>4.1604361370716516</v>
      </c>
      <c r="S1313" s="17">
        <f>IFERROR(ZACKS_Screener[[#This Row],[PE1]]/(ZACKS_Screener[[#This Row],[EG1]]*100), "")</f>
        <v>-0.99659630305796354</v>
      </c>
      <c r="T1313" s="17">
        <f>IFERROR(ZACKS_Screener[[#This Row],[PE2]]/(ZACKS_Screener[[#This Row],[EG2]]*100), "")</f>
        <v>1.6277706386292823</v>
      </c>
      <c r="U1313"/>
    </row>
    <row r="1314" spans="1:21" hidden="1" x14ac:dyDescent="0.25">
      <c r="A1314" s="20" t="s">
        <v>1847</v>
      </c>
      <c r="B1314" s="35">
        <v>9171.5300000000007</v>
      </c>
      <c r="C1314" s="6" t="s">
        <v>1846</v>
      </c>
      <c r="D1314" s="6" t="s">
        <v>22</v>
      </c>
      <c r="E1314" s="6" t="s">
        <v>14</v>
      </c>
      <c r="F1314" s="6" t="s">
        <v>1848</v>
      </c>
      <c r="G1314">
        <v>3</v>
      </c>
      <c r="H1314">
        <v>202303</v>
      </c>
      <c r="I1314" s="8">
        <v>56.05</v>
      </c>
      <c r="J1314" s="8">
        <v>3.22</v>
      </c>
      <c r="K1314" s="8">
        <v>3.08</v>
      </c>
      <c r="L1314" s="8">
        <v>3.79</v>
      </c>
      <c r="M1314" s="36" t="str">
        <f>INDEX(YahooDetails[], MATCH(ZACKS_Screener[Ticker], YahooDetails[Ticker],0), 4)</f>
        <v>Technology</v>
      </c>
      <c r="N1314" s="6" t="str">
        <f>INDEX(YahooDetails[], MATCH(ZACKS_Screener[Ticker], YahooDetails[Ticker],0), 2)</f>
        <v>Computer Hardware</v>
      </c>
      <c r="O13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-4.3478260869565251E-2</v>
      </c>
      <c r="P13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0.23051948051948051</v>
      </c>
      <c r="Q1314" s="17">
        <f>IFERROR(ZACKS_Screener[[#This Row],[Price]]/ZACKS_Screener[[#This Row],[EPS1]], "")</f>
        <v>18.198051948051948</v>
      </c>
      <c r="R1314" s="17">
        <f>IFERROR(ZACKS_Screener[[#This Row],[Price]]/ZACKS_Screener[[#This Row],[EPS2]], "")</f>
        <v>14.788918205804748</v>
      </c>
      <c r="S1314" s="17">
        <f>IFERROR(ZACKS_Screener[[#This Row],[PE1]]/(ZACKS_Screener[[#This Row],[EG1]]*100), "")</f>
        <v>-4.1855519480519447</v>
      </c>
      <c r="T1314" s="17">
        <f>IFERROR(ZACKS_Screener[[#This Row],[PE2]]/(ZACKS_Screener[[#This Row],[EG2]]*100), "")</f>
        <v>0.64154743766026234</v>
      </c>
      <c r="U1314"/>
    </row>
    <row r="1315" spans="1:21" hidden="1" x14ac:dyDescent="0.25">
      <c r="A1315" s="20" t="s">
        <v>2127</v>
      </c>
      <c r="B1315" s="35">
        <v>23655.65</v>
      </c>
      <c r="C1315" s="6" t="s">
        <v>2126</v>
      </c>
      <c r="D1315" s="6" t="s">
        <v>13</v>
      </c>
      <c r="E1315" s="6" t="s">
        <v>14</v>
      </c>
      <c r="F1315" s="6" t="s">
        <v>1131</v>
      </c>
      <c r="G1315">
        <v>12</v>
      </c>
      <c r="H1315">
        <v>202212</v>
      </c>
      <c r="I1315" s="8">
        <v>4.2</v>
      </c>
      <c r="J1315" s="8">
        <v>0.46</v>
      </c>
      <c r="K1315" s="8">
        <v>0.44</v>
      </c>
      <c r="L1315" s="8">
        <v>0.48</v>
      </c>
      <c r="M1315" s="36" t="str">
        <f>INDEX(YahooDetails[], MATCH(ZACKS_Screener[Ticker], YahooDetails[Ticker],0), 4)</f>
        <v>Technology</v>
      </c>
      <c r="N1315" s="6" t="str">
        <f>INDEX(YahooDetails[], MATCH(ZACKS_Screener[Ticker], YahooDetails[Ticker],0), 2)</f>
        <v>Communication Equipment</v>
      </c>
      <c r="O13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-4.3478260869565251E-2</v>
      </c>
      <c r="P13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9.090909090909087E-2</v>
      </c>
      <c r="Q1315" s="17">
        <f>IFERROR(ZACKS_Screener[[#This Row],[Price]]/ZACKS_Screener[[#This Row],[EPS1]], "")</f>
        <v>9.545454545454545</v>
      </c>
      <c r="R1315" s="17">
        <f>IFERROR(ZACKS_Screener[[#This Row],[Price]]/ZACKS_Screener[[#This Row],[EPS2]], "")</f>
        <v>8.75</v>
      </c>
      <c r="S1315" s="17">
        <f>IFERROR(ZACKS_Screener[[#This Row],[PE1]]/(ZACKS_Screener[[#This Row],[EG1]]*100), "")</f>
        <v>-2.1954545454545435</v>
      </c>
      <c r="T1315" s="17">
        <f>IFERROR(ZACKS_Screener[[#This Row],[PE2]]/(ZACKS_Screener[[#This Row],[EG2]]*100), "")</f>
        <v>0.96250000000000047</v>
      </c>
      <c r="U1315"/>
    </row>
    <row r="1316" spans="1:21" hidden="1" x14ac:dyDescent="0.25">
      <c r="A1316" s="20" t="s">
        <v>3282</v>
      </c>
      <c r="B1316" s="35">
        <v>2739.11</v>
      </c>
      <c r="C1316" s="6" t="s">
        <v>3281</v>
      </c>
      <c r="D1316" s="6" t="s">
        <v>13</v>
      </c>
      <c r="E1316" s="6" t="s">
        <v>85</v>
      </c>
      <c r="F1316" s="6" t="s">
        <v>2542</v>
      </c>
      <c r="G1316">
        <v>10</v>
      </c>
      <c r="H1316">
        <v>202210</v>
      </c>
      <c r="I1316" s="8">
        <v>41.41</v>
      </c>
      <c r="J1316" s="8">
        <v>3.66</v>
      </c>
      <c r="K1316" s="8">
        <v>3.5</v>
      </c>
      <c r="L1316" s="8">
        <v>3.83</v>
      </c>
      <c r="M1316" s="36" t="str">
        <f>INDEX(YahooDetails[], MATCH(ZACKS_Screener[Ticker], YahooDetails[Ticker],0), 4)</f>
        <v>Industrials</v>
      </c>
      <c r="N1316" s="6" t="str">
        <f>INDEX(YahooDetails[], MATCH(ZACKS_Screener[Ticker], YahooDetails[Ticker],0), 2)</f>
        <v>Specialty Business Services</v>
      </c>
      <c r="O13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-4.3715846994535554E-2</v>
      </c>
      <c r="P13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9.4285714285714306E-2</v>
      </c>
      <c r="Q1316" s="17">
        <f>IFERROR(ZACKS_Screener[[#This Row],[Price]]/ZACKS_Screener[[#This Row],[EPS1]], "")</f>
        <v>11.831428571428571</v>
      </c>
      <c r="R1316" s="17">
        <f>IFERROR(ZACKS_Screener[[#This Row],[Price]]/ZACKS_Screener[[#This Row],[EPS2]], "")</f>
        <v>10.812010443864228</v>
      </c>
      <c r="S1316" s="17">
        <f>IFERROR(ZACKS_Screener[[#This Row],[PE1]]/(ZACKS_Screener[[#This Row],[EG1]]*100), "")</f>
        <v>-2.7064392857142838</v>
      </c>
      <c r="T1316" s="17">
        <f>IFERROR(ZACKS_Screener[[#This Row],[PE2]]/(ZACKS_Screener[[#This Row],[EG2]]*100), "")</f>
        <v>1.146728380409842</v>
      </c>
      <c r="U1316"/>
    </row>
    <row r="1317" spans="1:21" hidden="1" x14ac:dyDescent="0.25">
      <c r="A1317" s="20" t="s">
        <v>3733</v>
      </c>
      <c r="B1317" s="35">
        <v>2718.25</v>
      </c>
      <c r="C1317" s="6" t="s">
        <v>3732</v>
      </c>
      <c r="D1317" s="6" t="s">
        <v>22</v>
      </c>
      <c r="E1317" s="6" t="s">
        <v>41</v>
      </c>
      <c r="F1317" s="6" t="s">
        <v>67</v>
      </c>
      <c r="G1317">
        <v>12</v>
      </c>
      <c r="H1317">
        <v>202212</v>
      </c>
      <c r="I1317" s="8">
        <v>41.25</v>
      </c>
      <c r="J1317" s="8">
        <v>-2.27</v>
      </c>
      <c r="K1317" s="8">
        <v>-2.37</v>
      </c>
      <c r="L1317" s="8">
        <v>-3.35</v>
      </c>
      <c r="M1317" s="36" t="str">
        <f>INDEX(YahooDetails[], MATCH(ZACKS_Screener[Ticker], YahooDetails[Ticker],0), 4)</f>
        <v>Healthcare</v>
      </c>
      <c r="N1317" s="6" t="str">
        <f>INDEX(YahooDetails[], MATCH(ZACKS_Screener[Ticker], YahooDetails[Ticker],0), 2)</f>
        <v>Biotechnology</v>
      </c>
      <c r="O13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-4.4052863436123385E-2</v>
      </c>
      <c r="P13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-0.41350210970464135</v>
      </c>
      <c r="Q1317" s="17">
        <f>IFERROR(ZACKS_Screener[[#This Row],[Price]]/ZACKS_Screener[[#This Row],[EPS1]], "")</f>
        <v>-17.405063291139239</v>
      </c>
      <c r="R1317" s="17">
        <f>IFERROR(ZACKS_Screener[[#This Row],[Price]]/ZACKS_Screener[[#This Row],[EPS2]], "")</f>
        <v>-12.313432835820896</v>
      </c>
      <c r="S1317" s="17">
        <f>IFERROR(ZACKS_Screener[[#This Row],[PE1]]/(ZACKS_Screener[[#This Row],[EG1]]*100), "")</f>
        <v>3.9509493670886036</v>
      </c>
      <c r="T1317" s="17">
        <f>IFERROR(ZACKS_Screener[[#This Row],[PE2]]/(ZACKS_Screener[[#This Row],[EG2]]*100), "")</f>
        <v>0.29778403898872985</v>
      </c>
      <c r="U1317"/>
    </row>
    <row r="1318" spans="1:21" hidden="1" x14ac:dyDescent="0.25">
      <c r="A1318" s="20" t="s">
        <v>3480</v>
      </c>
      <c r="B1318" s="35">
        <v>2713.3</v>
      </c>
      <c r="C1318" s="6" t="s">
        <v>3479</v>
      </c>
      <c r="D1318" s="6" t="s">
        <v>13</v>
      </c>
      <c r="E1318" s="6" t="s">
        <v>37</v>
      </c>
      <c r="F1318" s="6" t="s">
        <v>2273</v>
      </c>
      <c r="G1318">
        <v>12</v>
      </c>
      <c r="H1318">
        <v>202212</v>
      </c>
      <c r="I1318" s="8">
        <v>50.5</v>
      </c>
      <c r="J1318" s="8">
        <v>3.58</v>
      </c>
      <c r="K1318" s="8">
        <v>3.42</v>
      </c>
      <c r="L1318" s="8">
        <v>3.37</v>
      </c>
      <c r="M1318" s="36" t="str">
        <f>INDEX(YahooDetails[], MATCH(ZACKS_Screener[Ticker], YahooDetails[Ticker],0), 4)</f>
        <v>Financial Services</v>
      </c>
      <c r="N1318" s="6" t="str">
        <f>INDEX(YahooDetails[], MATCH(ZACKS_Screener[Ticker], YahooDetails[Ticker],0), 2)</f>
        <v>Banks—Regional</v>
      </c>
      <c r="O13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-4.4692737430167634E-2</v>
      </c>
      <c r="P13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-1.4619883040935621E-2</v>
      </c>
      <c r="Q1318" s="17">
        <f>IFERROR(ZACKS_Screener[[#This Row],[Price]]/ZACKS_Screener[[#This Row],[EPS1]], "")</f>
        <v>14.76608187134503</v>
      </c>
      <c r="R1318" s="17">
        <f>IFERROR(ZACKS_Screener[[#This Row],[Price]]/ZACKS_Screener[[#This Row],[EPS2]], "")</f>
        <v>14.985163204747774</v>
      </c>
      <c r="S1318" s="17">
        <f>IFERROR(ZACKS_Screener[[#This Row],[PE1]]/(ZACKS_Screener[[#This Row],[EG1]]*100), "")</f>
        <v>-3.3039108187134478</v>
      </c>
      <c r="T1318" s="17">
        <f>IFERROR(ZACKS_Screener[[#This Row],[PE2]]/(ZACKS_Screener[[#This Row],[EG2]]*100), "")</f>
        <v>-10.249851632047513</v>
      </c>
      <c r="U1318"/>
    </row>
    <row r="1319" spans="1:21" hidden="1" x14ac:dyDescent="0.25">
      <c r="A1319" s="20" t="s">
        <v>1932</v>
      </c>
      <c r="B1319" s="35">
        <v>118327.89</v>
      </c>
      <c r="C1319" s="6" t="s">
        <v>1931</v>
      </c>
      <c r="D1319" s="6" t="s">
        <v>13</v>
      </c>
      <c r="E1319" s="6" t="s">
        <v>41</v>
      </c>
      <c r="F1319" s="6" t="s">
        <v>61</v>
      </c>
      <c r="G1319">
        <v>4</v>
      </c>
      <c r="H1319">
        <v>202304</v>
      </c>
      <c r="I1319" s="8">
        <v>88.94</v>
      </c>
      <c r="J1319" s="8">
        <v>5.29</v>
      </c>
      <c r="K1319" s="8">
        <v>5.05</v>
      </c>
      <c r="L1319" s="8">
        <v>5.44</v>
      </c>
      <c r="M1319" s="36" t="str">
        <f>INDEX(YahooDetails[], MATCH(ZACKS_Screener[Ticker], YahooDetails[Ticker],0), 4)</f>
        <v>Healthcare</v>
      </c>
      <c r="N1319" s="6" t="str">
        <f>INDEX(YahooDetails[], MATCH(ZACKS_Screener[Ticker], YahooDetails[Ticker],0), 2)</f>
        <v>Medical Devices</v>
      </c>
      <c r="O13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-4.5368620037807221E-2</v>
      </c>
      <c r="P13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7.7227722772277338E-2</v>
      </c>
      <c r="Q1319" s="17">
        <f>IFERROR(ZACKS_Screener[[#This Row],[Price]]/ZACKS_Screener[[#This Row],[EPS1]], "")</f>
        <v>17.611881188118812</v>
      </c>
      <c r="R1319" s="17">
        <f>IFERROR(ZACKS_Screener[[#This Row],[Price]]/ZACKS_Screener[[#This Row],[EPS2]], "")</f>
        <v>16.349264705882351</v>
      </c>
      <c r="S1319" s="17">
        <f>IFERROR(ZACKS_Screener[[#This Row],[PE1]]/(ZACKS_Screener[[#This Row],[EG1]]*100), "")</f>
        <v>-3.8819521452145187</v>
      </c>
      <c r="T1319" s="17">
        <f>IFERROR(ZACKS_Screener[[#This Row],[PE2]]/(ZACKS_Screener[[#This Row],[EG2]]*100), "")</f>
        <v>2.1170201734539935</v>
      </c>
      <c r="U1319"/>
    </row>
    <row r="1320" spans="1:21" hidden="1" x14ac:dyDescent="0.25">
      <c r="A1320" s="20" t="s">
        <v>3636</v>
      </c>
      <c r="B1320" s="35">
        <v>2181.63</v>
      </c>
      <c r="C1320" s="6" t="s">
        <v>3635</v>
      </c>
      <c r="D1320" s="6" t="s">
        <v>13</v>
      </c>
      <c r="E1320" s="6" t="s">
        <v>51</v>
      </c>
      <c r="F1320" s="6" t="s">
        <v>76</v>
      </c>
      <c r="G1320">
        <v>9</v>
      </c>
      <c r="H1320">
        <v>202209</v>
      </c>
      <c r="I1320" s="8">
        <v>42.61</v>
      </c>
      <c r="J1320" s="8">
        <v>2.57</v>
      </c>
      <c r="K1320" s="8">
        <v>2.4500000000000002</v>
      </c>
      <c r="L1320" s="8">
        <v>2.77</v>
      </c>
      <c r="M1320" s="36" t="str">
        <f>INDEX(YahooDetails[], MATCH(ZACKS_Screener[Ticker], YahooDetails[Ticker],0), 4)</f>
        <v>Consumer Defensive</v>
      </c>
      <c r="N1320" s="6" t="str">
        <f>INDEX(YahooDetails[], MATCH(ZACKS_Screener[Ticker], YahooDetails[Ticker],0), 2)</f>
        <v>Household &amp; Personal Products</v>
      </c>
      <c r="O13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-4.6692607003890919E-2</v>
      </c>
      <c r="P13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0.13061224489795911</v>
      </c>
      <c r="Q1320" s="17">
        <f>IFERROR(ZACKS_Screener[[#This Row],[Price]]/ZACKS_Screener[[#This Row],[EPS1]], "")</f>
        <v>17.391836734693875</v>
      </c>
      <c r="R1320" s="17">
        <f>IFERROR(ZACKS_Screener[[#This Row],[Price]]/ZACKS_Screener[[#This Row],[EPS2]], "")</f>
        <v>15.382671480144404</v>
      </c>
      <c r="S1320" s="17">
        <f>IFERROR(ZACKS_Screener[[#This Row],[PE1]]/(ZACKS_Screener[[#This Row],[EG1]]*100), "")</f>
        <v>-3.7247517006802822</v>
      </c>
      <c r="T1320" s="17">
        <f>IFERROR(ZACKS_Screener[[#This Row],[PE2]]/(ZACKS_Screener[[#This Row],[EG2]]*100), "")</f>
        <v>1.1777357851985566</v>
      </c>
      <c r="U1320"/>
    </row>
    <row r="1321" spans="1:21" hidden="1" x14ac:dyDescent="0.25">
      <c r="A1321" s="20" t="s">
        <v>226</v>
      </c>
      <c r="B1321" s="35">
        <v>116321.81</v>
      </c>
      <c r="C1321" s="6" t="s">
        <v>225</v>
      </c>
      <c r="D1321" s="6" t="s">
        <v>22</v>
      </c>
      <c r="E1321" s="6" t="s">
        <v>14</v>
      </c>
      <c r="F1321" s="6" t="s">
        <v>124</v>
      </c>
      <c r="G1321">
        <v>10</v>
      </c>
      <c r="H1321">
        <v>202210</v>
      </c>
      <c r="I1321" s="8">
        <v>138.52000000000001</v>
      </c>
      <c r="J1321" s="8">
        <v>7.7</v>
      </c>
      <c r="K1321" s="8">
        <v>7.34</v>
      </c>
      <c r="L1321" s="8">
        <v>6.93</v>
      </c>
      <c r="M1321" s="36" t="str">
        <f>INDEX(YahooDetails[], MATCH(ZACKS_Screener[Ticker], YahooDetails[Ticker],0), 4)</f>
        <v>Technology</v>
      </c>
      <c r="N1321" s="6" t="str">
        <f>INDEX(YahooDetails[], MATCH(ZACKS_Screener[Ticker], YahooDetails[Ticker],0), 2)</f>
        <v>Semiconductor Equipment &amp; Materials</v>
      </c>
      <c r="O13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-4.6753246753246797E-2</v>
      </c>
      <c r="P13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-5.5858310626703017E-2</v>
      </c>
      <c r="Q1321" s="17">
        <f>IFERROR(ZACKS_Screener[[#This Row],[Price]]/ZACKS_Screener[[#This Row],[EPS1]], "")</f>
        <v>18.871934604904634</v>
      </c>
      <c r="R1321" s="17">
        <f>IFERROR(ZACKS_Screener[[#This Row],[Price]]/ZACKS_Screener[[#This Row],[EPS2]], "")</f>
        <v>19.988455988455989</v>
      </c>
      <c r="S1321" s="17">
        <f>IFERROR(ZACKS_Screener[[#This Row],[PE1]]/(ZACKS_Screener[[#This Row],[EG1]]*100), "")</f>
        <v>-4.0364971238268206</v>
      </c>
      <c r="T1321" s="17">
        <f>IFERROR(ZACKS_Screener[[#This Row],[PE2]]/(ZACKS_Screener[[#This Row],[EG2]]*100), "")</f>
        <v>-3.5784211452504127</v>
      </c>
      <c r="U1321"/>
    </row>
    <row r="1322" spans="1:21" hidden="1" x14ac:dyDescent="0.25">
      <c r="A1322" s="20" t="s">
        <v>1260</v>
      </c>
      <c r="B1322" s="35">
        <v>5188.12</v>
      </c>
      <c r="C1322" s="6" t="s">
        <v>1259</v>
      </c>
      <c r="D1322" s="6" t="s">
        <v>13</v>
      </c>
      <c r="E1322" s="6" t="s">
        <v>51</v>
      </c>
      <c r="F1322" s="6" t="s">
        <v>308</v>
      </c>
      <c r="G1322">
        <v>12</v>
      </c>
      <c r="H1322">
        <v>202212</v>
      </c>
      <c r="I1322" s="8">
        <v>24.49</v>
      </c>
      <c r="J1322" s="8">
        <v>1.27</v>
      </c>
      <c r="K1322" s="8">
        <v>1.21</v>
      </c>
      <c r="L1322" s="8">
        <v>1.3</v>
      </c>
      <c r="M1322" s="36" t="str">
        <f>INDEX(YahooDetails[], MATCH(ZACKS_Screener[Ticker], YahooDetails[Ticker],0), 4)</f>
        <v>Consumer Defensive</v>
      </c>
      <c r="N1322" s="6" t="str">
        <f>INDEX(YahooDetails[], MATCH(ZACKS_Screener[Ticker], YahooDetails[Ticker],0), 2)</f>
        <v>Packaged Foods</v>
      </c>
      <c r="O13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-4.7244094488189017E-2</v>
      </c>
      <c r="P13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7.438016528925627E-2</v>
      </c>
      <c r="Q1322" s="17">
        <f>IFERROR(ZACKS_Screener[[#This Row],[Price]]/ZACKS_Screener[[#This Row],[EPS1]], "")</f>
        <v>20.239669421487601</v>
      </c>
      <c r="R1322" s="17">
        <f>IFERROR(ZACKS_Screener[[#This Row],[Price]]/ZACKS_Screener[[#This Row],[EPS2]], "")</f>
        <v>18.838461538461537</v>
      </c>
      <c r="S1322" s="17">
        <f>IFERROR(ZACKS_Screener[[#This Row],[PE1]]/(ZACKS_Screener[[#This Row],[EG1]]*100), "")</f>
        <v>-4.2840633608815386</v>
      </c>
      <c r="T1322" s="17">
        <f>IFERROR(ZACKS_Screener[[#This Row],[PE2]]/(ZACKS_Screener[[#This Row],[EG2]]*100), "")</f>
        <v>2.532726495726493</v>
      </c>
      <c r="U1322"/>
    </row>
    <row r="1323" spans="1:21" hidden="1" x14ac:dyDescent="0.25">
      <c r="A1323" s="20" t="s">
        <v>1822</v>
      </c>
      <c r="B1323" s="35">
        <v>37000.239999999998</v>
      </c>
      <c r="C1323" s="6" t="s">
        <v>1821</v>
      </c>
      <c r="D1323" s="6" t="s">
        <v>13</v>
      </c>
      <c r="E1323" s="6" t="s">
        <v>179</v>
      </c>
      <c r="F1323" s="6" t="s">
        <v>399</v>
      </c>
      <c r="G1323">
        <v>12</v>
      </c>
      <c r="H1323">
        <v>202212</v>
      </c>
      <c r="I1323" s="8">
        <v>195.3</v>
      </c>
      <c r="J1323" s="8">
        <v>12.9</v>
      </c>
      <c r="K1323" s="8">
        <v>12.29</v>
      </c>
      <c r="L1323" s="8">
        <v>13.47</v>
      </c>
      <c r="M1323" s="36" t="str">
        <f>INDEX(YahooDetails[], MATCH(ZACKS_Screener[Ticker], YahooDetails[Ticker],0), 4)</f>
        <v>Industrials</v>
      </c>
      <c r="N1323" s="6" t="str">
        <f>INDEX(YahooDetails[], MATCH(ZACKS_Screener[Ticker], YahooDetails[Ticker],0), 2)</f>
        <v>Aerospace &amp; Defense</v>
      </c>
      <c r="O13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-4.7286821705426446E-2</v>
      </c>
      <c r="P13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9.6013018714402085E-2</v>
      </c>
      <c r="Q1323" s="17">
        <f>IFERROR(ZACKS_Screener[[#This Row],[Price]]/ZACKS_Screener[[#This Row],[EPS1]], "")</f>
        <v>15.890968266883647</v>
      </c>
      <c r="R1323" s="17">
        <f>IFERROR(ZACKS_Screener[[#This Row],[Price]]/ZACKS_Screener[[#This Row],[EPS2]], "")</f>
        <v>14.498886414253898</v>
      </c>
      <c r="S1323" s="17">
        <f>IFERROR(ZACKS_Screener[[#This Row],[PE1]]/(ZACKS_Screener[[#This Row],[EG1]]*100), "")</f>
        <v>-3.3605490269311251</v>
      </c>
      <c r="T1323" s="17">
        <f>IFERROR(ZACKS_Screener[[#This Row],[PE2]]/(ZACKS_Screener[[#This Row],[EG2]]*100), "")</f>
        <v>1.5100958816201708</v>
      </c>
      <c r="U1323"/>
    </row>
    <row r="1324" spans="1:21" hidden="1" x14ac:dyDescent="0.25">
      <c r="A1324" s="20" t="s">
        <v>883</v>
      </c>
      <c r="B1324" s="35">
        <v>3293.27</v>
      </c>
      <c r="C1324" s="6" t="s">
        <v>882</v>
      </c>
      <c r="D1324" s="6" t="s">
        <v>13</v>
      </c>
      <c r="E1324" s="6" t="s">
        <v>37</v>
      </c>
      <c r="F1324" s="6" t="s">
        <v>250</v>
      </c>
      <c r="G1324">
        <v>12</v>
      </c>
      <c r="H1324">
        <v>202212</v>
      </c>
      <c r="I1324" s="8">
        <v>21.71</v>
      </c>
      <c r="J1324" s="8">
        <v>2.72</v>
      </c>
      <c r="K1324" s="8">
        <v>2.59</v>
      </c>
      <c r="L1324" s="8">
        <v>2.7</v>
      </c>
      <c r="M1324" s="36" t="str">
        <f>INDEX(YahooDetails[], MATCH(ZACKS_Screener[Ticker], YahooDetails[Ticker],0), 4)</f>
        <v>Real Estate</v>
      </c>
      <c r="N1324" s="6" t="str">
        <f>INDEX(YahooDetails[], MATCH(ZACKS_Screener[Ticker], YahooDetails[Ticker],0), 2)</f>
        <v>REIT—Office</v>
      </c>
      <c r="O13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-4.7794117647058945E-2</v>
      </c>
      <c r="P13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4.2471042471042594E-2</v>
      </c>
      <c r="Q1324" s="17">
        <f>IFERROR(ZACKS_Screener[[#This Row],[Price]]/ZACKS_Screener[[#This Row],[EPS1]], "")</f>
        <v>8.3822393822393835</v>
      </c>
      <c r="R1324" s="17">
        <f>IFERROR(ZACKS_Screener[[#This Row],[Price]]/ZACKS_Screener[[#This Row],[EPS2]], "")</f>
        <v>8.0407407407407412</v>
      </c>
      <c r="S1324" s="17">
        <f>IFERROR(ZACKS_Screener[[#This Row],[PE1]]/(ZACKS_Screener[[#This Row],[EG1]]*100), "")</f>
        <v>-1.7538223938223896</v>
      </c>
      <c r="T1324" s="17">
        <f>IFERROR(ZACKS_Screener[[#This Row],[PE2]]/(ZACKS_Screener[[#This Row],[EG2]]*100), "")</f>
        <v>1.893228956228951</v>
      </c>
      <c r="U1324"/>
    </row>
    <row r="1325" spans="1:21" hidden="1" x14ac:dyDescent="0.25">
      <c r="A1325" s="20" t="s">
        <v>4332</v>
      </c>
      <c r="B1325" s="35">
        <v>3017.05</v>
      </c>
      <c r="C1325" s="6" t="s">
        <v>4331</v>
      </c>
      <c r="D1325" s="6" t="s">
        <v>22</v>
      </c>
      <c r="E1325" s="6" t="s">
        <v>37</v>
      </c>
      <c r="F1325" s="6" t="s">
        <v>550</v>
      </c>
      <c r="G1325">
        <v>12</v>
      </c>
      <c r="H1325">
        <v>202212</v>
      </c>
      <c r="I1325" s="8">
        <v>26.2</v>
      </c>
      <c r="J1325" s="8">
        <v>2.66</v>
      </c>
      <c r="K1325" s="8">
        <v>2.5299999999999998</v>
      </c>
      <c r="L1325" s="8">
        <v>2.72</v>
      </c>
      <c r="M1325" s="36" t="str">
        <f>INDEX(YahooDetails[], MATCH(ZACKS_Screener[Ticker], YahooDetails[Ticker],0), 4)</f>
        <v>Financial Services</v>
      </c>
      <c r="N1325" s="6" t="str">
        <f>INDEX(YahooDetails[], MATCH(ZACKS_Screener[Ticker], YahooDetails[Ticker],0), 2)</f>
        <v>Banks—Regional</v>
      </c>
      <c r="O13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-4.8872180451127942E-2</v>
      </c>
      <c r="P13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7.5098814229249175E-2</v>
      </c>
      <c r="Q1325" s="17">
        <f>IFERROR(ZACKS_Screener[[#This Row],[Price]]/ZACKS_Screener[[#This Row],[EPS1]], "")</f>
        <v>10.355731225296443</v>
      </c>
      <c r="R1325" s="17">
        <f>IFERROR(ZACKS_Screener[[#This Row],[Price]]/ZACKS_Screener[[#This Row],[EPS2]], "")</f>
        <v>9.6323529411764692</v>
      </c>
      <c r="S1325" s="17">
        <f>IFERROR(ZACKS_Screener[[#This Row],[PE1]]/(ZACKS_Screener[[#This Row],[EG1]]*100), "")</f>
        <v>-2.1189419276375747</v>
      </c>
      <c r="T1325" s="17">
        <f>IFERROR(ZACKS_Screener[[#This Row],[PE2]]/(ZACKS_Screener[[#This Row],[EG2]]*100), "")</f>
        <v>1.282623839009285</v>
      </c>
      <c r="U1325"/>
    </row>
    <row r="1326" spans="1:21" hidden="1" x14ac:dyDescent="0.25">
      <c r="A1326" s="20" t="s">
        <v>601</v>
      </c>
      <c r="B1326" s="35">
        <v>8486.3700000000008</v>
      </c>
      <c r="C1326" s="6" t="s">
        <v>600</v>
      </c>
      <c r="D1326" s="6" t="s">
        <v>13</v>
      </c>
      <c r="E1326" s="6" t="s">
        <v>37</v>
      </c>
      <c r="F1326" s="6" t="s">
        <v>250</v>
      </c>
      <c r="G1326">
        <v>12</v>
      </c>
      <c r="H1326">
        <v>202212</v>
      </c>
      <c r="I1326" s="8">
        <v>54.11</v>
      </c>
      <c r="J1326" s="8">
        <v>7.53</v>
      </c>
      <c r="K1326" s="8">
        <v>7.16</v>
      </c>
      <c r="L1326" s="8">
        <v>7.29</v>
      </c>
      <c r="M1326" s="36" t="str">
        <f>INDEX(YahooDetails[], MATCH(ZACKS_Screener[Ticker], YahooDetails[Ticker],0), 4)</f>
        <v>Real Estate</v>
      </c>
      <c r="N1326" s="6" t="str">
        <f>INDEX(YahooDetails[], MATCH(ZACKS_Screener[Ticker], YahooDetails[Ticker],0), 2)</f>
        <v>REIT—Office</v>
      </c>
      <c r="O13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-4.9136786188579029E-2</v>
      </c>
      <c r="P13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1.8156424581005571E-2</v>
      </c>
      <c r="Q1326" s="17">
        <f>IFERROR(ZACKS_Screener[[#This Row],[Price]]/ZACKS_Screener[[#This Row],[EPS1]], "")</f>
        <v>7.5572625698324023</v>
      </c>
      <c r="R1326" s="17">
        <f>IFERROR(ZACKS_Screener[[#This Row],[Price]]/ZACKS_Screener[[#This Row],[EPS2]], "")</f>
        <v>7.4224965706447188</v>
      </c>
      <c r="S1326" s="17">
        <f>IFERROR(ZACKS_Screener[[#This Row],[PE1]]/(ZACKS_Screener[[#This Row],[EG1]]*100), "")</f>
        <v>-1.5380050581307563</v>
      </c>
      <c r="T1326" s="17">
        <f>IFERROR(ZACKS_Screener[[#This Row],[PE2]]/(ZACKS_Screener[[#This Row],[EG2]]*100), "")</f>
        <v>4.0880827266012485</v>
      </c>
      <c r="U1326"/>
    </row>
    <row r="1327" spans="1:21" hidden="1" x14ac:dyDescent="0.25">
      <c r="A1327" s="20" t="s">
        <v>1767</v>
      </c>
      <c r="B1327" s="35">
        <v>3542.91</v>
      </c>
      <c r="C1327" s="6" t="s">
        <v>1766</v>
      </c>
      <c r="D1327" s="6" t="s">
        <v>13</v>
      </c>
      <c r="E1327" s="6" t="s">
        <v>37</v>
      </c>
      <c r="F1327" s="6" t="s">
        <v>250</v>
      </c>
      <c r="G1327">
        <v>12</v>
      </c>
      <c r="H1327">
        <v>202212</v>
      </c>
      <c r="I1327" s="8">
        <v>30.25</v>
      </c>
      <c r="J1327" s="8">
        <v>4.68</v>
      </c>
      <c r="K1327" s="8">
        <v>4.45</v>
      </c>
      <c r="L1327" s="8">
        <v>4.46</v>
      </c>
      <c r="M1327" s="36" t="str">
        <f>INDEX(YahooDetails[], MATCH(ZACKS_Screener[Ticker], YahooDetails[Ticker],0), 4)</f>
        <v>Real Estate</v>
      </c>
      <c r="N1327" s="6" t="str">
        <f>INDEX(YahooDetails[], MATCH(ZACKS_Screener[Ticker], YahooDetails[Ticker],0), 2)</f>
        <v>REIT—Office</v>
      </c>
      <c r="O13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-4.9145299145299047E-2</v>
      </c>
      <c r="P13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2.2471910112359071E-3</v>
      </c>
      <c r="Q1327" s="17">
        <f>IFERROR(ZACKS_Screener[[#This Row],[Price]]/ZACKS_Screener[[#This Row],[EPS1]], "")</f>
        <v>6.797752808988764</v>
      </c>
      <c r="R1327" s="17">
        <f>IFERROR(ZACKS_Screener[[#This Row],[Price]]/ZACKS_Screener[[#This Row],[EPS2]], "")</f>
        <v>6.7825112107623315</v>
      </c>
      <c r="S1327" s="17">
        <f>IFERROR(ZACKS_Screener[[#This Row],[PE1]]/(ZACKS_Screener[[#This Row],[EG1]]*100), "")</f>
        <v>-1.3831949193942381</v>
      </c>
      <c r="T1327" s="17">
        <f>IFERROR(ZACKS_Screener[[#This Row],[PE2]]/(ZACKS_Screener[[#This Row],[EG2]]*100), "")</f>
        <v>30.182174887893016</v>
      </c>
      <c r="U1327"/>
    </row>
    <row r="1328" spans="1:21" hidden="1" x14ac:dyDescent="0.25">
      <c r="A1328" s="20" t="s">
        <v>1518</v>
      </c>
      <c r="B1328" s="35">
        <v>22278.12</v>
      </c>
      <c r="C1328" s="6" t="s">
        <v>1517</v>
      </c>
      <c r="D1328" s="6" t="s">
        <v>13</v>
      </c>
      <c r="E1328" s="6" t="s">
        <v>51</v>
      </c>
      <c r="F1328" s="6" t="s">
        <v>1519</v>
      </c>
      <c r="G1328">
        <v>10</v>
      </c>
      <c r="H1328">
        <v>202210</v>
      </c>
      <c r="I1328" s="8">
        <v>40.78</v>
      </c>
      <c r="J1328" s="8">
        <v>1.82</v>
      </c>
      <c r="K1328" s="8">
        <v>1.73</v>
      </c>
      <c r="L1328" s="8">
        <v>1.87</v>
      </c>
      <c r="M1328" s="36" t="str">
        <f>INDEX(YahooDetails[], MATCH(ZACKS_Screener[Ticker], YahooDetails[Ticker],0), 4)</f>
        <v>Consumer Defensive</v>
      </c>
      <c r="N1328" s="6" t="str">
        <f>INDEX(YahooDetails[], MATCH(ZACKS_Screener[Ticker], YahooDetails[Ticker],0), 2)</f>
        <v>Packaged Foods</v>
      </c>
      <c r="O13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-4.945054945054949E-2</v>
      </c>
      <c r="P13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8.092485549132955E-2</v>
      </c>
      <c r="Q1328" s="17">
        <f>IFERROR(ZACKS_Screener[[#This Row],[Price]]/ZACKS_Screener[[#This Row],[EPS1]], "")</f>
        <v>23.572254335260116</v>
      </c>
      <c r="R1328" s="17">
        <f>IFERROR(ZACKS_Screener[[#This Row],[Price]]/ZACKS_Screener[[#This Row],[EPS2]], "")</f>
        <v>21.807486631016044</v>
      </c>
      <c r="S1328" s="17">
        <f>IFERROR(ZACKS_Screener[[#This Row],[PE1]]/(ZACKS_Screener[[#This Row],[EG1]]*100), "")</f>
        <v>-4.7668336544637091</v>
      </c>
      <c r="T1328" s="17">
        <f>IFERROR(ZACKS_Screener[[#This Row],[PE2]]/(ZACKS_Screener[[#This Row],[EG2]]*100), "")</f>
        <v>2.69478227654698</v>
      </c>
      <c r="U1328"/>
    </row>
    <row r="1329" spans="1:21" hidden="1" x14ac:dyDescent="0.25">
      <c r="A1329" s="20" t="s">
        <v>1153</v>
      </c>
      <c r="B1329" s="35">
        <v>40050.879999999997</v>
      </c>
      <c r="C1329" s="6" t="s">
        <v>1152</v>
      </c>
      <c r="D1329" s="6" t="s">
        <v>13</v>
      </c>
      <c r="E1329" s="6" t="s">
        <v>223</v>
      </c>
      <c r="F1329" s="6" t="s">
        <v>1115</v>
      </c>
      <c r="G1329">
        <v>12</v>
      </c>
      <c r="H1329">
        <v>202212</v>
      </c>
      <c r="I1329" s="8">
        <v>12.75</v>
      </c>
      <c r="J1329" s="8">
        <v>1.41</v>
      </c>
      <c r="K1329" s="8">
        <v>1.34</v>
      </c>
      <c r="L1329" s="8">
        <v>1.35</v>
      </c>
      <c r="M1329" s="36" t="str">
        <f>INDEX(YahooDetails[], MATCH(ZACKS_Screener[Ticker], YahooDetails[Ticker],0), 4)</f>
        <v>Energy</v>
      </c>
      <c r="N1329" s="6" t="str">
        <f>INDEX(YahooDetails[], MATCH(ZACKS_Screener[Ticker], YahooDetails[Ticker],0), 2)</f>
        <v>Oil &amp; Gas Midstream</v>
      </c>
      <c r="O13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-4.9645390070921877E-2</v>
      </c>
      <c r="P13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7.462686567164185E-3</v>
      </c>
      <c r="Q1329" s="17">
        <f>IFERROR(ZACKS_Screener[[#This Row],[Price]]/ZACKS_Screener[[#This Row],[EPS1]], "")</f>
        <v>9.5149253731343286</v>
      </c>
      <c r="R1329" s="17">
        <f>IFERROR(ZACKS_Screener[[#This Row],[Price]]/ZACKS_Screener[[#This Row],[EPS2]], "")</f>
        <v>9.4444444444444446</v>
      </c>
      <c r="S1329" s="17">
        <f>IFERROR(ZACKS_Screener[[#This Row],[PE1]]/(ZACKS_Screener[[#This Row],[EG1]]*100), "")</f>
        <v>-1.916577825159919</v>
      </c>
      <c r="T1329" s="17">
        <f>IFERROR(ZACKS_Screener[[#This Row],[PE2]]/(ZACKS_Screener[[#This Row],[EG2]]*100), "")</f>
        <v>12.655555555555546</v>
      </c>
      <c r="U1329"/>
    </row>
    <row r="1330" spans="1:21" hidden="1" x14ac:dyDescent="0.25">
      <c r="A1330" s="20" t="s">
        <v>755</v>
      </c>
      <c r="B1330" s="35">
        <v>5530.28</v>
      </c>
      <c r="C1330" s="6" t="s">
        <v>754</v>
      </c>
      <c r="D1330" s="6" t="s">
        <v>13</v>
      </c>
      <c r="E1330" s="6" t="s">
        <v>130</v>
      </c>
      <c r="F1330" s="6" t="s">
        <v>756</v>
      </c>
      <c r="G1330">
        <v>8</v>
      </c>
      <c r="H1330">
        <v>202208</v>
      </c>
      <c r="I1330" s="8">
        <v>47.22</v>
      </c>
      <c r="J1330" s="8">
        <v>8.19</v>
      </c>
      <c r="K1330" s="8">
        <v>7.78</v>
      </c>
      <c r="L1330" s="8">
        <v>5.77</v>
      </c>
      <c r="M1330" s="36" t="str">
        <f>INDEX(YahooDetails[], MATCH(ZACKS_Screener[Ticker], YahooDetails[Ticker],0), 4)</f>
        <v>Basic Materials</v>
      </c>
      <c r="N1330" s="6" t="str">
        <f>INDEX(YahooDetails[], MATCH(ZACKS_Screener[Ticker], YahooDetails[Ticker],0), 2)</f>
        <v>Steel</v>
      </c>
      <c r="O13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-5.0061050061049973E-2</v>
      </c>
      <c r="P13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-0.25835475578406175</v>
      </c>
      <c r="Q1330" s="17">
        <f>IFERROR(ZACKS_Screener[[#This Row],[Price]]/ZACKS_Screener[[#This Row],[EPS1]], "")</f>
        <v>6.0694087403598971</v>
      </c>
      <c r="R1330" s="17">
        <f>IFERROR(ZACKS_Screener[[#This Row],[Price]]/ZACKS_Screener[[#This Row],[EPS2]], "")</f>
        <v>8.1837088388214916</v>
      </c>
      <c r="S1330" s="17">
        <f>IFERROR(ZACKS_Screener[[#This Row],[PE1]]/(ZACKS_Screener[[#This Row],[EG1]]*100), "")</f>
        <v>-1.2124014044767719</v>
      </c>
      <c r="T1330" s="17">
        <f>IFERROR(ZACKS_Screener[[#This Row],[PE2]]/(ZACKS_Screener[[#This Row],[EG2]]*100), "")</f>
        <v>-0.31676246152254323</v>
      </c>
      <c r="U1330"/>
    </row>
    <row r="1331" spans="1:21" hidden="1" x14ac:dyDescent="0.25">
      <c r="A1331" s="20" t="s">
        <v>2430</v>
      </c>
      <c r="B1331" s="35">
        <v>16782.02</v>
      </c>
      <c r="C1331" s="6" t="s">
        <v>2430</v>
      </c>
      <c r="D1331" s="6" t="s">
        <v>22</v>
      </c>
      <c r="E1331" s="6" t="s">
        <v>14</v>
      </c>
      <c r="F1331" s="6" t="s">
        <v>95</v>
      </c>
      <c r="G1331">
        <v>9</v>
      </c>
      <c r="H1331">
        <v>202209</v>
      </c>
      <c r="I1331" s="8">
        <v>141.74</v>
      </c>
      <c r="J1331" s="8">
        <v>4.58</v>
      </c>
      <c r="K1331" s="8">
        <v>4.3499999999999996</v>
      </c>
      <c r="L1331" s="8">
        <v>5.27</v>
      </c>
      <c r="M1331" s="36" t="str">
        <f>INDEX(YahooDetails[], MATCH(ZACKS_Screener[Ticker], YahooDetails[Ticker],0), 4)</f>
        <v>Technology</v>
      </c>
      <c r="N1331" s="6" t="str">
        <f>INDEX(YahooDetails[], MATCH(ZACKS_Screener[Ticker], YahooDetails[Ticker],0), 2)</f>
        <v>Software—Application</v>
      </c>
      <c r="O13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-5.0218340611353801E-2</v>
      </c>
      <c r="P13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0.21149425287356322</v>
      </c>
      <c r="Q1331" s="17">
        <f>IFERROR(ZACKS_Screener[[#This Row],[Price]]/ZACKS_Screener[[#This Row],[EPS1]], "")</f>
        <v>32.583908045977019</v>
      </c>
      <c r="R1331" s="17">
        <f>IFERROR(ZACKS_Screener[[#This Row],[Price]]/ZACKS_Screener[[#This Row],[EPS2]], "")</f>
        <v>26.895635673624291</v>
      </c>
      <c r="S1331" s="17">
        <f>IFERROR(ZACKS_Screener[[#This Row],[PE1]]/(ZACKS_Screener[[#This Row],[EG1]]*100), "")</f>
        <v>-6.4884477761119337</v>
      </c>
      <c r="T1331" s="17">
        <f>IFERROR(ZACKS_Screener[[#This Row],[PE2]]/(ZACKS_Screener[[#This Row],[EG2]]*100), "")</f>
        <v>1.2716958171768007</v>
      </c>
      <c r="U1331"/>
    </row>
    <row r="1332" spans="1:21" hidden="1" x14ac:dyDescent="0.25">
      <c r="A1332" s="20" t="s">
        <v>2008</v>
      </c>
      <c r="B1332" s="35">
        <v>33679.32</v>
      </c>
      <c r="C1332" s="6" t="s">
        <v>2007</v>
      </c>
      <c r="D1332" s="6" t="s">
        <v>13</v>
      </c>
      <c r="E1332" s="6" t="s">
        <v>223</v>
      </c>
      <c r="F1332" s="6" t="s">
        <v>838</v>
      </c>
      <c r="G1332">
        <v>12</v>
      </c>
      <c r="H1332">
        <v>202212</v>
      </c>
      <c r="I1332" s="8">
        <v>33.64</v>
      </c>
      <c r="J1332" s="8">
        <v>3.75</v>
      </c>
      <c r="K1332" s="8">
        <v>3.56</v>
      </c>
      <c r="L1332" s="8">
        <v>3.7</v>
      </c>
      <c r="M1332" s="36" t="str">
        <f>INDEX(YahooDetails[], MATCH(ZACKS_Screener[Ticker], YahooDetails[Ticker],0), 4)</f>
        <v>Energy</v>
      </c>
      <c r="N1332" s="6" t="str">
        <f>INDEX(YahooDetails[], MATCH(ZACKS_Screener[Ticker], YahooDetails[Ticker],0), 2)</f>
        <v>Oil &amp; Gas Midstream</v>
      </c>
      <c r="O13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-5.0666666666666652E-2</v>
      </c>
      <c r="P13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3.9325842696629247E-2</v>
      </c>
      <c r="Q1332" s="17">
        <f>IFERROR(ZACKS_Screener[[#This Row],[Price]]/ZACKS_Screener[[#This Row],[EPS1]], "")</f>
        <v>9.4494382022471903</v>
      </c>
      <c r="R1332" s="17">
        <f>IFERROR(ZACKS_Screener[[#This Row],[Price]]/ZACKS_Screener[[#This Row],[EPS2]], "")</f>
        <v>9.0918918918918923</v>
      </c>
      <c r="S1332" s="17">
        <f>IFERROR(ZACKS_Screener[[#This Row],[PE1]]/(ZACKS_Screener[[#This Row],[EG1]]*100), "")</f>
        <v>-1.8650206978119459</v>
      </c>
      <c r="T1332" s="17">
        <f>IFERROR(ZACKS_Screener[[#This Row],[PE2]]/(ZACKS_Screener[[#This Row],[EG2]]*100), "")</f>
        <v>2.3119382239382222</v>
      </c>
      <c r="U1332"/>
    </row>
    <row r="1333" spans="1:21" hidden="1" x14ac:dyDescent="0.25">
      <c r="A1333" s="20" t="s">
        <v>36</v>
      </c>
      <c r="B1333" s="35">
        <v>3716.35</v>
      </c>
      <c r="C1333" s="6" t="s">
        <v>35</v>
      </c>
      <c r="D1333" s="6" t="s">
        <v>13</v>
      </c>
      <c r="E1333" s="6" t="s">
        <v>37</v>
      </c>
      <c r="F1333" s="6" t="s">
        <v>38</v>
      </c>
      <c r="G1333">
        <v>12</v>
      </c>
      <c r="H1333">
        <v>202212</v>
      </c>
      <c r="I1333" s="8">
        <v>32.75</v>
      </c>
      <c r="J1333" s="8">
        <v>2.94</v>
      </c>
      <c r="K1333" s="8">
        <v>2.79</v>
      </c>
      <c r="L1333" s="8">
        <v>3.08</v>
      </c>
      <c r="M1333" s="36" t="str">
        <f>INDEX(YahooDetails[], MATCH(ZACKS_Screener[Ticker], YahooDetails[Ticker],0), 4)</f>
        <v>Financial Services</v>
      </c>
      <c r="N1333" s="6" t="str">
        <f>INDEX(YahooDetails[], MATCH(ZACKS_Screener[Ticker], YahooDetails[Ticker],0), 2)</f>
        <v>Asset Management</v>
      </c>
      <c r="O13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-5.1020408163265279E-2</v>
      </c>
      <c r="P13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0.10394265232974911</v>
      </c>
      <c r="Q1333" s="17">
        <f>IFERROR(ZACKS_Screener[[#This Row],[Price]]/ZACKS_Screener[[#This Row],[EPS1]], "")</f>
        <v>11.738351254480287</v>
      </c>
      <c r="R1333" s="17">
        <f>IFERROR(ZACKS_Screener[[#This Row],[Price]]/ZACKS_Screener[[#This Row],[EPS2]], "")</f>
        <v>10.633116883116882</v>
      </c>
      <c r="S1333" s="17">
        <f>IFERROR(ZACKS_Screener[[#This Row],[PE1]]/(ZACKS_Screener[[#This Row],[EG1]]*100), "")</f>
        <v>-2.3007168458781377</v>
      </c>
      <c r="T1333" s="17">
        <f>IFERROR(ZACKS_Screener[[#This Row],[PE2]]/(ZACKS_Screener[[#This Row],[EG2]]*100), "")</f>
        <v>1.0229791759964173</v>
      </c>
      <c r="U1333"/>
    </row>
    <row r="1334" spans="1:21" hidden="1" x14ac:dyDescent="0.25">
      <c r="A1334" s="20" t="s">
        <v>1604</v>
      </c>
      <c r="B1334" s="35">
        <v>5211.3</v>
      </c>
      <c r="C1334" s="6" t="s">
        <v>1603</v>
      </c>
      <c r="D1334" s="6" t="s">
        <v>13</v>
      </c>
      <c r="E1334" s="6" t="s">
        <v>14</v>
      </c>
      <c r="F1334" s="6" t="s">
        <v>201</v>
      </c>
      <c r="G1334">
        <v>12</v>
      </c>
      <c r="H1334">
        <v>202212</v>
      </c>
      <c r="I1334" s="8">
        <v>18.350000000000001</v>
      </c>
      <c r="J1334" s="8">
        <v>0.78</v>
      </c>
      <c r="K1334" s="8">
        <v>0.74</v>
      </c>
      <c r="L1334" s="8">
        <v>0.88</v>
      </c>
      <c r="M1334" s="36" t="str">
        <f>INDEX(YahooDetails[], MATCH(ZACKS_Screener[Ticker], YahooDetails[Ticker],0), 4)</f>
        <v>Technology</v>
      </c>
      <c r="N1334" s="6" t="str">
        <f>INDEX(YahooDetails[], MATCH(ZACKS_Screener[Ticker], YahooDetails[Ticker],0), 2)</f>
        <v>Software—Infrastructure</v>
      </c>
      <c r="O13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-5.1282051282051329E-2</v>
      </c>
      <c r="P13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0.1891891891891892</v>
      </c>
      <c r="Q1334" s="17">
        <f>IFERROR(ZACKS_Screener[[#This Row],[Price]]/ZACKS_Screener[[#This Row],[EPS1]], "")</f>
        <v>24.797297297297298</v>
      </c>
      <c r="R1334" s="17">
        <f>IFERROR(ZACKS_Screener[[#This Row],[Price]]/ZACKS_Screener[[#This Row],[EPS2]], "")</f>
        <v>20.85227272727273</v>
      </c>
      <c r="S1334" s="17">
        <f>IFERROR(ZACKS_Screener[[#This Row],[PE1]]/(ZACKS_Screener[[#This Row],[EG1]]*100), "")</f>
        <v>-4.8354729729729682</v>
      </c>
      <c r="T1334" s="17">
        <f>IFERROR(ZACKS_Screener[[#This Row],[PE2]]/(ZACKS_Screener[[#This Row],[EG2]]*100), "")</f>
        <v>1.1021915584415585</v>
      </c>
      <c r="U1334"/>
    </row>
    <row r="1335" spans="1:21" hidden="1" x14ac:dyDescent="0.25">
      <c r="A1335" s="20" t="s">
        <v>1562</v>
      </c>
      <c r="B1335" s="35">
        <v>3630.95</v>
      </c>
      <c r="C1335" s="6" t="s">
        <v>1561</v>
      </c>
      <c r="D1335" s="6" t="s">
        <v>13</v>
      </c>
      <c r="E1335" s="6" t="s">
        <v>26</v>
      </c>
      <c r="F1335" s="6" t="s">
        <v>64</v>
      </c>
      <c r="G1335">
        <v>12</v>
      </c>
      <c r="H1335">
        <v>202212</v>
      </c>
      <c r="I1335" s="8">
        <v>127.83</v>
      </c>
      <c r="J1335" s="8">
        <v>8.9499999999999993</v>
      </c>
      <c r="K1335" s="8">
        <v>8.49</v>
      </c>
      <c r="L1335" s="8">
        <v>8.68</v>
      </c>
      <c r="M1335" s="36" t="str">
        <f>INDEX(YahooDetails[], MATCH(ZACKS_Screener[Ticker], YahooDetails[Ticker],0), 4)</f>
        <v>Consumer Cyclical</v>
      </c>
      <c r="N1335" s="6" t="str">
        <f>INDEX(YahooDetails[], MATCH(ZACKS_Screener[Ticker], YahooDetails[Ticker],0), 2)</f>
        <v>Residential Construction</v>
      </c>
      <c r="O13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-5.1396648044692642E-2</v>
      </c>
      <c r="P13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2.2379269729092991E-2</v>
      </c>
      <c r="Q1335" s="17">
        <f>IFERROR(ZACKS_Screener[[#This Row],[Price]]/ZACKS_Screener[[#This Row],[EPS1]], "")</f>
        <v>15.056537102473497</v>
      </c>
      <c r="R1335" s="17">
        <f>IFERROR(ZACKS_Screener[[#This Row],[Price]]/ZACKS_Screener[[#This Row],[EPS2]], "")</f>
        <v>14.726958525345623</v>
      </c>
      <c r="S1335" s="17">
        <f>IFERROR(ZACKS_Screener[[#This Row],[PE1]]/(ZACKS_Screener[[#This Row],[EG1]]*100), "")</f>
        <v>-2.9294784145030008</v>
      </c>
      <c r="T1335" s="17">
        <f>IFERROR(ZACKS_Screener[[#This Row],[PE2]]/(ZACKS_Screener[[#This Row],[EG2]]*100), "")</f>
        <v>6.5806251515886665</v>
      </c>
      <c r="U1335"/>
    </row>
    <row r="1336" spans="1:21" hidden="1" x14ac:dyDescent="0.25">
      <c r="A1336" s="20" t="s">
        <v>160</v>
      </c>
      <c r="B1336" s="35">
        <v>14649.82</v>
      </c>
      <c r="C1336" s="6" t="s">
        <v>159</v>
      </c>
      <c r="D1336" s="6" t="s">
        <v>13</v>
      </c>
      <c r="E1336" s="6" t="s">
        <v>118</v>
      </c>
      <c r="F1336" s="6" t="s">
        <v>119</v>
      </c>
      <c r="G1336">
        <v>12</v>
      </c>
      <c r="H1336">
        <v>202212</v>
      </c>
      <c r="I1336" s="8">
        <v>37.89</v>
      </c>
      <c r="J1336" s="8">
        <v>2.33</v>
      </c>
      <c r="K1336" s="8">
        <v>2.21</v>
      </c>
      <c r="L1336" s="8">
        <v>2.36</v>
      </c>
      <c r="M1336" s="36" t="str">
        <f>INDEX(YahooDetails[], MATCH(ZACKS_Screener[Ticker], YahooDetails[Ticker],0), 4)</f>
        <v>Utilities</v>
      </c>
      <c r="N1336" s="6" t="str">
        <f>INDEX(YahooDetails[], MATCH(ZACKS_Screener[Ticker], YahooDetails[Ticker],0), 2)</f>
        <v>Utilities—Regulated Electric</v>
      </c>
      <c r="O13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-5.1502145922746823E-2</v>
      </c>
      <c r="P13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6.7873303167420782E-2</v>
      </c>
      <c r="Q1336" s="17">
        <f>IFERROR(ZACKS_Screener[[#This Row],[Price]]/ZACKS_Screener[[#This Row],[EPS1]], "")</f>
        <v>17.144796380090497</v>
      </c>
      <c r="R1336" s="17">
        <f>IFERROR(ZACKS_Screener[[#This Row],[Price]]/ZACKS_Screener[[#This Row],[EPS2]], "")</f>
        <v>16.055084745762713</v>
      </c>
      <c r="S1336" s="17">
        <f>IFERROR(ZACKS_Screener[[#This Row],[PE1]]/(ZACKS_Screener[[#This Row],[EG1]]*100), "")</f>
        <v>-3.3289479638009021</v>
      </c>
      <c r="T1336" s="17">
        <f>IFERROR(ZACKS_Screener[[#This Row],[PE2]]/(ZACKS_Screener[[#This Row],[EG2]]*100), "")</f>
        <v>2.3654491525423742</v>
      </c>
      <c r="U1336"/>
    </row>
    <row r="1337" spans="1:21" hidden="1" x14ac:dyDescent="0.25">
      <c r="A1337" s="20" t="s">
        <v>2391</v>
      </c>
      <c r="B1337" s="35">
        <v>9358.34</v>
      </c>
      <c r="C1337" s="6" t="s">
        <v>2390</v>
      </c>
      <c r="D1337" s="6" t="s">
        <v>13</v>
      </c>
      <c r="E1337" s="6" t="s">
        <v>118</v>
      </c>
      <c r="F1337" s="6" t="s">
        <v>119</v>
      </c>
      <c r="G1337">
        <v>12</v>
      </c>
      <c r="H1337">
        <v>202212</v>
      </c>
      <c r="I1337" s="8">
        <v>82.63</v>
      </c>
      <c r="J1337" s="8">
        <v>4.26</v>
      </c>
      <c r="K1337" s="8">
        <v>4.04</v>
      </c>
      <c r="L1337" s="8">
        <v>4.7699999999999996</v>
      </c>
      <c r="M1337" s="36" t="str">
        <f>INDEX(YahooDetails[], MATCH(ZACKS_Screener[Ticker], YahooDetails[Ticker],0), 4)</f>
        <v>Utilities</v>
      </c>
      <c r="N1337" s="6" t="str">
        <f>INDEX(YahooDetails[], MATCH(ZACKS_Screener[Ticker], YahooDetails[Ticker],0), 2)</f>
        <v>Utilities—Regulated Electric</v>
      </c>
      <c r="O13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-5.1643192488262858E-2</v>
      </c>
      <c r="P13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0.18069306930693058</v>
      </c>
      <c r="Q1337" s="17">
        <f>IFERROR(ZACKS_Screener[[#This Row],[Price]]/ZACKS_Screener[[#This Row],[EPS1]], "")</f>
        <v>20.452970297029701</v>
      </c>
      <c r="R1337" s="17">
        <f>IFERROR(ZACKS_Screener[[#This Row],[Price]]/ZACKS_Screener[[#This Row],[EPS2]], "")</f>
        <v>17.322851153039831</v>
      </c>
      <c r="S1337" s="17">
        <f>IFERROR(ZACKS_Screener[[#This Row],[PE1]]/(ZACKS_Screener[[#This Row],[EG1]]*100), "")</f>
        <v>-3.9604387938793919</v>
      </c>
      <c r="T1337" s="17">
        <f>IFERROR(ZACKS_Screener[[#This Row],[PE2]]/(ZACKS_Screener[[#This Row],[EG2]]*100), "")</f>
        <v>0.95868929668878045</v>
      </c>
      <c r="U1337"/>
    </row>
    <row r="1338" spans="1:21" hidden="1" x14ac:dyDescent="0.25">
      <c r="A1338" s="20" t="s">
        <v>1135</v>
      </c>
      <c r="B1338" s="35">
        <v>3880.72</v>
      </c>
      <c r="C1338" s="6" t="s">
        <v>1134</v>
      </c>
      <c r="D1338" s="6" t="s">
        <v>13</v>
      </c>
      <c r="E1338" s="6" t="s">
        <v>18</v>
      </c>
      <c r="F1338" s="6" t="s">
        <v>1136</v>
      </c>
      <c r="G1338">
        <v>12</v>
      </c>
      <c r="H1338">
        <v>202212</v>
      </c>
      <c r="I1338" s="8">
        <v>64.44</v>
      </c>
      <c r="J1338" s="8">
        <v>4.21</v>
      </c>
      <c r="K1338" s="8">
        <v>3.99</v>
      </c>
      <c r="L1338" s="8">
        <v>4.43</v>
      </c>
      <c r="M1338" s="36" t="str">
        <f>INDEX(YahooDetails[], MATCH(ZACKS_Screener[Ticker], YahooDetails[Ticker],0), 4)</f>
        <v>Industrials</v>
      </c>
      <c r="N1338" s="6" t="str">
        <f>INDEX(YahooDetails[], MATCH(ZACKS_Screener[Ticker], YahooDetails[Ticker],0), 2)</f>
        <v>Metal Fabrication</v>
      </c>
      <c r="O13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-5.2256532066508252E-2</v>
      </c>
      <c r="P13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0.11027568922305751</v>
      </c>
      <c r="Q1338" s="17">
        <f>IFERROR(ZACKS_Screener[[#This Row],[Price]]/ZACKS_Screener[[#This Row],[EPS1]], "")</f>
        <v>16.150375939849624</v>
      </c>
      <c r="R1338" s="17">
        <f>IFERROR(ZACKS_Screener[[#This Row],[Price]]/ZACKS_Screener[[#This Row],[EPS2]], "")</f>
        <v>14.546275395033861</v>
      </c>
      <c r="S1338" s="17">
        <f>IFERROR(ZACKS_Screener[[#This Row],[PE1]]/(ZACKS_Screener[[#This Row],[EG1]]*100), "")</f>
        <v>-3.0905946684894094</v>
      </c>
      <c r="T1338" s="17">
        <f>IFERROR(ZACKS_Screener[[#This Row],[PE2]]/(ZACKS_Screener[[#This Row],[EG2]]*100), "")</f>
        <v>1.3190827005951178</v>
      </c>
      <c r="U1338"/>
    </row>
    <row r="1339" spans="1:21" hidden="1" x14ac:dyDescent="0.25">
      <c r="A1339" s="20" t="s">
        <v>3103</v>
      </c>
      <c r="B1339" s="35">
        <v>3367.6</v>
      </c>
      <c r="C1339" s="6" t="s">
        <v>3102</v>
      </c>
      <c r="D1339" s="6" t="s">
        <v>22</v>
      </c>
      <c r="E1339" s="6" t="s">
        <v>14</v>
      </c>
      <c r="F1339" s="6" t="s">
        <v>58</v>
      </c>
      <c r="G1339">
        <v>12</v>
      </c>
      <c r="H1339">
        <v>202212</v>
      </c>
      <c r="I1339" s="8">
        <v>14.38</v>
      </c>
      <c r="J1339" s="8">
        <v>2.27</v>
      </c>
      <c r="K1339" s="8">
        <v>2.15</v>
      </c>
      <c r="L1339" s="8">
        <v>2.27</v>
      </c>
      <c r="M1339" s="36" t="str">
        <f>INDEX(YahooDetails[], MATCH(ZACKS_Screener[Ticker], YahooDetails[Ticker],0), 4)</f>
        <v>Communication Services</v>
      </c>
      <c r="N1339" s="6" t="str">
        <f>INDEX(YahooDetails[], MATCH(ZACKS_Screener[Ticker], YahooDetails[Ticker],0), 2)</f>
        <v>Internet Content &amp; Information</v>
      </c>
      <c r="O13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-5.2863436123348068E-2</v>
      </c>
      <c r="P13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5.5813953488372148E-2</v>
      </c>
      <c r="Q1339" s="17">
        <f>IFERROR(ZACKS_Screener[[#This Row],[Price]]/ZACKS_Screener[[#This Row],[EPS1]], "")</f>
        <v>6.6883720930232569</v>
      </c>
      <c r="R1339" s="17">
        <f>IFERROR(ZACKS_Screener[[#This Row],[Price]]/ZACKS_Screener[[#This Row],[EPS2]], "")</f>
        <v>6.3348017621145374</v>
      </c>
      <c r="S1339" s="17">
        <f>IFERROR(ZACKS_Screener[[#This Row],[PE1]]/(ZACKS_Screener[[#This Row],[EG1]]*100), "")</f>
        <v>-1.265217054263565</v>
      </c>
      <c r="T1339" s="17">
        <f>IFERROR(ZACKS_Screener[[#This Row],[PE2]]/(ZACKS_Screener[[#This Row],[EG2]]*100), "")</f>
        <v>1.1349853157121867</v>
      </c>
      <c r="U1339"/>
    </row>
    <row r="1340" spans="1:21" hidden="1" x14ac:dyDescent="0.25">
      <c r="A1340" s="20" t="s">
        <v>1067</v>
      </c>
      <c r="B1340" s="35">
        <v>27933.34</v>
      </c>
      <c r="C1340" s="6" t="s">
        <v>1066</v>
      </c>
      <c r="D1340" s="6" t="s">
        <v>13</v>
      </c>
      <c r="E1340" s="6" t="s">
        <v>85</v>
      </c>
      <c r="F1340" s="6" t="s">
        <v>983</v>
      </c>
      <c r="G1340">
        <v>12</v>
      </c>
      <c r="H1340">
        <v>202212</v>
      </c>
      <c r="I1340" s="8">
        <v>227.76</v>
      </c>
      <c r="J1340" s="8">
        <v>7.56</v>
      </c>
      <c r="K1340" s="8">
        <v>7.16</v>
      </c>
      <c r="L1340" s="8">
        <v>9</v>
      </c>
      <c r="M1340" s="36" t="str">
        <f>INDEX(YahooDetails[], MATCH(ZACKS_Screener[Ticker], YahooDetails[Ticker],0), 4)</f>
        <v>Industrials</v>
      </c>
      <c r="N1340" s="6" t="str">
        <f>INDEX(YahooDetails[], MATCH(ZACKS_Screener[Ticker], YahooDetails[Ticker],0), 2)</f>
        <v>Consulting Services</v>
      </c>
      <c r="O13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-5.2910052910052845E-2</v>
      </c>
      <c r="P13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0.25698324022346364</v>
      </c>
      <c r="Q1340" s="17">
        <f>IFERROR(ZACKS_Screener[[#This Row],[Price]]/ZACKS_Screener[[#This Row],[EPS1]], "")</f>
        <v>31.810055865921786</v>
      </c>
      <c r="R1340" s="17">
        <f>IFERROR(ZACKS_Screener[[#This Row],[Price]]/ZACKS_Screener[[#This Row],[EPS2]], "")</f>
        <v>25.306666666666665</v>
      </c>
      <c r="S1340" s="17">
        <f>IFERROR(ZACKS_Screener[[#This Row],[PE1]]/(ZACKS_Screener[[#This Row],[EG1]]*100), "")</f>
        <v>-6.0121005586592258</v>
      </c>
      <c r="T1340" s="17">
        <f>IFERROR(ZACKS_Screener[[#This Row],[PE2]]/(ZACKS_Screener[[#This Row],[EG2]]*100), "")</f>
        <v>0.98475942028985519</v>
      </c>
      <c r="U1340"/>
    </row>
    <row r="1341" spans="1:21" hidden="1" x14ac:dyDescent="0.25">
      <c r="A1341" s="20" t="s">
        <v>2055</v>
      </c>
      <c r="B1341" s="35">
        <v>4391.9799999999996</v>
      </c>
      <c r="C1341" s="6" t="s">
        <v>2054</v>
      </c>
      <c r="D1341" s="6" t="s">
        <v>22</v>
      </c>
      <c r="E1341" s="6" t="s">
        <v>14</v>
      </c>
      <c r="F1341" s="6" t="s">
        <v>101</v>
      </c>
      <c r="G1341">
        <v>9</v>
      </c>
      <c r="H1341">
        <v>202209</v>
      </c>
      <c r="I1341" s="8">
        <v>61.96</v>
      </c>
      <c r="J1341" s="8">
        <v>2.82</v>
      </c>
      <c r="K1341" s="8">
        <v>2.67</v>
      </c>
      <c r="L1341" s="8">
        <v>2.66</v>
      </c>
      <c r="M1341" s="36" t="str">
        <f>INDEX(YahooDetails[], MATCH(ZACKS_Screener[Ticker], YahooDetails[Ticker],0), 4)</f>
        <v>Technology</v>
      </c>
      <c r="N1341" s="6" t="str">
        <f>INDEX(YahooDetails[], MATCH(ZACKS_Screener[Ticker], YahooDetails[Ticker],0), 2)</f>
        <v>Semiconductors</v>
      </c>
      <c r="O13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-5.31914893617021E-2</v>
      </c>
      <c r="P13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-3.7453183520598453E-3</v>
      </c>
      <c r="Q1341" s="17">
        <f>IFERROR(ZACKS_Screener[[#This Row],[Price]]/ZACKS_Screener[[#This Row],[EPS1]], "")</f>
        <v>23.205992509363298</v>
      </c>
      <c r="R1341" s="17">
        <f>IFERROR(ZACKS_Screener[[#This Row],[Price]]/ZACKS_Screener[[#This Row],[EPS2]], "")</f>
        <v>23.293233082706767</v>
      </c>
      <c r="S1341" s="17">
        <f>IFERROR(ZACKS_Screener[[#This Row],[PE1]]/(ZACKS_Screener[[#This Row],[EG1]]*100), "")</f>
        <v>-4.3627265917603024</v>
      </c>
      <c r="T1341" s="17">
        <f>IFERROR(ZACKS_Screener[[#This Row],[PE2]]/(ZACKS_Screener[[#This Row],[EG2]]*100), "")</f>
        <v>-62.192932330828391</v>
      </c>
      <c r="U1341"/>
    </row>
    <row r="1342" spans="1:21" hidden="1" x14ac:dyDescent="0.25">
      <c r="A1342" s="20" t="s">
        <v>276</v>
      </c>
      <c r="B1342" s="35">
        <v>48250.61</v>
      </c>
      <c r="C1342" s="6" t="s">
        <v>275</v>
      </c>
      <c r="D1342" s="6" t="s">
        <v>13</v>
      </c>
      <c r="E1342" s="6" t="s">
        <v>14</v>
      </c>
      <c r="F1342" s="6" t="s">
        <v>277</v>
      </c>
      <c r="G1342">
        <v>12</v>
      </c>
      <c r="H1342">
        <v>202212</v>
      </c>
      <c r="I1342" s="8">
        <v>81.05</v>
      </c>
      <c r="J1342" s="8">
        <v>3</v>
      </c>
      <c r="K1342" s="8">
        <v>2.84</v>
      </c>
      <c r="L1342" s="8">
        <v>3.17</v>
      </c>
      <c r="M1342" s="36" t="str">
        <f>INDEX(YahooDetails[], MATCH(ZACKS_Screener[Ticker], YahooDetails[Ticker],0), 4)</f>
        <v>Technology</v>
      </c>
      <c r="N1342" s="6" t="str">
        <f>INDEX(YahooDetails[], MATCH(ZACKS_Screener[Ticker], YahooDetails[Ticker],0), 2)</f>
        <v>Electronic Components</v>
      </c>
      <c r="O13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-5.3333333333333378E-2</v>
      </c>
      <c r="P13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0.11619718309859157</v>
      </c>
      <c r="Q1342" s="17">
        <f>IFERROR(ZACKS_Screener[[#This Row],[Price]]/ZACKS_Screener[[#This Row],[EPS1]], "")</f>
        <v>28.538732394366196</v>
      </c>
      <c r="R1342" s="17">
        <f>IFERROR(ZACKS_Screener[[#This Row],[Price]]/ZACKS_Screener[[#This Row],[EPS2]], "")</f>
        <v>25.56782334384858</v>
      </c>
      <c r="S1342" s="17">
        <f>IFERROR(ZACKS_Screener[[#This Row],[PE1]]/(ZACKS_Screener[[#This Row],[EG1]]*100), "")</f>
        <v>-5.3510123239436576</v>
      </c>
      <c r="T1342" s="17">
        <f>IFERROR(ZACKS_Screener[[#This Row],[PE2]]/(ZACKS_Screener[[#This Row],[EG2]]*100), "")</f>
        <v>2.2003823726221197</v>
      </c>
      <c r="U1342"/>
    </row>
    <row r="1343" spans="1:21" hidden="1" x14ac:dyDescent="0.25">
      <c r="A1343" s="20" t="s">
        <v>1454</v>
      </c>
      <c r="B1343" s="35">
        <v>15475.55</v>
      </c>
      <c r="C1343" s="6" t="s">
        <v>1453</v>
      </c>
      <c r="D1343" s="6" t="s">
        <v>22</v>
      </c>
      <c r="E1343" s="6" t="s">
        <v>37</v>
      </c>
      <c r="F1343" s="6" t="s">
        <v>646</v>
      </c>
      <c r="G1343">
        <v>12</v>
      </c>
      <c r="H1343">
        <v>202212</v>
      </c>
      <c r="I1343" s="8">
        <v>10.72</v>
      </c>
      <c r="J1343" s="8">
        <v>1.5</v>
      </c>
      <c r="K1343" s="8">
        <v>1.42</v>
      </c>
      <c r="L1343" s="8">
        <v>1.35</v>
      </c>
      <c r="M1343" s="36" t="str">
        <f>INDEX(YahooDetails[], MATCH(ZACKS_Screener[Ticker], YahooDetails[Ticker],0), 4)</f>
        <v>Financial Services</v>
      </c>
      <c r="N1343" s="6" t="str">
        <f>INDEX(YahooDetails[], MATCH(ZACKS_Screener[Ticker], YahooDetails[Ticker],0), 2)</f>
        <v>Banks—Regional</v>
      </c>
      <c r="O13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-5.3333333333333378E-2</v>
      </c>
      <c r="P13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-4.9295774647887217E-2</v>
      </c>
      <c r="Q1343" s="17">
        <f>IFERROR(ZACKS_Screener[[#This Row],[Price]]/ZACKS_Screener[[#This Row],[EPS1]], "")</f>
        <v>7.5492957746478879</v>
      </c>
      <c r="R1343" s="17">
        <f>IFERROR(ZACKS_Screener[[#This Row],[Price]]/ZACKS_Screener[[#This Row],[EPS2]], "")</f>
        <v>7.9407407407407407</v>
      </c>
      <c r="S1343" s="17">
        <f>IFERROR(ZACKS_Screener[[#This Row],[PE1]]/(ZACKS_Screener[[#This Row],[EG1]]*100), "")</f>
        <v>-1.4154929577464779</v>
      </c>
      <c r="T1343" s="17">
        <f>IFERROR(ZACKS_Screener[[#This Row],[PE2]]/(ZACKS_Screener[[#This Row],[EG2]]*100), "")</f>
        <v>-1.6108359788359825</v>
      </c>
      <c r="U1343"/>
    </row>
    <row r="1344" spans="1:21" hidden="1" x14ac:dyDescent="0.25">
      <c r="A1344" s="20" t="s">
        <v>3305</v>
      </c>
      <c r="B1344" s="35">
        <v>2812.99</v>
      </c>
      <c r="C1344" s="6" t="s">
        <v>3304</v>
      </c>
      <c r="D1344" s="6" t="s">
        <v>13</v>
      </c>
      <c r="E1344" s="6" t="s">
        <v>18</v>
      </c>
      <c r="F1344" s="6" t="s">
        <v>3306</v>
      </c>
      <c r="G1344">
        <v>12</v>
      </c>
      <c r="H1344">
        <v>202212</v>
      </c>
      <c r="I1344" s="8">
        <v>90.16</v>
      </c>
      <c r="J1344" s="8">
        <v>3.87</v>
      </c>
      <c r="K1344" s="8">
        <v>3.66</v>
      </c>
      <c r="L1344" s="8">
        <v>4.18</v>
      </c>
      <c r="M1344" s="36" t="str">
        <f>INDEX(YahooDetails[], MATCH(ZACKS_Screener[Ticker], YahooDetails[Ticker],0), 4)</f>
        <v>Consumer Cyclical</v>
      </c>
      <c r="N1344" s="6" t="str">
        <f>INDEX(YahooDetails[], MATCH(ZACKS_Screener[Ticker], YahooDetails[Ticker],0), 2)</f>
        <v>Textile Manufacturing</v>
      </c>
      <c r="O13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-5.4263565891472861E-2</v>
      </c>
      <c r="P13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0.14207650273224032</v>
      </c>
      <c r="Q1344" s="17">
        <f>IFERROR(ZACKS_Screener[[#This Row],[Price]]/ZACKS_Screener[[#This Row],[EPS1]], "")</f>
        <v>24.633879781420763</v>
      </c>
      <c r="R1344" s="17">
        <f>IFERROR(ZACKS_Screener[[#This Row],[Price]]/ZACKS_Screener[[#This Row],[EPS2]], "")</f>
        <v>21.569377990430624</v>
      </c>
      <c r="S1344" s="17">
        <f>IFERROR(ZACKS_Screener[[#This Row],[PE1]]/(ZACKS_Screener[[#This Row],[EG1]]*100), "")</f>
        <v>-4.5396721311475412</v>
      </c>
      <c r="T1344" s="17">
        <f>IFERROR(ZACKS_Screener[[#This Row],[PE2]]/(ZACKS_Screener[[#This Row],[EG2]]*100), "")</f>
        <v>1.5181523739418492</v>
      </c>
      <c r="U1344"/>
    </row>
    <row r="1345" spans="1:21" hidden="1" x14ac:dyDescent="0.25">
      <c r="A1345" s="20" t="s">
        <v>2111</v>
      </c>
      <c r="B1345" s="35">
        <v>15605.21</v>
      </c>
      <c r="C1345" s="6" t="s">
        <v>2111</v>
      </c>
      <c r="D1345" s="6" t="s">
        <v>13</v>
      </c>
      <c r="E1345" s="6" t="s">
        <v>107</v>
      </c>
      <c r="F1345" s="6" t="s">
        <v>776</v>
      </c>
      <c r="G1345">
        <v>12</v>
      </c>
      <c r="H1345">
        <v>202212</v>
      </c>
      <c r="I1345" s="8">
        <v>9.35</v>
      </c>
      <c r="J1345" s="8">
        <v>-1.29</v>
      </c>
      <c r="K1345" s="8">
        <v>-1.36</v>
      </c>
      <c r="L1345" s="8">
        <v>-0.54</v>
      </c>
      <c r="M1345" s="36" t="str">
        <f>INDEX(YahooDetails[], MATCH(ZACKS_Screener[Ticker], YahooDetails[Ticker],0), 4)</f>
        <v>Consumer Cyclical</v>
      </c>
      <c r="N1345" s="6" t="str">
        <f>INDEX(YahooDetails[], MATCH(ZACKS_Screener[Ticker], YahooDetails[Ticker],0), 2)</f>
        <v>Auto Manufacturers</v>
      </c>
      <c r="O13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-5.4263565891472916E-2</v>
      </c>
      <c r="P13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0.6029411764705882</v>
      </c>
      <c r="Q1345" s="17">
        <f>IFERROR(ZACKS_Screener[[#This Row],[Price]]/ZACKS_Screener[[#This Row],[EPS1]], "")</f>
        <v>-6.8749999999999991</v>
      </c>
      <c r="R1345" s="17">
        <f>IFERROR(ZACKS_Screener[[#This Row],[Price]]/ZACKS_Screener[[#This Row],[EPS2]], "")</f>
        <v>-17.314814814814813</v>
      </c>
      <c r="S1345" s="17">
        <f>IFERROR(ZACKS_Screener[[#This Row],[PE1]]/(ZACKS_Screener[[#This Row],[EG1]]*100), "")</f>
        <v>1.2669642857142844</v>
      </c>
      <c r="T1345" s="17">
        <f>IFERROR(ZACKS_Screener[[#This Row],[PE2]]/(ZACKS_Screener[[#This Row],[EG2]]*100), "")</f>
        <v>-0.28717253839205059</v>
      </c>
      <c r="U1345"/>
    </row>
    <row r="1346" spans="1:21" hidden="1" x14ac:dyDescent="0.25">
      <c r="A1346" s="20" t="s">
        <v>2577</v>
      </c>
      <c r="B1346" s="35">
        <v>131736.98000000001</v>
      </c>
      <c r="C1346" s="6" t="s">
        <v>2576</v>
      </c>
      <c r="D1346" s="6" t="s">
        <v>13</v>
      </c>
      <c r="E1346" s="6" t="s">
        <v>37</v>
      </c>
      <c r="F1346" s="6" t="s">
        <v>418</v>
      </c>
      <c r="G1346">
        <v>10</v>
      </c>
      <c r="H1346">
        <v>202210</v>
      </c>
      <c r="I1346" s="8">
        <v>94.36</v>
      </c>
      <c r="J1346" s="8">
        <v>8.69</v>
      </c>
      <c r="K1346" s="8">
        <v>8.2100000000000009</v>
      </c>
      <c r="L1346" s="8">
        <v>8.77</v>
      </c>
      <c r="M1346" s="36" t="str">
        <f>INDEX(YahooDetails[], MATCH(ZACKS_Screener[Ticker], YahooDetails[Ticker],0), 4)</f>
        <v>Financial Services</v>
      </c>
      <c r="N1346" s="6" t="str">
        <f>INDEX(YahooDetails[], MATCH(ZACKS_Screener[Ticker], YahooDetails[Ticker],0), 2)</f>
        <v>Banks—Diversified</v>
      </c>
      <c r="O13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-5.5235903337169011E-2</v>
      </c>
      <c r="P13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6.8209500609013235E-2</v>
      </c>
      <c r="Q1346" s="17">
        <f>IFERROR(ZACKS_Screener[[#This Row],[Price]]/ZACKS_Screener[[#This Row],[EPS1]], "")</f>
        <v>11.493300852618756</v>
      </c>
      <c r="R1346" s="17">
        <f>IFERROR(ZACKS_Screener[[#This Row],[Price]]/ZACKS_Screener[[#This Row],[EPS2]], "")</f>
        <v>10.759407069555303</v>
      </c>
      <c r="S1346" s="17">
        <f>IFERROR(ZACKS_Screener[[#This Row],[PE1]]/(ZACKS_Screener[[#This Row],[EG1]]*100), "")</f>
        <v>-2.0807663418595261</v>
      </c>
      <c r="T1346" s="17">
        <f>IFERROR(ZACKS_Screener[[#This Row],[PE2]]/(ZACKS_Screener[[#This Row],[EG2]]*100), "")</f>
        <v>1.5774059293044509</v>
      </c>
      <c r="U1346"/>
    </row>
    <row r="1347" spans="1:21" hidden="1" x14ac:dyDescent="0.25">
      <c r="A1347" s="20" t="s">
        <v>50</v>
      </c>
      <c r="B1347" s="35">
        <v>48983.17</v>
      </c>
      <c r="C1347" s="6" t="s">
        <v>49</v>
      </c>
      <c r="D1347" s="6" t="s">
        <v>13</v>
      </c>
      <c r="E1347" s="6" t="s">
        <v>51</v>
      </c>
      <c r="F1347" s="6" t="s">
        <v>52</v>
      </c>
      <c r="G1347">
        <v>12</v>
      </c>
      <c r="H1347">
        <v>202212</v>
      </c>
      <c r="I1347" s="8">
        <v>3.11</v>
      </c>
      <c r="J1347" s="8">
        <v>0.18</v>
      </c>
      <c r="K1347" s="8">
        <v>0.17</v>
      </c>
      <c r="L1347" s="8">
        <v>0.19</v>
      </c>
      <c r="M1347" s="36" t="str">
        <f>INDEX(YahooDetails[], MATCH(ZACKS_Screener[Ticker], YahooDetails[Ticker],0), 4)</f>
        <v>Consumer Defensive</v>
      </c>
      <c r="N1347" s="6" t="str">
        <f>INDEX(YahooDetails[], MATCH(ZACKS_Screener[Ticker], YahooDetails[Ticker],0), 2)</f>
        <v>Beverages—Brewers</v>
      </c>
      <c r="O13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-5.5555555555555455E-2</v>
      </c>
      <c r="P13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0.11764705882352934</v>
      </c>
      <c r="Q1347" s="17">
        <f>IFERROR(ZACKS_Screener[[#This Row],[Price]]/ZACKS_Screener[[#This Row],[EPS1]], "")</f>
        <v>18.294117647058822</v>
      </c>
      <c r="R1347" s="17">
        <f>IFERROR(ZACKS_Screener[[#This Row],[Price]]/ZACKS_Screener[[#This Row],[EPS2]], "")</f>
        <v>16.368421052631579</v>
      </c>
      <c r="S1347" s="17">
        <f>IFERROR(ZACKS_Screener[[#This Row],[PE1]]/(ZACKS_Screener[[#This Row],[EG1]]*100), "")</f>
        <v>-3.292941176470594</v>
      </c>
      <c r="T1347" s="17">
        <f>IFERROR(ZACKS_Screener[[#This Row],[PE2]]/(ZACKS_Screener[[#This Row],[EG2]]*100), "")</f>
        <v>1.3913157894736849</v>
      </c>
      <c r="U1347"/>
    </row>
    <row r="1348" spans="1:21" hidden="1" x14ac:dyDescent="0.25">
      <c r="A1348" s="20" t="s">
        <v>237</v>
      </c>
      <c r="B1348" s="35">
        <v>5334.78</v>
      </c>
      <c r="C1348" s="6" t="s">
        <v>236</v>
      </c>
      <c r="D1348" s="6" t="s">
        <v>13</v>
      </c>
      <c r="E1348" s="6" t="s">
        <v>37</v>
      </c>
      <c r="F1348" s="6" t="s">
        <v>38</v>
      </c>
      <c r="G1348">
        <v>12</v>
      </c>
      <c r="H1348">
        <v>202212</v>
      </c>
      <c r="I1348" s="8">
        <v>147.77000000000001</v>
      </c>
      <c r="J1348" s="8">
        <v>20.14</v>
      </c>
      <c r="K1348" s="8">
        <v>19.02</v>
      </c>
      <c r="L1348" s="8">
        <v>22.26</v>
      </c>
      <c r="M1348" s="36" t="str">
        <f>INDEX(YahooDetails[], MATCH(ZACKS_Screener[Ticker], YahooDetails[Ticker],0), 4)</f>
        <v>Financial Services</v>
      </c>
      <c r="N1348" s="6" t="str">
        <f>INDEX(YahooDetails[], MATCH(ZACKS_Screener[Ticker], YahooDetails[Ticker],0), 2)</f>
        <v>Asset Management</v>
      </c>
      <c r="O13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-5.5610724925521396E-2</v>
      </c>
      <c r="P13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0.17034700315457424</v>
      </c>
      <c r="Q1348" s="17">
        <f>IFERROR(ZACKS_Screener[[#This Row],[Price]]/ZACKS_Screener[[#This Row],[EPS1]], "")</f>
        <v>7.7691903259726613</v>
      </c>
      <c r="R1348" s="17">
        <f>IFERROR(ZACKS_Screener[[#This Row],[Price]]/ZACKS_Screener[[#This Row],[EPS2]], "")</f>
        <v>6.6383647798742142</v>
      </c>
      <c r="S1348" s="17">
        <f>IFERROR(ZACKS_Screener[[#This Row],[PE1]]/(ZACKS_Screener[[#This Row],[EG1]]*100), "")</f>
        <v>-1.3970669032597256</v>
      </c>
      <c r="T1348" s="17">
        <f>IFERROR(ZACKS_Screener[[#This Row],[PE2]]/(ZACKS_Screener[[#This Row],[EG2]]*100), "")</f>
        <v>0.38969659911483789</v>
      </c>
      <c r="U1348"/>
    </row>
    <row r="1349" spans="1:21" hidden="1" x14ac:dyDescent="0.25">
      <c r="A1349" s="20" t="s">
        <v>3130</v>
      </c>
      <c r="B1349" s="35">
        <v>6775.82</v>
      </c>
      <c r="C1349" s="6" t="s">
        <v>3129</v>
      </c>
      <c r="D1349" s="6" t="s">
        <v>13</v>
      </c>
      <c r="E1349" s="6" t="s">
        <v>37</v>
      </c>
      <c r="F1349" s="6" t="s">
        <v>418</v>
      </c>
      <c r="G1349">
        <v>12</v>
      </c>
      <c r="H1349">
        <v>202212</v>
      </c>
      <c r="I1349" s="8">
        <v>27.92</v>
      </c>
      <c r="J1349" s="8">
        <v>9.82</v>
      </c>
      <c r="K1349" s="8">
        <v>9.27</v>
      </c>
      <c r="L1349" s="8">
        <v>9.6</v>
      </c>
      <c r="M1349" s="36" t="str">
        <f>INDEX(YahooDetails[], MATCH(ZACKS_Screener[Ticker], YahooDetails[Ticker],0), 4)</f>
        <v>Financial Services</v>
      </c>
      <c r="N1349" s="6" t="str">
        <f>INDEX(YahooDetails[], MATCH(ZACKS_Screener[Ticker], YahooDetails[Ticker],0), 2)</f>
        <v>Banks—Regional</v>
      </c>
      <c r="O13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-5.6008146639511272E-2</v>
      </c>
      <c r="P13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3.559870550161813E-2</v>
      </c>
      <c r="Q1349" s="17">
        <f>IFERROR(ZACKS_Screener[[#This Row],[Price]]/ZACKS_Screener[[#This Row],[EPS1]], "")</f>
        <v>3.0118662351672065</v>
      </c>
      <c r="R1349" s="17">
        <f>IFERROR(ZACKS_Screener[[#This Row],[Price]]/ZACKS_Screener[[#This Row],[EPS2]], "")</f>
        <v>2.9083333333333337</v>
      </c>
      <c r="S1349" s="17">
        <f>IFERROR(ZACKS_Screener[[#This Row],[PE1]]/(ZACKS_Screener[[#This Row],[EG1]]*100), "")</f>
        <v>-0.53775502598803504</v>
      </c>
      <c r="T1349" s="17">
        <f>IFERROR(ZACKS_Screener[[#This Row],[PE2]]/(ZACKS_Screener[[#This Row],[EG2]]*100), "")</f>
        <v>0.81697727272727261</v>
      </c>
      <c r="U1349"/>
    </row>
    <row r="1350" spans="1:21" hidden="1" x14ac:dyDescent="0.25">
      <c r="A1350" s="20" t="s">
        <v>2668</v>
      </c>
      <c r="B1350" s="35">
        <v>4908</v>
      </c>
      <c r="C1350" s="6" t="s">
        <v>2667</v>
      </c>
      <c r="D1350" s="6" t="s">
        <v>22</v>
      </c>
      <c r="E1350" s="6" t="s">
        <v>14</v>
      </c>
      <c r="F1350" s="6" t="s">
        <v>101</v>
      </c>
      <c r="G1350">
        <v>12</v>
      </c>
      <c r="H1350">
        <v>202212</v>
      </c>
      <c r="I1350" s="8">
        <v>153.86000000000001</v>
      </c>
      <c r="J1350" s="8">
        <v>4.74</v>
      </c>
      <c r="K1350" s="8">
        <v>4.47</v>
      </c>
      <c r="L1350" s="8">
        <v>5.53</v>
      </c>
      <c r="M1350" s="36" t="str">
        <f>INDEX(YahooDetails[], MATCH(ZACKS_Screener[Ticker], YahooDetails[Ticker],0), 4)</f>
        <v>Technology</v>
      </c>
      <c r="N1350" s="6" t="str">
        <f>INDEX(YahooDetails[], MATCH(ZACKS_Screener[Ticker], YahooDetails[Ticker],0), 2)</f>
        <v>Semiconductors</v>
      </c>
      <c r="O13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-5.6962025316455792E-2</v>
      </c>
      <c r="P13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0.2371364653243849</v>
      </c>
      <c r="Q1350" s="17">
        <f>IFERROR(ZACKS_Screener[[#This Row],[Price]]/ZACKS_Screener[[#This Row],[EPS1]], "")</f>
        <v>34.420581655480987</v>
      </c>
      <c r="R1350" s="17">
        <f>IFERROR(ZACKS_Screener[[#This Row],[Price]]/ZACKS_Screener[[#This Row],[EPS2]], "")</f>
        <v>27.822784810126585</v>
      </c>
      <c r="S1350" s="17">
        <f>IFERROR(ZACKS_Screener[[#This Row],[PE1]]/(ZACKS_Screener[[#This Row],[EG1]]*100), "")</f>
        <v>-6.0427243350733182</v>
      </c>
      <c r="T1350" s="17">
        <f>IFERROR(ZACKS_Screener[[#This Row],[PE2]]/(ZACKS_Screener[[#This Row],[EG2]]*100), "")</f>
        <v>1.173281585860998</v>
      </c>
      <c r="U1350"/>
    </row>
    <row r="1351" spans="1:21" hidden="1" x14ac:dyDescent="0.25">
      <c r="A1351" s="20" t="s">
        <v>3773</v>
      </c>
      <c r="B1351" s="35">
        <v>2372.8000000000002</v>
      </c>
      <c r="C1351" s="6" t="s">
        <v>3772</v>
      </c>
      <c r="D1351" s="6" t="s">
        <v>13</v>
      </c>
      <c r="E1351" s="6" t="s">
        <v>37</v>
      </c>
      <c r="F1351" s="6" t="s">
        <v>250</v>
      </c>
      <c r="G1351">
        <v>12</v>
      </c>
      <c r="H1351">
        <v>202212</v>
      </c>
      <c r="I1351" s="8">
        <v>22.5</v>
      </c>
      <c r="J1351" s="8">
        <v>4.03</v>
      </c>
      <c r="K1351" s="8">
        <v>3.8</v>
      </c>
      <c r="L1351" s="8">
        <v>3.75</v>
      </c>
      <c r="M1351" s="36" t="str">
        <f>INDEX(YahooDetails[], MATCH(ZACKS_Screener[Ticker], YahooDetails[Ticker],0), 4)</f>
        <v>Real Estate</v>
      </c>
      <c r="N1351" s="6" t="str">
        <f>INDEX(YahooDetails[], MATCH(ZACKS_Screener[Ticker], YahooDetails[Ticker],0), 2)</f>
        <v>REIT—Office</v>
      </c>
      <c r="O13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-5.7071960297766851E-2</v>
      </c>
      <c r="P13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-1.3157894736842059E-2</v>
      </c>
      <c r="Q1351" s="17">
        <f>IFERROR(ZACKS_Screener[[#This Row],[Price]]/ZACKS_Screener[[#This Row],[EPS1]], "")</f>
        <v>5.9210526315789478</v>
      </c>
      <c r="R1351" s="17">
        <f>IFERROR(ZACKS_Screener[[#This Row],[Price]]/ZACKS_Screener[[#This Row],[EPS2]], "")</f>
        <v>6</v>
      </c>
      <c r="S1351" s="17">
        <f>IFERROR(ZACKS_Screener[[#This Row],[PE1]]/(ZACKS_Screener[[#This Row],[EG1]]*100), "")</f>
        <v>-1.0374713958810051</v>
      </c>
      <c r="T1351" s="17">
        <f>IFERROR(ZACKS_Screener[[#This Row],[PE2]]/(ZACKS_Screener[[#This Row],[EG2]]*100), "")</f>
        <v>-4.5600000000000156</v>
      </c>
      <c r="U1351"/>
    </row>
    <row r="1352" spans="1:21" hidden="1" x14ac:dyDescent="0.25">
      <c r="A1352" s="20" t="s">
        <v>518</v>
      </c>
      <c r="B1352" s="35">
        <v>7841.77</v>
      </c>
      <c r="C1352" s="6" t="s">
        <v>517</v>
      </c>
      <c r="D1352" s="6" t="s">
        <v>13</v>
      </c>
      <c r="E1352" s="6" t="s">
        <v>26</v>
      </c>
      <c r="F1352" s="6" t="s">
        <v>64</v>
      </c>
      <c r="G1352">
        <v>12</v>
      </c>
      <c r="H1352">
        <v>202212</v>
      </c>
      <c r="I1352" s="8">
        <v>246.99</v>
      </c>
      <c r="J1352" s="8">
        <v>17.11</v>
      </c>
      <c r="K1352" s="8">
        <v>16.12</v>
      </c>
      <c r="L1352" s="8">
        <v>16.600000000000001</v>
      </c>
      <c r="M1352" s="36" t="str">
        <f>INDEX(YahooDetails[], MATCH(ZACKS_Screener[Ticker], YahooDetails[Ticker],0), 4)</f>
        <v>Industrials</v>
      </c>
      <c r="N1352" s="6" t="str">
        <f>INDEX(YahooDetails[], MATCH(ZACKS_Screener[Ticker], YahooDetails[Ticker],0), 2)</f>
        <v>Engineering &amp; Construction</v>
      </c>
      <c r="O13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-5.7860900058445262E-2</v>
      </c>
      <c r="P13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2.9776674937965285E-2</v>
      </c>
      <c r="Q1352" s="17">
        <f>IFERROR(ZACKS_Screener[[#This Row],[Price]]/ZACKS_Screener[[#This Row],[EPS1]], "")</f>
        <v>15.321960297766749</v>
      </c>
      <c r="R1352" s="17">
        <f>IFERROR(ZACKS_Screener[[#This Row],[Price]]/ZACKS_Screener[[#This Row],[EPS2]], "")</f>
        <v>14.878915662650602</v>
      </c>
      <c r="S1352" s="17">
        <f>IFERROR(ZACKS_Screener[[#This Row],[PE1]]/(ZACKS_Screener[[#This Row],[EG1]]*100), "")</f>
        <v>-2.6480680878261564</v>
      </c>
      <c r="T1352" s="17">
        <f>IFERROR(ZACKS_Screener[[#This Row],[PE2]]/(ZACKS_Screener[[#This Row],[EG2]]*100), "")</f>
        <v>4.9968358433734901</v>
      </c>
      <c r="U1352"/>
    </row>
    <row r="1353" spans="1:21" hidden="1" x14ac:dyDescent="0.25">
      <c r="A1353" s="20" t="s">
        <v>3714</v>
      </c>
      <c r="B1353" s="35">
        <v>2315.66</v>
      </c>
      <c r="C1353" s="6" t="s">
        <v>3713</v>
      </c>
      <c r="D1353" s="6" t="s">
        <v>22</v>
      </c>
      <c r="E1353" s="6" t="s">
        <v>85</v>
      </c>
      <c r="F1353" s="6" t="s">
        <v>286</v>
      </c>
      <c r="G1353">
        <v>12</v>
      </c>
      <c r="H1353">
        <v>202212</v>
      </c>
      <c r="I1353" s="8">
        <v>12.39</v>
      </c>
      <c r="J1353" s="8">
        <v>-1.2</v>
      </c>
      <c r="K1353" s="8">
        <v>-1.27</v>
      </c>
      <c r="L1353" s="8">
        <v>-1.21</v>
      </c>
      <c r="M1353" s="36" t="str">
        <f>INDEX(YahooDetails[], MATCH(ZACKS_Screener[Ticker], YahooDetails[Ticker],0), 4)</f>
        <v>Technology</v>
      </c>
      <c r="N1353" s="6" t="str">
        <f>INDEX(YahooDetails[], MATCH(ZACKS_Screener[Ticker], YahooDetails[Ticker],0), 2)</f>
        <v>Information Technology Services</v>
      </c>
      <c r="O13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-5.833333333333339E-2</v>
      </c>
      <c r="P13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4.7244094488189017E-2</v>
      </c>
      <c r="Q1353" s="17">
        <f>IFERROR(ZACKS_Screener[[#This Row],[Price]]/ZACKS_Screener[[#This Row],[EPS1]], "")</f>
        <v>-9.7559055118110241</v>
      </c>
      <c r="R1353" s="17">
        <f>IFERROR(ZACKS_Screener[[#This Row],[Price]]/ZACKS_Screener[[#This Row],[EPS2]], "")</f>
        <v>-10.239669421487605</v>
      </c>
      <c r="S1353" s="17">
        <f>IFERROR(ZACKS_Screener[[#This Row],[PE1]]/(ZACKS_Screener[[#This Row],[EG1]]*100), "")</f>
        <v>1.6724409448818882</v>
      </c>
      <c r="T1353" s="17">
        <f>IFERROR(ZACKS_Screener[[#This Row],[PE2]]/(ZACKS_Screener[[#This Row],[EG2]]*100), "")</f>
        <v>-2.1673966942148746</v>
      </c>
      <c r="U1353"/>
    </row>
    <row r="1354" spans="1:21" hidden="1" x14ac:dyDescent="0.25">
      <c r="A1354" s="20" t="s">
        <v>2821</v>
      </c>
      <c r="B1354" s="35">
        <v>112811.22</v>
      </c>
      <c r="C1354" s="6" t="s">
        <v>2820</v>
      </c>
      <c r="D1354" s="6" t="s">
        <v>13</v>
      </c>
      <c r="E1354" s="6" t="s">
        <v>14</v>
      </c>
      <c r="F1354" s="6" t="s">
        <v>667</v>
      </c>
      <c r="G1354">
        <v>12</v>
      </c>
      <c r="H1354">
        <v>202212</v>
      </c>
      <c r="I1354" s="8">
        <v>15.78</v>
      </c>
      <c r="J1354" s="8">
        <v>2.57</v>
      </c>
      <c r="K1354" s="8">
        <v>2.42</v>
      </c>
      <c r="L1354" s="8">
        <v>2.48</v>
      </c>
      <c r="M1354" s="36" t="str">
        <f>INDEX(YahooDetails[], MATCH(ZACKS_Screener[Ticker], YahooDetails[Ticker],0), 4)</f>
        <v>Communication Services</v>
      </c>
      <c r="N1354" s="6" t="str">
        <f>INDEX(YahooDetails[], MATCH(ZACKS_Screener[Ticker], YahooDetails[Ticker],0), 2)</f>
        <v>Telecom Services</v>
      </c>
      <c r="O13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-5.8365758754863779E-2</v>
      </c>
      <c r="P13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2.4793388429752088E-2</v>
      </c>
      <c r="Q1354" s="17">
        <f>IFERROR(ZACKS_Screener[[#This Row],[Price]]/ZACKS_Screener[[#This Row],[EPS1]], "")</f>
        <v>6.5206611570247937</v>
      </c>
      <c r="R1354" s="17">
        <f>IFERROR(ZACKS_Screener[[#This Row],[Price]]/ZACKS_Screener[[#This Row],[EPS2]], "")</f>
        <v>6.3629032258064511</v>
      </c>
      <c r="S1354" s="17">
        <f>IFERROR(ZACKS_Screener[[#This Row],[PE1]]/(ZACKS_Screener[[#This Row],[EG1]]*100), "")</f>
        <v>-1.1172066115702486</v>
      </c>
      <c r="T1354" s="17">
        <f>IFERROR(ZACKS_Screener[[#This Row],[PE2]]/(ZACKS_Screener[[#This Row],[EG2]]*100), "")</f>
        <v>2.5663709677419333</v>
      </c>
      <c r="U1354"/>
    </row>
    <row r="1355" spans="1:21" hidden="1" x14ac:dyDescent="0.25">
      <c r="A1355" s="20" t="s">
        <v>4414</v>
      </c>
      <c r="B1355" s="35">
        <v>3161.34</v>
      </c>
      <c r="C1355" s="6" t="s">
        <v>4413</v>
      </c>
      <c r="D1355" s="6" t="s">
        <v>22</v>
      </c>
      <c r="E1355" s="6" t="s">
        <v>14</v>
      </c>
      <c r="F1355" s="6" t="s">
        <v>201</v>
      </c>
      <c r="G1355">
        <v>12</v>
      </c>
      <c r="H1355">
        <v>202212</v>
      </c>
      <c r="I1355" s="8">
        <v>66.86</v>
      </c>
      <c r="J1355" s="8">
        <v>6.65</v>
      </c>
      <c r="K1355" s="8">
        <v>6.26</v>
      </c>
      <c r="L1355" s="8">
        <v>6.72</v>
      </c>
      <c r="M1355" s="36" t="str">
        <f>INDEX(YahooDetails[], MATCH(ZACKS_Screener[Ticker], YahooDetails[Ticker],0), 4)</f>
        <v>Communication Services</v>
      </c>
      <c r="N1355" s="6" t="str">
        <f>INDEX(YahooDetails[], MATCH(ZACKS_Screener[Ticker], YahooDetails[Ticker],0), 2)</f>
        <v>Advertising Agencies</v>
      </c>
      <c r="O13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-5.8646616541353468E-2</v>
      </c>
      <c r="P13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7.3482428115015971E-2</v>
      </c>
      <c r="Q1355" s="17">
        <f>IFERROR(ZACKS_Screener[[#This Row],[Price]]/ZACKS_Screener[[#This Row],[EPS1]], "")</f>
        <v>10.680511182108626</v>
      </c>
      <c r="R1355" s="17">
        <f>IFERROR(ZACKS_Screener[[#This Row],[Price]]/ZACKS_Screener[[#This Row],[EPS2]], "")</f>
        <v>9.9494047619047628</v>
      </c>
      <c r="S1355" s="17">
        <f>IFERROR(ZACKS_Screener[[#This Row],[PE1]]/(ZACKS_Screener[[#This Row],[EG1]]*100), "")</f>
        <v>-1.821164086180058</v>
      </c>
      <c r="T1355" s="17">
        <f>IFERROR(ZACKS_Screener[[#This Row],[PE2]]/(ZACKS_Screener[[#This Row],[EG2]]*100), "")</f>
        <v>1.3539842132505178</v>
      </c>
      <c r="U1355"/>
    </row>
    <row r="1356" spans="1:21" hidden="1" x14ac:dyDescent="0.25">
      <c r="A1356" s="20" t="s">
        <v>4007</v>
      </c>
      <c r="B1356" s="35">
        <v>2624.98</v>
      </c>
      <c r="C1356" s="6" t="s">
        <v>4006</v>
      </c>
      <c r="D1356" s="6" t="s">
        <v>13</v>
      </c>
      <c r="E1356" s="6" t="s">
        <v>85</v>
      </c>
      <c r="F1356" s="6" t="s">
        <v>286</v>
      </c>
      <c r="G1356">
        <v>12</v>
      </c>
      <c r="H1356">
        <v>202212</v>
      </c>
      <c r="I1356" s="8">
        <v>14.42</v>
      </c>
      <c r="J1356" s="8">
        <v>0.34</v>
      </c>
      <c r="K1356" s="8">
        <v>0.32</v>
      </c>
      <c r="L1356" s="8">
        <v>0.38</v>
      </c>
      <c r="M1356" s="36" t="str">
        <f>INDEX(YahooDetails[], MATCH(ZACKS_Screener[Ticker], YahooDetails[Ticker],0), 4)</f>
        <v>Technology</v>
      </c>
      <c r="N1356" s="6" t="str">
        <f>INDEX(YahooDetails[], MATCH(ZACKS_Screener[Ticker], YahooDetails[Ticker],0), 2)</f>
        <v>Information Technology Services</v>
      </c>
      <c r="O13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-5.8823529411764754E-2</v>
      </c>
      <c r="P13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1356" s="17">
        <f>IFERROR(ZACKS_Screener[[#This Row],[Price]]/ZACKS_Screener[[#This Row],[EPS1]], "")</f>
        <v>45.0625</v>
      </c>
      <c r="R1356" s="17">
        <f>IFERROR(ZACKS_Screener[[#This Row],[Price]]/ZACKS_Screener[[#This Row],[EPS2]], "")</f>
        <v>37.94736842105263</v>
      </c>
      <c r="S1356" s="17">
        <f>IFERROR(ZACKS_Screener[[#This Row],[PE1]]/(ZACKS_Screener[[#This Row],[EG1]]*100), "")</f>
        <v>-7.6606249999999934</v>
      </c>
      <c r="T1356" s="17">
        <f>IFERROR(ZACKS_Screener[[#This Row],[PE2]]/(ZACKS_Screener[[#This Row],[EG2]]*100), "")</f>
        <v>2.0238596491228069</v>
      </c>
      <c r="U1356"/>
    </row>
    <row r="1357" spans="1:21" hidden="1" x14ac:dyDescent="0.25">
      <c r="A1357" s="20" t="s">
        <v>2704</v>
      </c>
      <c r="B1357" s="35">
        <v>9107.7099999999991</v>
      </c>
      <c r="C1357" s="6" t="s">
        <v>2703</v>
      </c>
      <c r="D1357" s="6" t="s">
        <v>13</v>
      </c>
      <c r="E1357" s="6" t="s">
        <v>14</v>
      </c>
      <c r="F1357" s="6" t="s">
        <v>877</v>
      </c>
      <c r="G1357">
        <v>11</v>
      </c>
      <c r="H1357">
        <v>202211</v>
      </c>
      <c r="I1357" s="8">
        <v>96.48</v>
      </c>
      <c r="J1357" s="8">
        <v>11.94</v>
      </c>
      <c r="K1357" s="8">
        <v>11.23</v>
      </c>
      <c r="L1357" s="8">
        <v>12.21</v>
      </c>
      <c r="M1357" s="36" t="str">
        <f>INDEX(YahooDetails[], MATCH(ZACKS_Screener[Ticker], YahooDetails[Ticker],0), 4)</f>
        <v>Technology</v>
      </c>
      <c r="N1357" s="6" t="str">
        <f>INDEX(YahooDetails[], MATCH(ZACKS_Screener[Ticker], YahooDetails[Ticker],0), 2)</f>
        <v>Electronics &amp; Computer Distribution</v>
      </c>
      <c r="O13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-5.9463986599664918E-2</v>
      </c>
      <c r="P13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8.7266251113089971E-2</v>
      </c>
      <c r="Q1357" s="17">
        <f>IFERROR(ZACKS_Screener[[#This Row],[Price]]/ZACKS_Screener[[#This Row],[EPS1]], "")</f>
        <v>8.5912733748886918</v>
      </c>
      <c r="R1357" s="17">
        <f>IFERROR(ZACKS_Screener[[#This Row],[Price]]/ZACKS_Screener[[#This Row],[EPS2]], "")</f>
        <v>7.9017199017199014</v>
      </c>
      <c r="S1357" s="17">
        <f>IFERROR(ZACKS_Screener[[#This Row],[PE1]]/(ZACKS_Screener[[#This Row],[EG1]]*100), "")</f>
        <v>-1.4447859731855086</v>
      </c>
      <c r="T1357" s="17">
        <f>IFERROR(ZACKS_Screener[[#This Row],[PE2]]/(ZACKS_Screener[[#This Row],[EG2]]*100), "")</f>
        <v>0.90547259690116788</v>
      </c>
      <c r="U1357"/>
    </row>
    <row r="1358" spans="1:21" hidden="1" x14ac:dyDescent="0.25">
      <c r="A1358" s="20" t="s">
        <v>3905</v>
      </c>
      <c r="B1358" s="35">
        <v>3219.03</v>
      </c>
      <c r="C1358" s="6" t="s">
        <v>3904</v>
      </c>
      <c r="D1358" s="6" t="s">
        <v>22</v>
      </c>
      <c r="E1358" s="6" t="s">
        <v>41</v>
      </c>
      <c r="F1358" s="6" t="s">
        <v>67</v>
      </c>
      <c r="G1358">
        <v>12</v>
      </c>
      <c r="H1358">
        <v>202212</v>
      </c>
      <c r="I1358" s="8">
        <v>124.77</v>
      </c>
      <c r="J1358" s="8">
        <v>-4.51</v>
      </c>
      <c r="K1358" s="8">
        <v>-4.78</v>
      </c>
      <c r="L1358" s="8">
        <v>-1.31</v>
      </c>
      <c r="M1358" s="36" t="str">
        <f>INDEX(YahooDetails[], MATCH(ZACKS_Screener[Ticker], YahooDetails[Ticker],0), 4)</f>
        <v>Healthcare</v>
      </c>
      <c r="N1358" s="6" t="str">
        <f>INDEX(YahooDetails[], MATCH(ZACKS_Screener[Ticker], YahooDetails[Ticker],0), 2)</f>
        <v>Biotechnology</v>
      </c>
      <c r="O13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-5.9866962305986801E-2</v>
      </c>
      <c r="P13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0.72594142259414229</v>
      </c>
      <c r="Q1358" s="17">
        <f>IFERROR(ZACKS_Screener[[#This Row],[Price]]/ZACKS_Screener[[#This Row],[EPS1]], "")</f>
        <v>-26.102510460251043</v>
      </c>
      <c r="R1358" s="17">
        <f>IFERROR(ZACKS_Screener[[#This Row],[Price]]/ZACKS_Screener[[#This Row],[EPS2]], "")</f>
        <v>-95.244274809160302</v>
      </c>
      <c r="S1358" s="17">
        <f>IFERROR(ZACKS_Screener[[#This Row],[PE1]]/(ZACKS_Screener[[#This Row],[EG1]]*100), "")</f>
        <v>4.3600860065085927</v>
      </c>
      <c r="T1358" s="17">
        <f>IFERROR(ZACKS_Screener[[#This Row],[PE2]]/(ZACKS_Screener[[#This Row],[EG2]]*100), "")</f>
        <v>-1.3120104714345424</v>
      </c>
      <c r="U1358"/>
    </row>
    <row r="1359" spans="1:21" hidden="1" x14ac:dyDescent="0.25">
      <c r="A1359" s="20" t="s">
        <v>956</v>
      </c>
      <c r="B1359" s="35">
        <v>36189.1</v>
      </c>
      <c r="C1359" s="6" t="s">
        <v>955</v>
      </c>
      <c r="D1359" s="6" t="s">
        <v>13</v>
      </c>
      <c r="E1359" s="6" t="s">
        <v>30</v>
      </c>
      <c r="F1359" s="6" t="s">
        <v>590</v>
      </c>
      <c r="G1359">
        <v>1</v>
      </c>
      <c r="H1359">
        <v>202301</v>
      </c>
      <c r="I1359" s="8">
        <v>164.99</v>
      </c>
      <c r="J1359" s="8">
        <v>10.68</v>
      </c>
      <c r="K1359" s="8">
        <v>10.039999999999999</v>
      </c>
      <c r="L1359" s="8">
        <v>10.92</v>
      </c>
      <c r="M1359" s="36" t="str">
        <f>INDEX(YahooDetails[], MATCH(ZACKS_Screener[Ticker], YahooDetails[Ticker],0), 4)</f>
        <v>Consumer Defensive</v>
      </c>
      <c r="N1359" s="6" t="str">
        <f>INDEX(YahooDetails[], MATCH(ZACKS_Screener[Ticker], YahooDetails[Ticker],0), 2)</f>
        <v>Discount Stores</v>
      </c>
      <c r="O13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-5.9925093632958858E-2</v>
      </c>
      <c r="P13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8.7649402390438336E-2</v>
      </c>
      <c r="Q1359" s="17">
        <f>IFERROR(ZACKS_Screener[[#This Row],[Price]]/ZACKS_Screener[[#This Row],[EPS1]], "")</f>
        <v>16.433266932270918</v>
      </c>
      <c r="R1359" s="17">
        <f>IFERROR(ZACKS_Screener[[#This Row],[Price]]/ZACKS_Screener[[#This Row],[EPS2]], "")</f>
        <v>15.108974358974359</v>
      </c>
      <c r="S1359" s="17">
        <f>IFERROR(ZACKS_Screener[[#This Row],[PE1]]/(ZACKS_Screener[[#This Row],[EG1]]*100), "")</f>
        <v>-2.7423014193227067</v>
      </c>
      <c r="T1359" s="17">
        <f>IFERROR(ZACKS_Screener[[#This Row],[PE2]]/(ZACKS_Screener[[#This Row],[EG2]]*100), "")</f>
        <v>1.7237966200466186</v>
      </c>
      <c r="U1359"/>
    </row>
    <row r="1360" spans="1:21" hidden="1" x14ac:dyDescent="0.25">
      <c r="A1360" s="20" t="s">
        <v>1293</v>
      </c>
      <c r="B1360" s="35">
        <v>4092.81</v>
      </c>
      <c r="C1360" s="6" t="s">
        <v>1292</v>
      </c>
      <c r="D1360" s="6" t="s">
        <v>22</v>
      </c>
      <c r="E1360" s="6" t="s">
        <v>107</v>
      </c>
      <c r="F1360" s="6" t="s">
        <v>1202</v>
      </c>
      <c r="G1360">
        <v>12</v>
      </c>
      <c r="H1360">
        <v>202212</v>
      </c>
      <c r="I1360" s="8">
        <v>96.75</v>
      </c>
      <c r="J1360" s="8">
        <v>5.49</v>
      </c>
      <c r="K1360" s="8">
        <v>5.16</v>
      </c>
      <c r="L1360" s="8">
        <v>6.03</v>
      </c>
      <c r="M1360" s="36" t="str">
        <f>INDEX(YahooDetails[], MATCH(ZACKS_Screener[Ticker], YahooDetails[Ticker],0), 4)</f>
        <v>Consumer Cyclical</v>
      </c>
      <c r="N1360" s="6" t="str">
        <f>INDEX(YahooDetails[], MATCH(ZACKS_Screener[Ticker], YahooDetails[Ticker],0), 2)</f>
        <v>Auto Parts</v>
      </c>
      <c r="O13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-6.010928961748635E-2</v>
      </c>
      <c r="P13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0.16860465116279072</v>
      </c>
      <c r="Q1360" s="17">
        <f>IFERROR(ZACKS_Screener[[#This Row],[Price]]/ZACKS_Screener[[#This Row],[EPS1]], "")</f>
        <v>18.75</v>
      </c>
      <c r="R1360" s="17">
        <f>IFERROR(ZACKS_Screener[[#This Row],[Price]]/ZACKS_Screener[[#This Row],[EPS2]], "")</f>
        <v>16.044776119402986</v>
      </c>
      <c r="S1360" s="17">
        <f>IFERROR(ZACKS_Screener[[#This Row],[PE1]]/(ZACKS_Screener[[#This Row],[EG1]]*100), "")</f>
        <v>-3.1193181818181812</v>
      </c>
      <c r="T1360" s="17">
        <f>IFERROR(ZACKS_Screener[[#This Row],[PE2]]/(ZACKS_Screener[[#This Row],[EG2]]*100), "")</f>
        <v>0.9516212043232114</v>
      </c>
      <c r="U1360"/>
    </row>
    <row r="1361" spans="1:21" hidden="1" x14ac:dyDescent="0.25">
      <c r="A1361" s="20" t="s">
        <v>1752</v>
      </c>
      <c r="B1361" s="35">
        <v>37338.620000000003</v>
      </c>
      <c r="C1361" s="6" t="s">
        <v>1751</v>
      </c>
      <c r="D1361" s="6" t="s">
        <v>13</v>
      </c>
      <c r="E1361" s="6" t="s">
        <v>223</v>
      </c>
      <c r="F1361" s="6" t="s">
        <v>838</v>
      </c>
      <c r="G1361">
        <v>12</v>
      </c>
      <c r="H1361">
        <v>202212</v>
      </c>
      <c r="I1361" s="8">
        <v>16.66</v>
      </c>
      <c r="J1361" s="8">
        <v>1.1599999999999999</v>
      </c>
      <c r="K1361" s="8">
        <v>1.0900000000000001</v>
      </c>
      <c r="L1361" s="8">
        <v>1.1299999999999999</v>
      </c>
      <c r="M1361" s="36" t="str">
        <f>INDEX(YahooDetails[], MATCH(ZACKS_Screener[Ticker], YahooDetails[Ticker],0), 4)</f>
        <v>Energy</v>
      </c>
      <c r="N1361" s="6" t="str">
        <f>INDEX(YahooDetails[], MATCH(ZACKS_Screener[Ticker], YahooDetails[Ticker],0), 2)</f>
        <v>Oil &amp; Gas Midstream</v>
      </c>
      <c r="O13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-6.034482758620676E-2</v>
      </c>
      <c r="P13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3.6697247706421847E-2</v>
      </c>
      <c r="Q1361" s="17">
        <f>IFERROR(ZACKS_Screener[[#This Row],[Price]]/ZACKS_Screener[[#This Row],[EPS1]], "")</f>
        <v>15.284403669724769</v>
      </c>
      <c r="R1361" s="17">
        <f>IFERROR(ZACKS_Screener[[#This Row],[Price]]/ZACKS_Screener[[#This Row],[EPS2]], "")</f>
        <v>14.743362831858409</v>
      </c>
      <c r="S1361" s="17">
        <f>IFERROR(ZACKS_Screener[[#This Row],[PE1]]/(ZACKS_Screener[[#This Row],[EG1]]*100), "")</f>
        <v>-2.5328440366972531</v>
      </c>
      <c r="T1361" s="17">
        <f>IFERROR(ZACKS_Screener[[#This Row],[PE2]]/(ZACKS_Screener[[#This Row],[EG2]]*100), "")</f>
        <v>4.0175663716814354</v>
      </c>
      <c r="U1361"/>
    </row>
    <row r="1362" spans="1:21" hidden="1" x14ac:dyDescent="0.25">
      <c r="A1362" s="20" t="s">
        <v>504</v>
      </c>
      <c r="B1362" s="35">
        <v>4094.33</v>
      </c>
      <c r="C1362" s="6" t="s">
        <v>503</v>
      </c>
      <c r="D1362" s="6" t="s">
        <v>13</v>
      </c>
      <c r="E1362" s="6" t="s">
        <v>118</v>
      </c>
      <c r="F1362" s="6" t="s">
        <v>119</v>
      </c>
      <c r="G1362">
        <v>12</v>
      </c>
      <c r="H1362">
        <v>202212</v>
      </c>
      <c r="I1362" s="8">
        <v>61.17</v>
      </c>
      <c r="J1362" s="8">
        <v>3.97</v>
      </c>
      <c r="K1362" s="8">
        <v>3.73</v>
      </c>
      <c r="M1362" s="36" t="str">
        <f>INDEX(YahooDetails[], MATCH(ZACKS_Screener[Ticker], YahooDetails[Ticker],0), 4)</f>
        <v>Utilities</v>
      </c>
      <c r="N1362" s="6" t="str">
        <f>INDEX(YahooDetails[], MATCH(ZACKS_Screener[Ticker], YahooDetails[Ticker],0), 2)</f>
        <v>Utilities—Diversified</v>
      </c>
      <c r="O13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-6.0453400503778391E-2</v>
      </c>
      <c r="P13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62" s="17">
        <f>IFERROR(ZACKS_Screener[[#This Row],[Price]]/ZACKS_Screener[[#This Row],[EPS1]], "")</f>
        <v>16.399463806970509</v>
      </c>
      <c r="R1362" s="17" t="str">
        <f>IFERROR(ZACKS_Screener[[#This Row],[Price]]/ZACKS_Screener[[#This Row],[EPS2]], "")</f>
        <v/>
      </c>
      <c r="S1362" s="17">
        <f>IFERROR(ZACKS_Screener[[#This Row],[PE1]]/(ZACKS_Screener[[#This Row],[EG1]]*100), "")</f>
        <v>-2.7127446380697027</v>
      </c>
      <c r="T1362" s="17" t="str">
        <f>IFERROR(ZACKS_Screener[[#This Row],[PE2]]/(ZACKS_Screener[[#This Row],[EG2]]*100), "")</f>
        <v/>
      </c>
      <c r="U1362"/>
    </row>
    <row r="1363" spans="1:21" hidden="1" x14ac:dyDescent="0.25">
      <c r="A1363" s="20" t="s">
        <v>2702</v>
      </c>
      <c r="B1363" s="35">
        <v>4500.41</v>
      </c>
      <c r="C1363" s="6" t="s">
        <v>2701</v>
      </c>
      <c r="D1363" s="6" t="s">
        <v>13</v>
      </c>
      <c r="E1363" s="6" t="s">
        <v>37</v>
      </c>
      <c r="F1363" s="6" t="s">
        <v>550</v>
      </c>
      <c r="G1363">
        <v>12</v>
      </c>
      <c r="H1363">
        <v>202212</v>
      </c>
      <c r="I1363" s="8">
        <v>30.8</v>
      </c>
      <c r="J1363" s="8">
        <v>4.96</v>
      </c>
      <c r="K1363" s="8">
        <v>4.66</v>
      </c>
      <c r="L1363" s="8">
        <v>4.5</v>
      </c>
      <c r="M1363" s="36" t="str">
        <f>INDEX(YahooDetails[], MATCH(ZACKS_Screener[Ticker], YahooDetails[Ticker],0), 4)</f>
        <v>Financial Services</v>
      </c>
      <c r="N1363" s="6" t="str">
        <f>INDEX(YahooDetails[], MATCH(ZACKS_Screener[Ticker], YahooDetails[Ticker],0), 2)</f>
        <v>Banks—Regional</v>
      </c>
      <c r="O13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-6.0483870967741903E-2</v>
      </c>
      <c r="P13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-3.4334763948497882E-2</v>
      </c>
      <c r="Q1363" s="17">
        <f>IFERROR(ZACKS_Screener[[#This Row],[Price]]/ZACKS_Screener[[#This Row],[EPS1]], "")</f>
        <v>6.6094420600858372</v>
      </c>
      <c r="R1363" s="17">
        <f>IFERROR(ZACKS_Screener[[#This Row],[Price]]/ZACKS_Screener[[#This Row],[EPS2]], "")</f>
        <v>6.844444444444445</v>
      </c>
      <c r="S1363" s="17">
        <f>IFERROR(ZACKS_Screener[[#This Row],[PE1]]/(ZACKS_Screener[[#This Row],[EG1]]*100), "")</f>
        <v>-1.0927610872675257</v>
      </c>
      <c r="T1363" s="17">
        <f>IFERROR(ZACKS_Screener[[#This Row],[PE2]]/(ZACKS_Screener[[#This Row],[EG2]]*100), "")</f>
        <v>-1.993444444444443</v>
      </c>
      <c r="U1363"/>
    </row>
    <row r="1364" spans="1:21" hidden="1" x14ac:dyDescent="0.25">
      <c r="A1364" s="20" t="s">
        <v>3376</v>
      </c>
      <c r="B1364" s="35">
        <v>2107.35</v>
      </c>
      <c r="C1364" s="6" t="s">
        <v>3375</v>
      </c>
      <c r="D1364" s="6" t="s">
        <v>13</v>
      </c>
      <c r="E1364" s="6" t="s">
        <v>37</v>
      </c>
      <c r="F1364" s="6" t="s">
        <v>2273</v>
      </c>
      <c r="G1364">
        <v>12</v>
      </c>
      <c r="H1364">
        <v>202212</v>
      </c>
      <c r="I1364" s="8">
        <v>28.1</v>
      </c>
      <c r="J1364" s="8">
        <v>2.92</v>
      </c>
      <c r="K1364" s="8">
        <v>2.74</v>
      </c>
      <c r="L1364" s="8">
        <v>2.67</v>
      </c>
      <c r="M1364" s="36" t="str">
        <f>INDEX(YahooDetails[], MATCH(ZACKS_Screener[Ticker], YahooDetails[Ticker],0), 4)</f>
        <v>Financial Services</v>
      </c>
      <c r="N1364" s="6" t="str">
        <f>INDEX(YahooDetails[], MATCH(ZACKS_Screener[Ticker], YahooDetails[Ticker],0), 2)</f>
        <v>Banks—Regional</v>
      </c>
      <c r="O13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-6.1643835616438263E-2</v>
      </c>
      <c r="P13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-2.5547445255474553E-2</v>
      </c>
      <c r="Q1364" s="17">
        <f>IFERROR(ZACKS_Screener[[#This Row],[Price]]/ZACKS_Screener[[#This Row],[EPS1]], "")</f>
        <v>10.255474452554743</v>
      </c>
      <c r="R1364" s="17">
        <f>IFERROR(ZACKS_Screener[[#This Row],[Price]]/ZACKS_Screener[[#This Row],[EPS2]], "")</f>
        <v>10.52434456928839</v>
      </c>
      <c r="S1364" s="17">
        <f>IFERROR(ZACKS_Screener[[#This Row],[PE1]]/(ZACKS_Screener[[#This Row],[EG1]]*100), "")</f>
        <v>-1.6636658556366608</v>
      </c>
      <c r="T1364" s="17">
        <f>IFERROR(ZACKS_Screener[[#This Row],[PE2]]/(ZACKS_Screener[[#This Row],[EG2]]*100), "")</f>
        <v>-4.1195291599785824</v>
      </c>
      <c r="U1364"/>
    </row>
    <row r="1365" spans="1:21" hidden="1" x14ac:dyDescent="0.25">
      <c r="A1365" s="20" t="s">
        <v>2589</v>
      </c>
      <c r="B1365" s="35">
        <v>5818.7</v>
      </c>
      <c r="C1365" s="6" t="s">
        <v>2588</v>
      </c>
      <c r="D1365" s="6" t="s">
        <v>13</v>
      </c>
      <c r="E1365" s="6" t="s">
        <v>14</v>
      </c>
      <c r="F1365" s="6" t="s">
        <v>163</v>
      </c>
      <c r="G1365">
        <v>1</v>
      </c>
      <c r="H1365">
        <v>202301</v>
      </c>
      <c r="I1365" s="8">
        <v>108.39</v>
      </c>
      <c r="J1365" s="8">
        <v>7.55</v>
      </c>
      <c r="K1365" s="8">
        <v>7.08</v>
      </c>
      <c r="L1365" s="8">
        <v>7.49</v>
      </c>
      <c r="M1365" s="36" t="str">
        <f>INDEX(YahooDetails[], MATCH(ZACKS_Screener[Ticker], YahooDetails[Ticker],0), 4)</f>
        <v>Technology</v>
      </c>
      <c r="N1365" s="6" t="str">
        <f>INDEX(YahooDetails[], MATCH(ZACKS_Screener[Ticker], YahooDetails[Ticker],0), 2)</f>
        <v>Information Technology Services</v>
      </c>
      <c r="O13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-6.2251655629139042E-2</v>
      </c>
      <c r="P13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5.7909604519774033E-2</v>
      </c>
      <c r="Q1365" s="17">
        <f>IFERROR(ZACKS_Screener[[#This Row],[Price]]/ZACKS_Screener[[#This Row],[EPS1]], "")</f>
        <v>15.309322033898304</v>
      </c>
      <c r="R1365" s="17">
        <f>IFERROR(ZACKS_Screener[[#This Row],[Price]]/ZACKS_Screener[[#This Row],[EPS2]], "")</f>
        <v>14.471295060080106</v>
      </c>
      <c r="S1365" s="17">
        <f>IFERROR(ZACKS_Screener[[#This Row],[PE1]]/(ZACKS_Screener[[#This Row],[EG1]]*100), "")</f>
        <v>-2.4592634331049417</v>
      </c>
      <c r="T1365" s="17">
        <f>IFERROR(ZACKS_Screener[[#This Row],[PE2]]/(ZACKS_Screener[[#This Row],[EG2]]*100), "")</f>
        <v>2.4989455859845635</v>
      </c>
      <c r="U1365"/>
    </row>
    <row r="1366" spans="1:21" hidden="1" x14ac:dyDescent="0.25">
      <c r="A1366" s="20" t="s">
        <v>2657</v>
      </c>
      <c r="B1366" s="35">
        <v>14506.5</v>
      </c>
      <c r="C1366" s="6" t="s">
        <v>2656</v>
      </c>
      <c r="D1366" s="6" t="s">
        <v>22</v>
      </c>
      <c r="E1366" s="6" t="s">
        <v>330</v>
      </c>
      <c r="F1366" s="6" t="s">
        <v>1290</v>
      </c>
      <c r="G1366">
        <v>12</v>
      </c>
      <c r="H1366">
        <v>202212</v>
      </c>
      <c r="I1366" s="8">
        <v>3.75</v>
      </c>
      <c r="J1366" s="8">
        <v>0.32</v>
      </c>
      <c r="K1366" s="8">
        <v>0.3</v>
      </c>
      <c r="L1366" s="8">
        <v>0.31</v>
      </c>
      <c r="M1366" s="36" t="str">
        <f>INDEX(YahooDetails[], MATCH(ZACKS_Screener[Ticker], YahooDetails[Ticker],0), 4)</f>
        <v>Communication Services</v>
      </c>
      <c r="N1366" s="6" t="str">
        <f>INDEX(YahooDetails[], MATCH(ZACKS_Screener[Ticker], YahooDetails[Ticker],0), 2)</f>
        <v>Entertainment</v>
      </c>
      <c r="O13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-6.2500000000000056E-2</v>
      </c>
      <c r="P13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3.3333333333333368E-2</v>
      </c>
      <c r="Q1366" s="17">
        <f>IFERROR(ZACKS_Screener[[#This Row],[Price]]/ZACKS_Screener[[#This Row],[EPS1]], "")</f>
        <v>12.5</v>
      </c>
      <c r="R1366" s="17">
        <f>IFERROR(ZACKS_Screener[[#This Row],[Price]]/ZACKS_Screener[[#This Row],[EPS2]], "")</f>
        <v>12.096774193548388</v>
      </c>
      <c r="S1366" s="17">
        <f>IFERROR(ZACKS_Screener[[#This Row],[PE1]]/(ZACKS_Screener[[#This Row],[EG1]]*100), "")</f>
        <v>-1.9999999999999982</v>
      </c>
      <c r="T1366" s="17">
        <f>IFERROR(ZACKS_Screener[[#This Row],[PE2]]/(ZACKS_Screener[[#This Row],[EG2]]*100), "")</f>
        <v>3.6290322580645129</v>
      </c>
      <c r="U1366"/>
    </row>
    <row r="1367" spans="1:21" hidden="1" x14ac:dyDescent="0.25">
      <c r="A1367" s="20" t="s">
        <v>2299</v>
      </c>
      <c r="B1367" s="35">
        <v>5527.62</v>
      </c>
      <c r="C1367" s="6" t="s">
        <v>2298</v>
      </c>
      <c r="D1367" s="6" t="s">
        <v>13</v>
      </c>
      <c r="E1367" s="6" t="s">
        <v>37</v>
      </c>
      <c r="F1367" s="6" t="s">
        <v>542</v>
      </c>
      <c r="G1367">
        <v>12</v>
      </c>
      <c r="H1367">
        <v>202212</v>
      </c>
      <c r="I1367" s="8">
        <v>58.63</v>
      </c>
      <c r="J1367" s="8">
        <v>5.73</v>
      </c>
      <c r="K1367" s="8">
        <v>5.37</v>
      </c>
      <c r="L1367" s="8">
        <v>5.74</v>
      </c>
      <c r="M1367" s="36" t="str">
        <f>INDEX(YahooDetails[], MATCH(ZACKS_Screener[Ticker], YahooDetails[Ticker],0), 4)</f>
        <v>Financial Services</v>
      </c>
      <c r="N1367" s="6" t="str">
        <f>INDEX(YahooDetails[], MATCH(ZACKS_Screener[Ticker], YahooDetails[Ticker],0), 2)</f>
        <v>Banks—Regional</v>
      </c>
      <c r="O13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-6.2827225130890105E-2</v>
      </c>
      <c r="P13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6.8901303538175071E-2</v>
      </c>
      <c r="Q1367" s="17">
        <f>IFERROR(ZACKS_Screener[[#This Row],[Price]]/ZACKS_Screener[[#This Row],[EPS1]], "")</f>
        <v>10.918063314711359</v>
      </c>
      <c r="R1367" s="17">
        <f>IFERROR(ZACKS_Screener[[#This Row],[Price]]/ZACKS_Screener[[#This Row],[EPS2]], "")</f>
        <v>10.214285714285714</v>
      </c>
      <c r="S1367" s="17">
        <f>IFERROR(ZACKS_Screener[[#This Row],[PE1]]/(ZACKS_Screener[[#This Row],[EG1]]*100), "")</f>
        <v>-1.7377917442582234</v>
      </c>
      <c r="T1367" s="17">
        <f>IFERROR(ZACKS_Screener[[#This Row],[PE2]]/(ZACKS_Screener[[#This Row],[EG2]]*100), "")</f>
        <v>1.4824517374517368</v>
      </c>
      <c r="U1367"/>
    </row>
    <row r="1368" spans="1:21" hidden="1" x14ac:dyDescent="0.25">
      <c r="A1368" s="20" t="s">
        <v>3665</v>
      </c>
      <c r="B1368" s="35">
        <v>2276.13</v>
      </c>
      <c r="C1368" s="6" t="s">
        <v>3664</v>
      </c>
      <c r="D1368" s="6" t="s">
        <v>13</v>
      </c>
      <c r="E1368" s="6" t="s">
        <v>37</v>
      </c>
      <c r="F1368" s="6" t="s">
        <v>550</v>
      </c>
      <c r="G1368">
        <v>12</v>
      </c>
      <c r="H1368">
        <v>202212</v>
      </c>
      <c r="I1368" s="8">
        <v>12.66</v>
      </c>
      <c r="J1368" s="8">
        <v>1.59</v>
      </c>
      <c r="K1368" s="8">
        <v>1.49</v>
      </c>
      <c r="L1368" s="8">
        <v>1.53</v>
      </c>
      <c r="M1368" s="36" t="str">
        <f>INDEX(YahooDetails[], MATCH(ZACKS_Screener[Ticker], YahooDetails[Ticker],0), 4)</f>
        <v>Financial Services</v>
      </c>
      <c r="N1368" s="6" t="str">
        <f>INDEX(YahooDetails[], MATCH(ZACKS_Screener[Ticker], YahooDetails[Ticker],0), 2)</f>
        <v>Banks—Regional</v>
      </c>
      <c r="O13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-6.2893081761006345E-2</v>
      </c>
      <c r="P13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2.6845637583892641E-2</v>
      </c>
      <c r="Q1368" s="17">
        <f>IFERROR(ZACKS_Screener[[#This Row],[Price]]/ZACKS_Screener[[#This Row],[EPS1]], "")</f>
        <v>8.4966442953020138</v>
      </c>
      <c r="R1368" s="17">
        <f>IFERROR(ZACKS_Screener[[#This Row],[Price]]/ZACKS_Screener[[#This Row],[EPS2]], "")</f>
        <v>8.2745098039215694</v>
      </c>
      <c r="S1368" s="17">
        <f>IFERROR(ZACKS_Screener[[#This Row],[PE1]]/(ZACKS_Screener[[#This Row],[EG1]]*100), "")</f>
        <v>-1.350966442953019</v>
      </c>
      <c r="T1368" s="17">
        <f>IFERROR(ZACKS_Screener[[#This Row],[PE2]]/(ZACKS_Screener[[#This Row],[EG2]]*100), "")</f>
        <v>3.0822549019607819</v>
      </c>
      <c r="U1368"/>
    </row>
    <row r="1369" spans="1:21" hidden="1" x14ac:dyDescent="0.25">
      <c r="A1369" s="20" t="s">
        <v>2829</v>
      </c>
      <c r="B1369" s="35">
        <v>111499.27</v>
      </c>
      <c r="C1369" s="6" t="s">
        <v>2828</v>
      </c>
      <c r="D1369" s="6" t="s">
        <v>13</v>
      </c>
      <c r="E1369" s="6" t="s">
        <v>37</v>
      </c>
      <c r="F1369" s="6" t="s">
        <v>418</v>
      </c>
      <c r="G1369">
        <v>10</v>
      </c>
      <c r="H1369">
        <v>202210</v>
      </c>
      <c r="I1369" s="8">
        <v>60.61</v>
      </c>
      <c r="J1369" s="8">
        <v>6.49</v>
      </c>
      <c r="K1369" s="8">
        <v>6.08</v>
      </c>
      <c r="L1369" s="8">
        <v>6.38</v>
      </c>
      <c r="M1369" s="36" t="str">
        <f>INDEX(YahooDetails[], MATCH(ZACKS_Screener[Ticker], YahooDetails[Ticker],0), 4)</f>
        <v>Financial Services</v>
      </c>
      <c r="N1369" s="6" t="str">
        <f>INDEX(YahooDetails[], MATCH(ZACKS_Screener[Ticker], YahooDetails[Ticker],0), 2)</f>
        <v>Banks—Diversified</v>
      </c>
      <c r="O13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-6.3174114021571665E-2</v>
      </c>
      <c r="P13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4.9342105263157868E-2</v>
      </c>
      <c r="Q1369" s="17">
        <f>IFERROR(ZACKS_Screener[[#This Row],[Price]]/ZACKS_Screener[[#This Row],[EPS1]], "")</f>
        <v>9.96875</v>
      </c>
      <c r="R1369" s="17">
        <f>IFERROR(ZACKS_Screener[[#This Row],[Price]]/ZACKS_Screener[[#This Row],[EPS2]], "")</f>
        <v>9.5</v>
      </c>
      <c r="S1369" s="17">
        <f>IFERROR(ZACKS_Screener[[#This Row],[PE1]]/(ZACKS_Screener[[#This Row],[EG1]]*100), "")</f>
        <v>-1.577980182926829</v>
      </c>
      <c r="T1369" s="17">
        <f>IFERROR(ZACKS_Screener[[#This Row],[PE2]]/(ZACKS_Screener[[#This Row],[EG2]]*100), "")</f>
        <v>1.9253333333333345</v>
      </c>
      <c r="U1369"/>
    </row>
    <row r="1370" spans="1:21" hidden="1" x14ac:dyDescent="0.25">
      <c r="A1370" s="20" t="s">
        <v>2212</v>
      </c>
      <c r="B1370" s="35">
        <v>7187.62</v>
      </c>
      <c r="C1370" s="6" t="s">
        <v>2211</v>
      </c>
      <c r="D1370" s="6" t="s">
        <v>13</v>
      </c>
      <c r="E1370" s="6" t="s">
        <v>37</v>
      </c>
      <c r="F1370" s="6" t="s">
        <v>250</v>
      </c>
      <c r="G1370">
        <v>12</v>
      </c>
      <c r="H1370">
        <v>202212</v>
      </c>
      <c r="I1370" s="8">
        <v>30.67</v>
      </c>
      <c r="J1370" s="8">
        <v>2.99</v>
      </c>
      <c r="K1370" s="8">
        <v>2.8</v>
      </c>
      <c r="L1370" s="8">
        <v>2.93</v>
      </c>
      <c r="M1370" s="36" t="str">
        <f>INDEX(YahooDetails[], MATCH(ZACKS_Screener[Ticker], YahooDetails[Ticker],0), 4)</f>
        <v>Real Estate</v>
      </c>
      <c r="N1370" s="6" t="str">
        <f>INDEX(YahooDetails[], MATCH(ZACKS_Screener[Ticker], YahooDetails[Ticker],0), 2)</f>
        <v>REIT—Healthcare Facilities</v>
      </c>
      <c r="O13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-6.3545150501672365E-2</v>
      </c>
      <c r="P13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4.6428571428571555E-2</v>
      </c>
      <c r="Q1370" s="17">
        <f>IFERROR(ZACKS_Screener[[#This Row],[Price]]/ZACKS_Screener[[#This Row],[EPS1]], "")</f>
        <v>10.953571428571429</v>
      </c>
      <c r="R1370" s="17">
        <f>IFERROR(ZACKS_Screener[[#This Row],[Price]]/ZACKS_Screener[[#This Row],[EPS2]], "")</f>
        <v>10.467576791808874</v>
      </c>
      <c r="S1370" s="17">
        <f>IFERROR(ZACKS_Screener[[#This Row],[PE1]]/(ZACKS_Screener[[#This Row],[EG1]]*100), "")</f>
        <v>-1.7237462406015005</v>
      </c>
      <c r="T1370" s="17">
        <f>IFERROR(ZACKS_Screener[[#This Row],[PE2]]/(ZACKS_Screener[[#This Row],[EG2]]*100), "")</f>
        <v>2.2545550013126743</v>
      </c>
      <c r="U1370"/>
    </row>
    <row r="1371" spans="1:21" hidden="1" x14ac:dyDescent="0.25">
      <c r="A1371" s="20" t="s">
        <v>454</v>
      </c>
      <c r="B1371" s="35">
        <v>5133.0200000000004</v>
      </c>
      <c r="C1371" s="6" t="s">
        <v>453</v>
      </c>
      <c r="D1371" s="6" t="s">
        <v>22</v>
      </c>
      <c r="E1371" s="6" t="s">
        <v>30</v>
      </c>
      <c r="F1371" s="6" t="s">
        <v>455</v>
      </c>
      <c r="G1371">
        <v>12</v>
      </c>
      <c r="H1371">
        <v>202212</v>
      </c>
      <c r="I1371" s="8">
        <v>80.52</v>
      </c>
      <c r="J1371" s="8">
        <v>6.87</v>
      </c>
      <c r="K1371" s="8">
        <v>6.43</v>
      </c>
      <c r="L1371" s="8">
        <v>6.86</v>
      </c>
      <c r="M1371" s="36" t="str">
        <f>INDEX(YahooDetails[], MATCH(ZACKS_Screener[Ticker], YahooDetails[Ticker],0), 4)</f>
        <v>Industrials</v>
      </c>
      <c r="N1371" s="6" t="str">
        <f>INDEX(YahooDetails[], MATCH(ZACKS_Screener[Ticker], YahooDetails[Ticker],0), 2)</f>
        <v>Industrial Distribution</v>
      </c>
      <c r="O13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-6.4046579330422182E-2</v>
      </c>
      <c r="P13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6.6874027993779256E-2</v>
      </c>
      <c r="Q1371" s="17">
        <f>IFERROR(ZACKS_Screener[[#This Row],[Price]]/ZACKS_Screener[[#This Row],[EPS1]], "")</f>
        <v>12.522550544323483</v>
      </c>
      <c r="R1371" s="17">
        <f>IFERROR(ZACKS_Screener[[#This Row],[Price]]/ZACKS_Screener[[#This Row],[EPS2]], "")</f>
        <v>11.737609329446062</v>
      </c>
      <c r="S1371" s="17">
        <f>IFERROR(ZACKS_Screener[[#This Row],[PE1]]/(ZACKS_Screener[[#This Row],[EG1]]*100), "")</f>
        <v>-1.955225505443233</v>
      </c>
      <c r="T1371" s="17">
        <f>IFERROR(ZACKS_Screener[[#This Row],[PE2]]/(ZACKS_Screener[[#This Row],[EG2]]*100), "")</f>
        <v>1.7551820462404204</v>
      </c>
      <c r="U1371"/>
    </row>
    <row r="1372" spans="1:21" hidden="1" x14ac:dyDescent="0.25">
      <c r="A1372" s="20" t="s">
        <v>661</v>
      </c>
      <c r="B1372" s="35">
        <v>10566.41</v>
      </c>
      <c r="C1372" s="6" t="s">
        <v>660</v>
      </c>
      <c r="D1372" s="6" t="s">
        <v>13</v>
      </c>
      <c r="E1372" s="6" t="s">
        <v>18</v>
      </c>
      <c r="F1372" s="6" t="s">
        <v>413</v>
      </c>
      <c r="G1372">
        <v>12</v>
      </c>
      <c r="H1372">
        <v>202212</v>
      </c>
      <c r="I1372" s="8">
        <v>87.98</v>
      </c>
      <c r="J1372" s="8">
        <v>6.75</v>
      </c>
      <c r="K1372" s="8">
        <v>6.31</v>
      </c>
      <c r="L1372" s="8">
        <v>7.29</v>
      </c>
      <c r="M1372" s="36" t="str">
        <f>INDEX(YahooDetails[], MATCH(ZACKS_Screener[Ticker], YahooDetails[Ticker],0), 4)</f>
        <v>Consumer Cyclical</v>
      </c>
      <c r="N1372" s="6" t="str">
        <f>INDEX(YahooDetails[], MATCH(ZACKS_Screener[Ticker], YahooDetails[Ticker],0), 2)</f>
        <v>Packaging &amp; Containers</v>
      </c>
      <c r="O13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-6.5185185185185249E-2</v>
      </c>
      <c r="P13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0.15530903328050721</v>
      </c>
      <c r="Q1372" s="17">
        <f>IFERROR(ZACKS_Screener[[#This Row],[Price]]/ZACKS_Screener[[#This Row],[EPS1]], "")</f>
        <v>13.942947702060223</v>
      </c>
      <c r="R1372" s="17">
        <f>IFERROR(ZACKS_Screener[[#This Row],[Price]]/ZACKS_Screener[[#This Row],[EPS2]], "")</f>
        <v>12.068587105624143</v>
      </c>
      <c r="S1372" s="17">
        <f>IFERROR(ZACKS_Screener[[#This Row],[PE1]]/(ZACKS_Screener[[#This Row],[EG1]]*100), "")</f>
        <v>-2.1389749315660547</v>
      </c>
      <c r="T1372" s="17">
        <f>IFERROR(ZACKS_Screener[[#This Row],[PE2]]/(ZACKS_Screener[[#This Row],[EG2]]*100), "")</f>
        <v>0.77706923098457448</v>
      </c>
      <c r="U1372"/>
    </row>
    <row r="1373" spans="1:21" hidden="1" x14ac:dyDescent="0.25">
      <c r="A1373" s="20" t="s">
        <v>3734</v>
      </c>
      <c r="B1373" s="35">
        <v>2783.99</v>
      </c>
      <c r="C1373" s="6" t="s">
        <v>3734</v>
      </c>
      <c r="D1373" s="6" t="s">
        <v>13</v>
      </c>
      <c r="E1373" s="6" t="s">
        <v>30</v>
      </c>
      <c r="F1373" s="6" t="s">
        <v>455</v>
      </c>
      <c r="G1373">
        <v>4</v>
      </c>
      <c r="H1373">
        <v>202304</v>
      </c>
      <c r="I1373" s="8">
        <v>67.400000000000006</v>
      </c>
      <c r="J1373" s="8">
        <v>7.49</v>
      </c>
      <c r="K1373" s="8">
        <v>6.99</v>
      </c>
      <c r="L1373" s="8">
        <v>7.44</v>
      </c>
      <c r="M1373" s="36" t="str">
        <f>INDEX(YahooDetails[], MATCH(ZACKS_Screener[Ticker], YahooDetails[Ticker],0), 4)</f>
        <v>Industrials</v>
      </c>
      <c r="N1373" s="6" t="str">
        <f>INDEX(YahooDetails[], MATCH(ZACKS_Screener[Ticker], YahooDetails[Ticker],0), 2)</f>
        <v>Building Products &amp; Equipment</v>
      </c>
      <c r="O13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-6.6755674232309742E-2</v>
      </c>
      <c r="P13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6.43776824034335E-2</v>
      </c>
      <c r="Q1373" s="17">
        <f>IFERROR(ZACKS_Screener[[#This Row],[Price]]/ZACKS_Screener[[#This Row],[EPS1]], "")</f>
        <v>9.6423462088698138</v>
      </c>
      <c r="R1373" s="17">
        <f>IFERROR(ZACKS_Screener[[#This Row],[Price]]/ZACKS_Screener[[#This Row],[EPS2]], "")</f>
        <v>9.0591397849462361</v>
      </c>
      <c r="S1373" s="17">
        <f>IFERROR(ZACKS_Screener[[#This Row],[PE1]]/(ZACKS_Screener[[#This Row],[EG1]]*100), "")</f>
        <v>-1.4444234620886982</v>
      </c>
      <c r="T1373" s="17">
        <f>IFERROR(ZACKS_Screener[[#This Row],[PE2]]/(ZACKS_Screener[[#This Row],[EG2]]*100), "")</f>
        <v>1.4071863799283149</v>
      </c>
      <c r="U1373"/>
    </row>
    <row r="1374" spans="1:21" hidden="1" x14ac:dyDescent="0.25">
      <c r="A1374" s="20" t="s">
        <v>594</v>
      </c>
      <c r="B1374" s="35">
        <v>6291.6</v>
      </c>
      <c r="C1374" s="6" t="s">
        <v>593</v>
      </c>
      <c r="D1374" s="6" t="s">
        <v>13</v>
      </c>
      <c r="E1374" s="6" t="s">
        <v>14</v>
      </c>
      <c r="F1374" s="6" t="s">
        <v>595</v>
      </c>
      <c r="G1374">
        <v>12</v>
      </c>
      <c r="H1374">
        <v>202212</v>
      </c>
      <c r="I1374" s="8">
        <v>68.8</v>
      </c>
      <c r="J1374" s="8">
        <v>3.13</v>
      </c>
      <c r="K1374" s="8">
        <v>2.92</v>
      </c>
      <c r="L1374" s="8">
        <v>3.29</v>
      </c>
      <c r="M1374" s="36" t="str">
        <f>INDEX(YahooDetails[], MATCH(ZACKS_Screener[Ticker], YahooDetails[Ticker],0), 4)</f>
        <v>Industrials</v>
      </c>
      <c r="N1374" s="6" t="str">
        <f>INDEX(YahooDetails[], MATCH(ZACKS_Screener[Ticker], YahooDetails[Ticker],0), 2)</f>
        <v>Aerospace &amp; Defense</v>
      </c>
      <c r="O13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-6.7092651757188496E-2</v>
      </c>
      <c r="P13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0.12671232876712332</v>
      </c>
      <c r="Q1374" s="17">
        <f>IFERROR(ZACKS_Screener[[#This Row],[Price]]/ZACKS_Screener[[#This Row],[EPS1]], "")</f>
        <v>23.561643835616437</v>
      </c>
      <c r="R1374" s="17">
        <f>IFERROR(ZACKS_Screener[[#This Row],[Price]]/ZACKS_Screener[[#This Row],[EPS2]], "")</f>
        <v>20.911854103343465</v>
      </c>
      <c r="S1374" s="17">
        <f>IFERROR(ZACKS_Screener[[#This Row],[PE1]]/(ZACKS_Screener[[#This Row],[EG1]]*100), "")</f>
        <v>-3.5118069145466406</v>
      </c>
      <c r="T1374" s="17">
        <f>IFERROR(ZACKS_Screener[[#This Row],[PE2]]/(ZACKS_Screener[[#This Row],[EG2]]*100), "")</f>
        <v>1.6503409184260243</v>
      </c>
      <c r="U1374"/>
    </row>
    <row r="1375" spans="1:21" hidden="1" x14ac:dyDescent="0.25">
      <c r="A1375" s="20" t="s">
        <v>4133</v>
      </c>
      <c r="B1375" s="35">
        <v>2522.5100000000002</v>
      </c>
      <c r="C1375" s="6" t="s">
        <v>4132</v>
      </c>
      <c r="D1375" s="6" t="s">
        <v>22</v>
      </c>
      <c r="E1375" s="6" t="s">
        <v>30</v>
      </c>
      <c r="F1375" s="6" t="s">
        <v>763</v>
      </c>
      <c r="G1375">
        <v>12</v>
      </c>
      <c r="H1375">
        <v>202212</v>
      </c>
      <c r="I1375" s="8">
        <v>72.78</v>
      </c>
      <c r="J1375" s="8">
        <v>2.94</v>
      </c>
      <c r="K1375" s="8">
        <v>2.74</v>
      </c>
      <c r="L1375" s="8">
        <v>3.15</v>
      </c>
      <c r="M1375" s="36" t="str">
        <f>INDEX(YahooDetails[], MATCH(ZACKS_Screener[Ticker], YahooDetails[Ticker],0), 4)</f>
        <v>Consumer Cyclical</v>
      </c>
      <c r="N1375" s="6" t="str">
        <f>INDEX(YahooDetails[], MATCH(ZACKS_Screener[Ticker], YahooDetails[Ticker],0), 2)</f>
        <v>Restaurants</v>
      </c>
      <c r="O13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-6.802721088435365E-2</v>
      </c>
      <c r="P13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0.14963503649635024</v>
      </c>
      <c r="Q1375" s="17">
        <f>IFERROR(ZACKS_Screener[[#This Row],[Price]]/ZACKS_Screener[[#This Row],[EPS1]], "")</f>
        <v>26.562043795620436</v>
      </c>
      <c r="R1375" s="17">
        <f>IFERROR(ZACKS_Screener[[#This Row],[Price]]/ZACKS_Screener[[#This Row],[EPS2]], "")</f>
        <v>23.104761904761904</v>
      </c>
      <c r="S1375" s="17">
        <f>IFERROR(ZACKS_Screener[[#This Row],[PE1]]/(ZACKS_Screener[[#This Row],[EG1]]*100), "")</f>
        <v>-3.9046204379562095</v>
      </c>
      <c r="T1375" s="17">
        <f>IFERROR(ZACKS_Screener[[#This Row],[PE2]]/(ZACKS_Screener[[#This Row],[EG2]]*100), "")</f>
        <v>1.5440743321718944</v>
      </c>
      <c r="U1375"/>
    </row>
    <row r="1376" spans="1:21" hidden="1" x14ac:dyDescent="0.25">
      <c r="A1376" s="20" t="s">
        <v>3701</v>
      </c>
      <c r="B1376" s="35">
        <v>2085.64</v>
      </c>
      <c r="C1376" s="6" t="s">
        <v>3700</v>
      </c>
      <c r="D1376" s="6" t="s">
        <v>22</v>
      </c>
      <c r="E1376" s="6" t="s">
        <v>37</v>
      </c>
      <c r="F1376" s="6" t="s">
        <v>2273</v>
      </c>
      <c r="G1376">
        <v>12</v>
      </c>
      <c r="H1376">
        <v>202212</v>
      </c>
      <c r="I1376" s="8">
        <v>12.61</v>
      </c>
      <c r="J1376" s="8">
        <v>1.76</v>
      </c>
      <c r="K1376" s="8">
        <v>1.64</v>
      </c>
      <c r="L1376" s="8">
        <v>1.63</v>
      </c>
      <c r="M1376" s="36" t="str">
        <f>INDEX(YahooDetails[], MATCH(ZACKS_Screener[Ticker], YahooDetails[Ticker],0), 4)</f>
        <v>Financial Services</v>
      </c>
      <c r="N1376" s="6" t="str">
        <f>INDEX(YahooDetails[], MATCH(ZACKS_Screener[Ticker], YahooDetails[Ticker],0), 2)</f>
        <v>Banks—Regional</v>
      </c>
      <c r="O13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-6.8181818181818246E-2</v>
      </c>
      <c r="P13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-6.0975609756097615E-3</v>
      </c>
      <c r="Q1376" s="17">
        <f>IFERROR(ZACKS_Screener[[#This Row],[Price]]/ZACKS_Screener[[#This Row],[EPS1]], "")</f>
        <v>7.6890243902439028</v>
      </c>
      <c r="R1376" s="17">
        <f>IFERROR(ZACKS_Screener[[#This Row],[Price]]/ZACKS_Screener[[#This Row],[EPS2]], "")</f>
        <v>7.7361963190184051</v>
      </c>
      <c r="S1376" s="17">
        <f>IFERROR(ZACKS_Screener[[#This Row],[PE1]]/(ZACKS_Screener[[#This Row],[EG1]]*100), "")</f>
        <v>-1.1277235772357714</v>
      </c>
      <c r="T1376" s="17">
        <f>IFERROR(ZACKS_Screener[[#This Row],[PE2]]/(ZACKS_Screener[[#This Row],[EG2]]*100), "")</f>
        <v>-12.687361963190174</v>
      </c>
      <c r="U1376"/>
    </row>
    <row r="1377" spans="1:21" hidden="1" x14ac:dyDescent="0.25">
      <c r="A1377" s="20" t="s">
        <v>1552</v>
      </c>
      <c r="B1377" s="35">
        <v>3330.24</v>
      </c>
      <c r="C1377" s="6" t="s">
        <v>1551</v>
      </c>
      <c r="D1377" s="6" t="s">
        <v>22</v>
      </c>
      <c r="E1377" s="6" t="s">
        <v>41</v>
      </c>
      <c r="F1377" s="6" t="s">
        <v>48</v>
      </c>
      <c r="G1377">
        <v>12</v>
      </c>
      <c r="H1377">
        <v>202212</v>
      </c>
      <c r="I1377" s="8">
        <v>40.659999999999997</v>
      </c>
      <c r="J1377" s="8">
        <v>3.36</v>
      </c>
      <c r="K1377" s="8">
        <v>3.13</v>
      </c>
      <c r="L1377" s="8">
        <v>3.62</v>
      </c>
      <c r="M1377" s="36" t="str">
        <f>INDEX(YahooDetails[], MATCH(ZACKS_Screener[Ticker], YahooDetails[Ticker],0), 4)</f>
        <v>Healthcare</v>
      </c>
      <c r="N1377" s="6" t="str">
        <f>INDEX(YahooDetails[], MATCH(ZACKS_Screener[Ticker], YahooDetails[Ticker],0), 2)</f>
        <v>Medical Devices</v>
      </c>
      <c r="O13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-6.8452380952380945E-2</v>
      </c>
      <c r="P13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0.15654952076677323</v>
      </c>
      <c r="Q1377" s="17">
        <f>IFERROR(ZACKS_Screener[[#This Row],[Price]]/ZACKS_Screener[[#This Row],[EPS1]], "")</f>
        <v>12.990415335463258</v>
      </c>
      <c r="R1377" s="17">
        <f>IFERROR(ZACKS_Screener[[#This Row],[Price]]/ZACKS_Screener[[#This Row],[EPS2]], "")</f>
        <v>11.232044198895027</v>
      </c>
      <c r="S1377" s="17">
        <f>IFERROR(ZACKS_Screener[[#This Row],[PE1]]/(ZACKS_Screener[[#This Row],[EG1]]*100), "")</f>
        <v>-1.8977302403111542</v>
      </c>
      <c r="T1377" s="17">
        <f>IFERROR(ZACKS_Screener[[#This Row],[PE2]]/(ZACKS_Screener[[#This Row],[EG2]]*100), "")</f>
        <v>0.71747547637839637</v>
      </c>
      <c r="U1377"/>
    </row>
    <row r="1378" spans="1:21" hidden="1" x14ac:dyDescent="0.25">
      <c r="A1378" s="20" t="s">
        <v>825</v>
      </c>
      <c r="B1378" s="35">
        <v>3539.76</v>
      </c>
      <c r="C1378" s="6" t="s">
        <v>824</v>
      </c>
      <c r="D1378" s="6" t="s">
        <v>13</v>
      </c>
      <c r="E1378" s="6" t="s">
        <v>223</v>
      </c>
      <c r="F1378" s="6" t="s">
        <v>788</v>
      </c>
      <c r="G1378">
        <v>12</v>
      </c>
      <c r="H1378">
        <v>202212</v>
      </c>
      <c r="I1378" s="8">
        <v>6.53</v>
      </c>
      <c r="J1378" s="8">
        <v>1.3</v>
      </c>
      <c r="K1378" s="8">
        <v>1.21</v>
      </c>
      <c r="L1378" s="8">
        <v>1.06</v>
      </c>
      <c r="M1378" s="36" t="str">
        <f>INDEX(YahooDetails[], MATCH(ZACKS_Screener[Ticker], YahooDetails[Ticker],0), 4)</f>
        <v>Energy</v>
      </c>
      <c r="N1378" s="6" t="str">
        <f>INDEX(YahooDetails[], MATCH(ZACKS_Screener[Ticker], YahooDetails[Ticker],0), 2)</f>
        <v>Oil &amp; Gas E&amp;P</v>
      </c>
      <c r="O13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-6.923076923076929E-2</v>
      </c>
      <c r="P13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-0.12396694214876026</v>
      </c>
      <c r="Q1378" s="17">
        <f>IFERROR(ZACKS_Screener[[#This Row],[Price]]/ZACKS_Screener[[#This Row],[EPS1]], "")</f>
        <v>5.3966942148760335</v>
      </c>
      <c r="R1378" s="17">
        <f>IFERROR(ZACKS_Screener[[#This Row],[Price]]/ZACKS_Screener[[#This Row],[EPS2]], "")</f>
        <v>6.1603773584905657</v>
      </c>
      <c r="S1378" s="17">
        <f>IFERROR(ZACKS_Screener[[#This Row],[PE1]]/(ZACKS_Screener[[#This Row],[EG1]]*100), "")</f>
        <v>-0.77952249770431536</v>
      </c>
      <c r="T1378" s="17">
        <f>IFERROR(ZACKS_Screener[[#This Row],[PE2]]/(ZACKS_Screener[[#This Row],[EG2]]*100), "")</f>
        <v>-0.49693710691823922</v>
      </c>
      <c r="U1378"/>
    </row>
    <row r="1379" spans="1:21" hidden="1" x14ac:dyDescent="0.25">
      <c r="A1379" s="20" t="s">
        <v>3874</v>
      </c>
      <c r="B1379" s="35">
        <v>2487.09</v>
      </c>
      <c r="C1379" s="6" t="s">
        <v>3873</v>
      </c>
      <c r="D1379" s="6" t="s">
        <v>13</v>
      </c>
      <c r="E1379" s="6" t="s">
        <v>37</v>
      </c>
      <c r="F1379" s="6" t="s">
        <v>379</v>
      </c>
      <c r="G1379">
        <v>12</v>
      </c>
      <c r="H1379">
        <v>202212</v>
      </c>
      <c r="I1379" s="8">
        <v>30.15</v>
      </c>
      <c r="J1379" s="8">
        <v>16.27</v>
      </c>
      <c r="K1379" s="8">
        <v>15.13</v>
      </c>
      <c r="L1379" s="8">
        <v>17.13</v>
      </c>
      <c r="M1379" s="36" t="str">
        <f>INDEX(YahooDetails[], MATCH(ZACKS_Screener[Ticker], YahooDetails[Ticker],0), 4)</f>
        <v>Financial Services</v>
      </c>
      <c r="N1379" s="6" t="str">
        <f>INDEX(YahooDetails[], MATCH(ZACKS_Screener[Ticker], YahooDetails[Ticker],0), 2)</f>
        <v>Insurance—Life</v>
      </c>
      <c r="O13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-7.006760909649655E-2</v>
      </c>
      <c r="P13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0.13218770654329134</v>
      </c>
      <c r="Q1379" s="17">
        <f>IFERROR(ZACKS_Screener[[#This Row],[Price]]/ZACKS_Screener[[#This Row],[EPS1]], "")</f>
        <v>1.9927296761401188</v>
      </c>
      <c r="R1379" s="17">
        <f>IFERROR(ZACKS_Screener[[#This Row],[Price]]/ZACKS_Screener[[#This Row],[EPS2]], "")</f>
        <v>1.7600700525394046</v>
      </c>
      <c r="S1379" s="17">
        <f>IFERROR(ZACKS_Screener[[#This Row],[PE1]]/(ZACKS_Screener[[#This Row],[EG1]]*100), "")</f>
        <v>-0.28440098097192773</v>
      </c>
      <c r="T1379" s="17">
        <f>IFERROR(ZACKS_Screener[[#This Row],[PE2]]/(ZACKS_Screener[[#This Row],[EG2]]*100), "")</f>
        <v>0.1331492994746061</v>
      </c>
      <c r="U1379"/>
    </row>
    <row r="1380" spans="1:21" hidden="1" x14ac:dyDescent="0.25">
      <c r="A1380" s="20" t="s">
        <v>2014</v>
      </c>
      <c r="B1380" s="35">
        <v>279701.56</v>
      </c>
      <c r="C1380" s="6" t="s">
        <v>2013</v>
      </c>
      <c r="D1380" s="6" t="s">
        <v>13</v>
      </c>
      <c r="E1380" s="6" t="s">
        <v>41</v>
      </c>
      <c r="F1380" s="6" t="s">
        <v>42</v>
      </c>
      <c r="G1380">
        <v>12</v>
      </c>
      <c r="H1380">
        <v>202212</v>
      </c>
      <c r="I1380" s="8">
        <v>110.23</v>
      </c>
      <c r="J1380" s="8">
        <v>7.48</v>
      </c>
      <c r="K1380" s="8">
        <v>6.95</v>
      </c>
      <c r="L1380" s="8">
        <v>8.4600000000000009</v>
      </c>
      <c r="M1380" s="36" t="str">
        <f>INDEX(YahooDetails[], MATCH(ZACKS_Screener[Ticker], YahooDetails[Ticker],0), 4)</f>
        <v>Healthcare</v>
      </c>
      <c r="N1380" s="6" t="str">
        <f>INDEX(YahooDetails[], MATCH(ZACKS_Screener[Ticker], YahooDetails[Ticker],0), 2)</f>
        <v>Drug Manufacturers—General</v>
      </c>
      <c r="O13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-7.0855614973262065E-2</v>
      </c>
      <c r="P13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0.2172661870503598</v>
      </c>
      <c r="Q1380" s="17">
        <f>IFERROR(ZACKS_Screener[[#This Row],[Price]]/ZACKS_Screener[[#This Row],[EPS1]], "")</f>
        <v>15.86043165467626</v>
      </c>
      <c r="R1380" s="17">
        <f>IFERROR(ZACKS_Screener[[#This Row],[Price]]/ZACKS_Screener[[#This Row],[EPS2]], "")</f>
        <v>13.029550827423167</v>
      </c>
      <c r="S1380" s="17">
        <f>IFERROR(ZACKS_Screener[[#This Row],[PE1]]/(ZACKS_Screener[[#This Row],[EG1]]*100), "")</f>
        <v>-2.238415637301479</v>
      </c>
      <c r="T1380" s="17">
        <f>IFERROR(ZACKS_Screener[[#This Row],[PE2]]/(ZACKS_Screener[[#This Row],[EG2]]*100), "")</f>
        <v>0.59970449172576812</v>
      </c>
      <c r="U1380"/>
    </row>
    <row r="1381" spans="1:21" hidden="1" x14ac:dyDescent="0.25">
      <c r="A1381" s="20" t="s">
        <v>2751</v>
      </c>
      <c r="B1381" s="35">
        <v>5693.91</v>
      </c>
      <c r="C1381" s="6" t="s">
        <v>2750</v>
      </c>
      <c r="D1381" s="6" t="s">
        <v>13</v>
      </c>
      <c r="E1381" s="6" t="s">
        <v>26</v>
      </c>
      <c r="F1381" s="6" t="s">
        <v>64</v>
      </c>
      <c r="G1381">
        <v>12</v>
      </c>
      <c r="H1381">
        <v>202212</v>
      </c>
      <c r="I1381" s="8">
        <v>133.44</v>
      </c>
      <c r="J1381" s="8">
        <v>7.76</v>
      </c>
      <c r="K1381" s="8">
        <v>7.21</v>
      </c>
      <c r="L1381" s="8">
        <v>8.19</v>
      </c>
      <c r="M1381" s="36" t="str">
        <f>INDEX(YahooDetails[], MATCH(ZACKS_Screener[Ticker], YahooDetails[Ticker],0), 4)</f>
        <v>Basic Materials</v>
      </c>
      <c r="N1381" s="6" t="str">
        <f>INDEX(YahooDetails[], MATCH(ZACKS_Screener[Ticker], YahooDetails[Ticker],0), 2)</f>
        <v>Lumber &amp; Wood Production</v>
      </c>
      <c r="O13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-7.0876288659793799E-2</v>
      </c>
      <c r="P13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0.13592233009708732</v>
      </c>
      <c r="Q1381" s="17">
        <f>IFERROR(ZACKS_Screener[[#This Row],[Price]]/ZACKS_Screener[[#This Row],[EPS1]], "")</f>
        <v>18.50762829403606</v>
      </c>
      <c r="R1381" s="17">
        <f>IFERROR(ZACKS_Screener[[#This Row],[Price]]/ZACKS_Screener[[#This Row],[EPS2]], "")</f>
        <v>16.293040293040292</v>
      </c>
      <c r="S1381" s="17">
        <f>IFERROR(ZACKS_Screener[[#This Row],[PE1]]/(ZACKS_Screener[[#This Row],[EG1]]*100), "")</f>
        <v>-2.6112581011221789</v>
      </c>
      <c r="T1381" s="17">
        <f>IFERROR(ZACKS_Screener[[#This Row],[PE2]]/(ZACKS_Screener[[#This Row],[EG2]]*100), "")</f>
        <v>1.198702250130822</v>
      </c>
      <c r="U1381"/>
    </row>
    <row r="1382" spans="1:21" hidden="1" x14ac:dyDescent="0.25">
      <c r="A1382" s="20" t="s">
        <v>3064</v>
      </c>
      <c r="B1382" s="35">
        <v>4881.75</v>
      </c>
      <c r="C1382" s="6" t="s">
        <v>3063</v>
      </c>
      <c r="D1382" s="6" t="s">
        <v>13</v>
      </c>
      <c r="E1382" s="6" t="s">
        <v>85</v>
      </c>
      <c r="F1382" s="6" t="s">
        <v>286</v>
      </c>
      <c r="G1382">
        <v>12</v>
      </c>
      <c r="H1382">
        <v>202212</v>
      </c>
      <c r="I1382" s="8">
        <v>31.37</v>
      </c>
      <c r="J1382" s="8">
        <v>3.08</v>
      </c>
      <c r="K1382" s="8">
        <v>2.86</v>
      </c>
      <c r="L1382" s="8">
        <v>3.06</v>
      </c>
      <c r="M1382" s="36" t="str">
        <f>INDEX(YahooDetails[], MATCH(ZACKS_Screener[Ticker], YahooDetails[Ticker],0), 4)</f>
        <v>Technology</v>
      </c>
      <c r="N1382" s="6" t="str">
        <f>INDEX(YahooDetails[], MATCH(ZACKS_Screener[Ticker], YahooDetails[Ticker],0), 2)</f>
        <v>Scientific &amp; Technical Instruments</v>
      </c>
      <c r="O13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-7.1428571428571494E-2</v>
      </c>
      <c r="P13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6.9930069930069991E-2</v>
      </c>
      <c r="Q1382" s="17">
        <f>IFERROR(ZACKS_Screener[[#This Row],[Price]]/ZACKS_Screener[[#This Row],[EPS1]], "")</f>
        <v>10.96853146853147</v>
      </c>
      <c r="R1382" s="17">
        <f>IFERROR(ZACKS_Screener[[#This Row],[Price]]/ZACKS_Screener[[#This Row],[EPS2]], "")</f>
        <v>10.251633986928105</v>
      </c>
      <c r="S1382" s="17">
        <f>IFERROR(ZACKS_Screener[[#This Row],[PE1]]/(ZACKS_Screener[[#This Row],[EG1]]*100), "")</f>
        <v>-1.5355944055944044</v>
      </c>
      <c r="T1382" s="17">
        <f>IFERROR(ZACKS_Screener[[#This Row],[PE2]]/(ZACKS_Screener[[#This Row],[EG2]]*100), "")</f>
        <v>1.4659836601307179</v>
      </c>
      <c r="U1382"/>
    </row>
    <row r="1383" spans="1:21" hidden="1" x14ac:dyDescent="0.25">
      <c r="A1383" s="20" t="s">
        <v>1369</v>
      </c>
      <c r="B1383" s="35">
        <v>96931.77</v>
      </c>
      <c r="C1383" s="6" t="s">
        <v>1368</v>
      </c>
      <c r="D1383" s="6" t="s">
        <v>22</v>
      </c>
      <c r="E1383" s="6" t="s">
        <v>41</v>
      </c>
      <c r="F1383" s="6" t="s">
        <v>67</v>
      </c>
      <c r="G1383">
        <v>12</v>
      </c>
      <c r="H1383">
        <v>202212</v>
      </c>
      <c r="I1383" s="8">
        <v>77.709999999999994</v>
      </c>
      <c r="J1383" s="8">
        <v>7.26</v>
      </c>
      <c r="K1383" s="8">
        <v>6.74</v>
      </c>
      <c r="L1383" s="8">
        <v>7.26</v>
      </c>
      <c r="M1383" s="36" t="str">
        <f>INDEX(YahooDetails[], MATCH(ZACKS_Screener[Ticker], YahooDetails[Ticker],0), 4)</f>
        <v>Healthcare</v>
      </c>
      <c r="N1383" s="6" t="str">
        <f>INDEX(YahooDetails[], MATCH(ZACKS_Screener[Ticker], YahooDetails[Ticker],0), 2)</f>
        <v>Drug Manufacturers—General</v>
      </c>
      <c r="O13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-7.1625344352617026E-2</v>
      </c>
      <c r="P13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7.715133531157263E-2</v>
      </c>
      <c r="Q1383" s="17">
        <f>IFERROR(ZACKS_Screener[[#This Row],[Price]]/ZACKS_Screener[[#This Row],[EPS1]], "")</f>
        <v>11.52967359050445</v>
      </c>
      <c r="R1383" s="17">
        <f>IFERROR(ZACKS_Screener[[#This Row],[Price]]/ZACKS_Screener[[#This Row],[EPS2]], "")</f>
        <v>10.703856749311294</v>
      </c>
      <c r="S1383" s="17">
        <f>IFERROR(ZACKS_Screener[[#This Row],[PE1]]/(ZACKS_Screener[[#This Row],[EG1]]*100), "")</f>
        <v>-1.6097198128281223</v>
      </c>
      <c r="T1383" s="17">
        <f>IFERROR(ZACKS_Screener[[#This Row],[PE2]]/(ZACKS_Screener[[#This Row],[EG2]]*100), "")</f>
        <v>1.3873845094299651</v>
      </c>
      <c r="U1383"/>
    </row>
    <row r="1384" spans="1:21" hidden="1" x14ac:dyDescent="0.25">
      <c r="A1384" s="20" t="s">
        <v>1383</v>
      </c>
      <c r="B1384" s="35">
        <v>29669.55</v>
      </c>
      <c r="C1384" s="6" t="s">
        <v>1382</v>
      </c>
      <c r="D1384" s="6" t="s">
        <v>13</v>
      </c>
      <c r="E1384" s="6" t="s">
        <v>14</v>
      </c>
      <c r="F1384" s="6" t="s">
        <v>261</v>
      </c>
      <c r="G1384">
        <v>12</v>
      </c>
      <c r="H1384">
        <v>202212</v>
      </c>
      <c r="I1384" s="8">
        <v>34.9</v>
      </c>
      <c r="J1384" s="8">
        <v>2.09</v>
      </c>
      <c r="K1384" s="8">
        <v>1.94</v>
      </c>
      <c r="L1384" s="8">
        <v>2.39</v>
      </c>
      <c r="M1384" s="36" t="str">
        <f>INDEX(YahooDetails[], MATCH(ZACKS_Screener[Ticker], YahooDetails[Ticker],0), 4)</f>
        <v>Technology</v>
      </c>
      <c r="N1384" s="6" t="str">
        <f>INDEX(YahooDetails[], MATCH(ZACKS_Screener[Ticker], YahooDetails[Ticker],0), 2)</f>
        <v>Electronic Components</v>
      </c>
      <c r="O13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-7.1770334928229623E-2</v>
      </c>
      <c r="P13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0.23195876288659803</v>
      </c>
      <c r="Q1384" s="17">
        <f>IFERROR(ZACKS_Screener[[#This Row],[Price]]/ZACKS_Screener[[#This Row],[EPS1]], "")</f>
        <v>17.989690721649485</v>
      </c>
      <c r="R1384" s="17">
        <f>IFERROR(ZACKS_Screener[[#This Row],[Price]]/ZACKS_Screener[[#This Row],[EPS2]], "")</f>
        <v>14.602510460251045</v>
      </c>
      <c r="S1384" s="17">
        <f>IFERROR(ZACKS_Screener[[#This Row],[PE1]]/(ZACKS_Screener[[#This Row],[EG1]]*100), "")</f>
        <v>-2.5065635738831626</v>
      </c>
      <c r="T1384" s="17">
        <f>IFERROR(ZACKS_Screener[[#This Row],[PE2]]/(ZACKS_Screener[[#This Row],[EG2]]*100), "")</f>
        <v>0.62953045095304483</v>
      </c>
      <c r="U1384"/>
    </row>
    <row r="1385" spans="1:21" hidden="1" x14ac:dyDescent="0.25">
      <c r="A1385" s="20" t="s">
        <v>3280</v>
      </c>
      <c r="B1385" s="35">
        <v>2405.89</v>
      </c>
      <c r="C1385" s="6" t="s">
        <v>3279</v>
      </c>
      <c r="D1385" s="6" t="s">
        <v>22</v>
      </c>
      <c r="E1385" s="6" t="s">
        <v>37</v>
      </c>
      <c r="F1385" s="6" t="s">
        <v>550</v>
      </c>
      <c r="G1385">
        <v>12</v>
      </c>
      <c r="H1385">
        <v>202212</v>
      </c>
      <c r="I1385" s="8">
        <v>34.68</v>
      </c>
      <c r="J1385" s="8">
        <v>4.7300000000000004</v>
      </c>
      <c r="K1385" s="8">
        <v>4.3899999999999997</v>
      </c>
      <c r="L1385" s="8">
        <v>4.58</v>
      </c>
      <c r="M1385" s="36" t="str">
        <f>INDEX(YahooDetails[], MATCH(ZACKS_Screener[Ticker], YahooDetails[Ticker],0), 4)</f>
        <v>Financial Services</v>
      </c>
      <c r="N1385" s="6" t="str">
        <f>INDEX(YahooDetails[], MATCH(ZACKS_Screener[Ticker], YahooDetails[Ticker],0), 2)</f>
        <v>Banks—Regional</v>
      </c>
      <c r="O13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-7.1881606765327843E-2</v>
      </c>
      <c r="P13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4.3280182232346337E-2</v>
      </c>
      <c r="Q1385" s="17">
        <f>IFERROR(ZACKS_Screener[[#This Row],[Price]]/ZACKS_Screener[[#This Row],[EPS1]], "")</f>
        <v>7.8997722095671987</v>
      </c>
      <c r="R1385" s="17">
        <f>IFERROR(ZACKS_Screener[[#This Row],[Price]]/ZACKS_Screener[[#This Row],[EPS2]], "")</f>
        <v>7.572052401746725</v>
      </c>
      <c r="S1385" s="17">
        <f>IFERROR(ZACKS_Screener[[#This Row],[PE1]]/(ZACKS_Screener[[#This Row],[EG1]]*100), "")</f>
        <v>-1.0989977220956697</v>
      </c>
      <c r="T1385" s="17">
        <f>IFERROR(ZACKS_Screener[[#This Row],[PE2]]/(ZACKS_Screener[[#This Row],[EG2]]*100), "")</f>
        <v>1.7495426338772657</v>
      </c>
      <c r="U1385"/>
    </row>
    <row r="1386" spans="1:21" hidden="1" x14ac:dyDescent="0.25">
      <c r="A1386" s="20" t="s">
        <v>3226</v>
      </c>
      <c r="B1386" s="35">
        <v>3076.91</v>
      </c>
      <c r="C1386" s="6" t="s">
        <v>3226</v>
      </c>
      <c r="D1386" s="6" t="s">
        <v>13</v>
      </c>
      <c r="E1386" s="6" t="s">
        <v>330</v>
      </c>
      <c r="F1386" s="6" t="s">
        <v>331</v>
      </c>
      <c r="G1386">
        <v>12</v>
      </c>
      <c r="H1386">
        <v>202212</v>
      </c>
      <c r="I1386" s="8">
        <v>35.51</v>
      </c>
      <c r="J1386" s="8">
        <v>2.36</v>
      </c>
      <c r="K1386" s="8">
        <v>2.19</v>
      </c>
      <c r="L1386" s="8">
        <v>2.71</v>
      </c>
      <c r="M1386" s="36" t="str">
        <f>INDEX(YahooDetails[], MATCH(ZACKS_Screener[Ticker], YahooDetails[Ticker],0), 4)</f>
        <v>Consumer Cyclical</v>
      </c>
      <c r="N1386" s="6" t="str">
        <f>INDEX(YahooDetails[], MATCH(ZACKS_Screener[Ticker], YahooDetails[Ticker],0), 2)</f>
        <v>Leisure</v>
      </c>
      <c r="O13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-7.203389830508472E-2</v>
      </c>
      <c r="P13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0.23744292237442924</v>
      </c>
      <c r="Q1386" s="17">
        <f>IFERROR(ZACKS_Screener[[#This Row],[Price]]/ZACKS_Screener[[#This Row],[EPS1]], "")</f>
        <v>16.214611872146119</v>
      </c>
      <c r="R1386" s="17">
        <f>IFERROR(ZACKS_Screener[[#This Row],[Price]]/ZACKS_Screener[[#This Row],[EPS2]], "")</f>
        <v>13.103321033210332</v>
      </c>
      <c r="S1386" s="17">
        <f>IFERROR(ZACKS_Screener[[#This Row],[PE1]]/(ZACKS_Screener[[#This Row],[EG1]]*100), "")</f>
        <v>-2.2509696481332266</v>
      </c>
      <c r="T1386" s="17">
        <f>IFERROR(ZACKS_Screener[[#This Row],[PE2]]/(ZACKS_Screener[[#This Row],[EG2]]*100), "")</f>
        <v>0.55185140505251196</v>
      </c>
      <c r="U1386"/>
    </row>
    <row r="1387" spans="1:21" hidden="1" x14ac:dyDescent="0.25">
      <c r="A1387" s="20" t="s">
        <v>2922</v>
      </c>
      <c r="B1387" s="35">
        <v>41745.07</v>
      </c>
      <c r="C1387" s="6" t="s">
        <v>2921</v>
      </c>
      <c r="D1387" s="6" t="s">
        <v>13</v>
      </c>
      <c r="E1387" s="6" t="s">
        <v>223</v>
      </c>
      <c r="F1387" s="6" t="s">
        <v>465</v>
      </c>
      <c r="G1387">
        <v>12</v>
      </c>
      <c r="H1387">
        <v>202212</v>
      </c>
      <c r="I1387" s="8">
        <v>40.549999999999997</v>
      </c>
      <c r="J1387" s="8">
        <v>3.31</v>
      </c>
      <c r="K1387" s="8">
        <v>3.07</v>
      </c>
      <c r="L1387" s="8">
        <v>2.9</v>
      </c>
      <c r="M1387" s="36" t="str">
        <f>INDEX(YahooDetails[], MATCH(ZACKS_Screener[Ticker], YahooDetails[Ticker],0), 4)</f>
        <v>Energy</v>
      </c>
      <c r="N1387" s="6" t="str">
        <f>INDEX(YahooDetails[], MATCH(ZACKS_Screener[Ticker], YahooDetails[Ticker],0), 2)</f>
        <v>Oil &amp; Gas Midstream</v>
      </c>
      <c r="O13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-7.2507552870090697E-2</v>
      </c>
      <c r="P13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-5.5374592833876204E-2</v>
      </c>
      <c r="Q1387" s="17">
        <f>IFERROR(ZACKS_Screener[[#This Row],[Price]]/ZACKS_Screener[[#This Row],[EPS1]], "")</f>
        <v>13.208469055374593</v>
      </c>
      <c r="R1387" s="17">
        <f>IFERROR(ZACKS_Screener[[#This Row],[Price]]/ZACKS_Screener[[#This Row],[EPS2]], "")</f>
        <v>13.982758620689655</v>
      </c>
      <c r="S1387" s="17">
        <f>IFERROR(ZACKS_Screener[[#This Row],[PE1]]/(ZACKS_Screener[[#This Row],[EG1]]*100), "")</f>
        <v>-1.8216680238870777</v>
      </c>
      <c r="T1387" s="17">
        <f>IFERROR(ZACKS_Screener[[#This Row],[PE2]]/(ZACKS_Screener[[#This Row],[EG2]]*100), "")</f>
        <v>-2.5251217038539564</v>
      </c>
      <c r="U1387"/>
    </row>
    <row r="1388" spans="1:21" hidden="1" x14ac:dyDescent="0.25">
      <c r="A1388" s="20" t="s">
        <v>845</v>
      </c>
      <c r="B1388" s="35">
        <v>10723.75</v>
      </c>
      <c r="C1388" s="6" t="s">
        <v>844</v>
      </c>
      <c r="D1388" s="6" t="s">
        <v>13</v>
      </c>
      <c r="E1388" s="6" t="s">
        <v>41</v>
      </c>
      <c r="F1388" s="6" t="s">
        <v>153</v>
      </c>
      <c r="G1388">
        <v>12</v>
      </c>
      <c r="H1388">
        <v>202212</v>
      </c>
      <c r="I1388" s="8">
        <v>209.53</v>
      </c>
      <c r="J1388" s="8">
        <v>11.12</v>
      </c>
      <c r="K1388" s="8">
        <v>10.31</v>
      </c>
      <c r="L1388" s="8">
        <v>11.91</v>
      </c>
      <c r="M1388" s="36" t="str">
        <f>INDEX(YahooDetails[], MATCH(ZACKS_Screener[Ticker], YahooDetails[Ticker],0), 4)</f>
        <v>Healthcare</v>
      </c>
      <c r="N1388" s="6" t="str">
        <f>INDEX(YahooDetails[], MATCH(ZACKS_Screener[Ticker], YahooDetails[Ticker],0), 2)</f>
        <v>Diagnostics &amp; Research</v>
      </c>
      <c r="O13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-7.284172661870493E-2</v>
      </c>
      <c r="P13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0.15518913676042673</v>
      </c>
      <c r="Q1388" s="17">
        <f>IFERROR(ZACKS_Screener[[#This Row],[Price]]/ZACKS_Screener[[#This Row],[EPS1]], "")</f>
        <v>20.322987390882638</v>
      </c>
      <c r="R1388" s="17">
        <f>IFERROR(ZACKS_Screener[[#This Row],[Price]]/ZACKS_Screener[[#This Row],[EPS2]], "")</f>
        <v>17.592779177162047</v>
      </c>
      <c r="S1388" s="17">
        <f>IFERROR(ZACKS_Screener[[#This Row],[PE1]]/(ZACKS_Screener[[#This Row],[EG1]]*100), "")</f>
        <v>-2.7900199973656203</v>
      </c>
      <c r="T1388" s="17">
        <f>IFERROR(ZACKS_Screener[[#This Row],[PE2]]/(ZACKS_Screener[[#This Row],[EG2]]*100), "")</f>
        <v>1.1336347082283798</v>
      </c>
      <c r="U1388"/>
    </row>
    <row r="1389" spans="1:21" hidden="1" x14ac:dyDescent="0.25">
      <c r="A1389" s="20" t="s">
        <v>2743</v>
      </c>
      <c r="B1389" s="35">
        <v>4215.51</v>
      </c>
      <c r="C1389" s="6" t="s">
        <v>2742</v>
      </c>
      <c r="D1389" s="6" t="s">
        <v>22</v>
      </c>
      <c r="E1389" s="6" t="s">
        <v>85</v>
      </c>
      <c r="F1389" s="6" t="s">
        <v>745</v>
      </c>
      <c r="G1389">
        <v>12</v>
      </c>
      <c r="H1389">
        <v>202212</v>
      </c>
      <c r="I1389" s="8">
        <v>45.6</v>
      </c>
      <c r="J1389" s="8">
        <v>2.04</v>
      </c>
      <c r="K1389" s="8">
        <v>1.89</v>
      </c>
      <c r="L1389" s="8">
        <v>2.2999999999999998</v>
      </c>
      <c r="M1389" s="36" t="str">
        <f>INDEX(YahooDetails[], MATCH(ZACKS_Screener[Ticker], YahooDetails[Ticker],0), 4)</f>
        <v>Industrials</v>
      </c>
      <c r="N1389" s="6" t="str">
        <f>INDEX(YahooDetails[], MATCH(ZACKS_Screener[Ticker], YahooDetails[Ticker],0), 2)</f>
        <v>Waste Management</v>
      </c>
      <c r="O13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-7.352941176470594E-2</v>
      </c>
      <c r="P13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0.21693121693121689</v>
      </c>
      <c r="Q1389" s="17">
        <f>IFERROR(ZACKS_Screener[[#This Row],[Price]]/ZACKS_Screener[[#This Row],[EPS1]], "")</f>
        <v>24.12698412698413</v>
      </c>
      <c r="R1389" s="17">
        <f>IFERROR(ZACKS_Screener[[#This Row],[Price]]/ZACKS_Screener[[#This Row],[EPS2]], "")</f>
        <v>19.826086956521742</v>
      </c>
      <c r="S1389" s="17">
        <f>IFERROR(ZACKS_Screener[[#This Row],[PE1]]/(ZACKS_Screener[[#This Row],[EG1]]*100), "")</f>
        <v>-3.2812698412698391</v>
      </c>
      <c r="T1389" s="17">
        <f>IFERROR(ZACKS_Screener[[#This Row],[PE2]]/(ZACKS_Screener[[#This Row],[EG2]]*100), "")</f>
        <v>0.91393425238600245</v>
      </c>
      <c r="U1389"/>
    </row>
    <row r="1390" spans="1:21" hidden="1" x14ac:dyDescent="0.25">
      <c r="A1390" s="20" t="s">
        <v>6996</v>
      </c>
      <c r="B1390" s="35">
        <v>2143</v>
      </c>
      <c r="C1390" s="6" t="s">
        <v>6995</v>
      </c>
      <c r="D1390" s="6" t="s">
        <v>13</v>
      </c>
      <c r="E1390" s="6" t="s">
        <v>37</v>
      </c>
      <c r="F1390" s="6" t="s">
        <v>250</v>
      </c>
      <c r="G1390">
        <v>12</v>
      </c>
      <c r="H1390">
        <v>202212</v>
      </c>
      <c r="I1390" s="8">
        <v>12.62</v>
      </c>
      <c r="J1390" s="8">
        <v>2.0299999999999998</v>
      </c>
      <c r="K1390" s="8">
        <v>1.88</v>
      </c>
      <c r="L1390" s="8">
        <v>1.82</v>
      </c>
      <c r="M1390" s="36" t="e">
        <f>INDEX(YahooDetails[], MATCH(ZACKS_Screener[Ticker], YahooDetails[Ticker],0), 4)</f>
        <v>#N/A</v>
      </c>
      <c r="N1390" s="6" t="e">
        <f>INDEX(YahooDetails[], MATCH(ZACKS_Screener[Ticker], YahooDetails[Ticker],0), 2)</f>
        <v>#N/A</v>
      </c>
      <c r="O13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-7.3891625615763512E-2</v>
      </c>
      <c r="P13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-3.1914893617021191E-2</v>
      </c>
      <c r="Q1390" s="17">
        <f>IFERROR(ZACKS_Screener[[#This Row],[Price]]/ZACKS_Screener[[#This Row],[EPS1]], "")</f>
        <v>6.7127659574468082</v>
      </c>
      <c r="R1390" s="17">
        <f>IFERROR(ZACKS_Screener[[#This Row],[Price]]/ZACKS_Screener[[#This Row],[EPS2]], "")</f>
        <v>6.9340659340659334</v>
      </c>
      <c r="S1390" s="17">
        <f>IFERROR(ZACKS_Screener[[#This Row],[PE1]]/(ZACKS_Screener[[#This Row],[EG1]]*100), "")</f>
        <v>-0.9084609929078018</v>
      </c>
      <c r="T1390" s="17">
        <f>IFERROR(ZACKS_Screener[[#This Row],[PE2]]/(ZACKS_Screener[[#This Row],[EG2]]*100), "")</f>
        <v>-2.1726739926739982</v>
      </c>
      <c r="U1390"/>
    </row>
    <row r="1391" spans="1:21" hidden="1" x14ac:dyDescent="0.25">
      <c r="A1391" s="20" t="s">
        <v>329</v>
      </c>
      <c r="B1391" s="35">
        <v>3746.31</v>
      </c>
      <c r="C1391" s="6" t="s">
        <v>328</v>
      </c>
      <c r="D1391" s="6" t="s">
        <v>22</v>
      </c>
      <c r="E1391" s="6" t="s">
        <v>330</v>
      </c>
      <c r="F1391" s="6" t="s">
        <v>331</v>
      </c>
      <c r="G1391">
        <v>1</v>
      </c>
      <c r="H1391">
        <v>202301</v>
      </c>
      <c r="I1391" s="8">
        <v>49</v>
      </c>
      <c r="J1391" s="8">
        <v>7.7</v>
      </c>
      <c r="K1391" s="8">
        <v>7.13</v>
      </c>
      <c r="L1391" s="8">
        <v>7.9</v>
      </c>
      <c r="M1391" s="36" t="str">
        <f>INDEX(YahooDetails[], MATCH(ZACKS_Screener[Ticker], YahooDetails[Ticker],0), 4)</f>
        <v>Consumer Cyclical</v>
      </c>
      <c r="N1391" s="6" t="str">
        <f>INDEX(YahooDetails[], MATCH(ZACKS_Screener[Ticker], YahooDetails[Ticker],0), 2)</f>
        <v>Specialty Retail</v>
      </c>
      <c r="O13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-7.4025974025974065E-2</v>
      </c>
      <c r="P13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0.10799438990182335</v>
      </c>
      <c r="Q1391" s="17">
        <f>IFERROR(ZACKS_Screener[[#This Row],[Price]]/ZACKS_Screener[[#This Row],[EPS1]], "")</f>
        <v>6.8723702664796633</v>
      </c>
      <c r="R1391" s="17">
        <f>IFERROR(ZACKS_Screener[[#This Row],[Price]]/ZACKS_Screener[[#This Row],[EPS2]], "")</f>
        <v>6.2025316455696196</v>
      </c>
      <c r="S1391" s="17">
        <f>IFERROR(ZACKS_Screener[[#This Row],[PE1]]/(ZACKS_Screener[[#This Row],[EG1]]*100), "")</f>
        <v>-0.92837282547181377</v>
      </c>
      <c r="T1391" s="17">
        <f>IFERROR(ZACKS_Screener[[#This Row],[PE2]]/(ZACKS_Screener[[#This Row],[EG2]]*100), "")</f>
        <v>0.57433831990793971</v>
      </c>
      <c r="U1391"/>
    </row>
    <row r="1392" spans="1:21" hidden="1" x14ac:dyDescent="0.25">
      <c r="A1392" s="20" t="s">
        <v>1201</v>
      </c>
      <c r="B1392" s="35">
        <v>56890.95</v>
      </c>
      <c r="C1392" s="6" t="s">
        <v>1200</v>
      </c>
      <c r="D1392" s="6" t="s">
        <v>13</v>
      </c>
      <c r="E1392" s="6" t="s">
        <v>107</v>
      </c>
      <c r="F1392" s="6" t="s">
        <v>1202</v>
      </c>
      <c r="G1392">
        <v>12</v>
      </c>
      <c r="H1392">
        <v>202212</v>
      </c>
      <c r="I1392" s="8">
        <v>14.22</v>
      </c>
      <c r="J1392" s="8">
        <v>1.88</v>
      </c>
      <c r="K1392" s="8">
        <v>1.74</v>
      </c>
      <c r="L1392" s="8">
        <v>1.71</v>
      </c>
      <c r="M1392" s="36" t="str">
        <f>INDEX(YahooDetails[], MATCH(ZACKS_Screener[Ticker], YahooDetails[Ticker],0), 4)</f>
        <v>Consumer Cyclical</v>
      </c>
      <c r="N1392" s="6" t="str">
        <f>INDEX(YahooDetails[], MATCH(ZACKS_Screener[Ticker], YahooDetails[Ticker],0), 2)</f>
        <v>Auto Manufacturers</v>
      </c>
      <c r="O13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-7.4468085106382934E-2</v>
      </c>
      <c r="P13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-1.7241379310344845E-2</v>
      </c>
      <c r="Q1392" s="17">
        <f>IFERROR(ZACKS_Screener[[#This Row],[Price]]/ZACKS_Screener[[#This Row],[EPS1]], "")</f>
        <v>8.1724137931034484</v>
      </c>
      <c r="R1392" s="17">
        <f>IFERROR(ZACKS_Screener[[#This Row],[Price]]/ZACKS_Screener[[#This Row],[EPS2]], "")</f>
        <v>8.3157894736842106</v>
      </c>
      <c r="S1392" s="17">
        <f>IFERROR(ZACKS_Screener[[#This Row],[PE1]]/(ZACKS_Screener[[#This Row],[EG1]]*100), "")</f>
        <v>-1.097438423645321</v>
      </c>
      <c r="T1392" s="17">
        <f>IFERROR(ZACKS_Screener[[#This Row],[PE2]]/(ZACKS_Screener[[#This Row],[EG2]]*100), "")</f>
        <v>-4.8231578947368376</v>
      </c>
      <c r="U1392"/>
    </row>
    <row r="1393" spans="1:21" hidden="1" x14ac:dyDescent="0.25">
      <c r="A1393" s="20" t="s">
        <v>3765</v>
      </c>
      <c r="B1393" s="35">
        <v>2327.9</v>
      </c>
      <c r="C1393" s="6" t="s">
        <v>3764</v>
      </c>
      <c r="D1393" s="6" t="s">
        <v>22</v>
      </c>
      <c r="E1393" s="6" t="s">
        <v>51</v>
      </c>
      <c r="F1393" s="6" t="s">
        <v>817</v>
      </c>
      <c r="G1393">
        <v>2</v>
      </c>
      <c r="H1393">
        <v>202302</v>
      </c>
      <c r="I1393" s="8">
        <v>96.84</v>
      </c>
      <c r="J1393" s="8">
        <v>9.4499999999999993</v>
      </c>
      <c r="K1393" s="8">
        <v>8.74</v>
      </c>
      <c r="L1393" s="8">
        <v>9.98</v>
      </c>
      <c r="M1393" s="36" t="str">
        <f>INDEX(YahooDetails[], MATCH(ZACKS_Screener[Ticker], YahooDetails[Ticker],0), 4)</f>
        <v>Consumer Defensive</v>
      </c>
      <c r="N1393" s="6" t="str">
        <f>INDEX(YahooDetails[], MATCH(ZACKS_Screener[Ticker], YahooDetails[Ticker],0), 2)</f>
        <v>Household &amp; Personal Products</v>
      </c>
      <c r="O13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-7.5132275132275037E-2</v>
      </c>
      <c r="P13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0.14187643020594967</v>
      </c>
      <c r="Q1393" s="17">
        <f>IFERROR(ZACKS_Screener[[#This Row],[Price]]/ZACKS_Screener[[#This Row],[EPS1]], "")</f>
        <v>11.080091533180779</v>
      </c>
      <c r="R1393" s="17">
        <f>IFERROR(ZACKS_Screener[[#This Row],[Price]]/ZACKS_Screener[[#This Row],[EPS2]], "")</f>
        <v>9.7034068136272538</v>
      </c>
      <c r="S1393" s="17">
        <f>IFERROR(ZACKS_Screener[[#This Row],[PE1]]/(ZACKS_Screener[[#This Row],[EG1]]*100), "")</f>
        <v>-1.4747445773036407</v>
      </c>
      <c r="T1393" s="17">
        <f>IFERROR(ZACKS_Screener[[#This Row],[PE2]]/(ZACKS_Screener[[#This Row],[EG2]]*100), "")</f>
        <v>0.68393367379921122</v>
      </c>
      <c r="U1393"/>
    </row>
    <row r="1394" spans="1:21" hidden="1" x14ac:dyDescent="0.25">
      <c r="A1394" s="20" t="s">
        <v>2385</v>
      </c>
      <c r="B1394" s="35">
        <v>4403.46</v>
      </c>
      <c r="C1394" s="6" t="s">
        <v>2384</v>
      </c>
      <c r="D1394" s="6" t="s">
        <v>22</v>
      </c>
      <c r="E1394" s="6" t="s">
        <v>37</v>
      </c>
      <c r="F1394" s="6" t="s">
        <v>550</v>
      </c>
      <c r="G1394">
        <v>12</v>
      </c>
      <c r="H1394">
        <v>202212</v>
      </c>
      <c r="I1394" s="8">
        <v>57.38</v>
      </c>
      <c r="J1394" s="8">
        <v>7.17</v>
      </c>
      <c r="K1394" s="8">
        <v>6.63</v>
      </c>
      <c r="L1394" s="8">
        <v>6.8</v>
      </c>
      <c r="M1394" s="36" t="str">
        <f>INDEX(YahooDetails[], MATCH(ZACKS_Screener[Ticker], YahooDetails[Ticker],0), 4)</f>
        <v>Financial Services</v>
      </c>
      <c r="N1394" s="6" t="str">
        <f>INDEX(YahooDetails[], MATCH(ZACKS_Screener[Ticker], YahooDetails[Ticker],0), 2)</f>
        <v>Banks—Regional</v>
      </c>
      <c r="O13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-7.5313807531380755E-2</v>
      </c>
      <c r="P13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2.564102564102563E-2</v>
      </c>
      <c r="Q1394" s="17">
        <f>IFERROR(ZACKS_Screener[[#This Row],[Price]]/ZACKS_Screener[[#This Row],[EPS1]], "")</f>
        <v>8.6546003016591264</v>
      </c>
      <c r="R1394" s="17">
        <f>IFERROR(ZACKS_Screener[[#This Row],[Price]]/ZACKS_Screener[[#This Row],[EPS2]], "")</f>
        <v>8.4382352941176482</v>
      </c>
      <c r="S1394" s="17">
        <f>IFERROR(ZACKS_Screener[[#This Row],[PE1]]/(ZACKS_Screener[[#This Row],[EG1]]*100), "")</f>
        <v>-1.149138595609184</v>
      </c>
      <c r="T1394" s="17">
        <f>IFERROR(ZACKS_Screener[[#This Row],[PE2]]/(ZACKS_Screener[[#This Row],[EG2]]*100), "")</f>
        <v>3.2909117647058843</v>
      </c>
      <c r="U1394"/>
    </row>
    <row r="1395" spans="1:21" hidden="1" x14ac:dyDescent="0.25">
      <c r="A1395" s="20" t="s">
        <v>751</v>
      </c>
      <c r="B1395" s="35">
        <v>39609.19</v>
      </c>
      <c r="C1395" s="6" t="s">
        <v>750</v>
      </c>
      <c r="D1395" s="6" t="s">
        <v>13</v>
      </c>
      <c r="E1395" s="6" t="s">
        <v>37</v>
      </c>
      <c r="F1395" s="6" t="s">
        <v>418</v>
      </c>
      <c r="G1395">
        <v>10</v>
      </c>
      <c r="H1395">
        <v>202210</v>
      </c>
      <c r="I1395" s="8">
        <v>43.16</v>
      </c>
      <c r="J1395" s="8">
        <v>5.54</v>
      </c>
      <c r="K1395" s="8">
        <v>5.12</v>
      </c>
      <c r="L1395" s="8">
        <v>5.16</v>
      </c>
      <c r="M1395" s="36" t="str">
        <f>INDEX(YahooDetails[], MATCH(ZACKS_Screener[Ticker], YahooDetails[Ticker],0), 4)</f>
        <v>Financial Services</v>
      </c>
      <c r="N1395" s="6" t="str">
        <f>INDEX(YahooDetails[], MATCH(ZACKS_Screener[Ticker], YahooDetails[Ticker],0), 2)</f>
        <v>Banks—Diversified</v>
      </c>
      <c r="O13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-7.5812274368231028E-2</v>
      </c>
      <c r="P13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7.8125000000000069E-3</v>
      </c>
      <c r="Q1395" s="17">
        <f>IFERROR(ZACKS_Screener[[#This Row],[Price]]/ZACKS_Screener[[#This Row],[EPS1]], "")</f>
        <v>8.4296875</v>
      </c>
      <c r="R1395" s="17">
        <f>IFERROR(ZACKS_Screener[[#This Row],[Price]]/ZACKS_Screener[[#This Row],[EPS2]], "")</f>
        <v>8.3643410852713167</v>
      </c>
      <c r="S1395" s="17">
        <f>IFERROR(ZACKS_Screener[[#This Row],[PE1]]/(ZACKS_Screener[[#This Row],[EG1]]*100), "")</f>
        <v>-1.1119159226190478</v>
      </c>
      <c r="T1395" s="17">
        <f>IFERROR(ZACKS_Screener[[#This Row],[PE2]]/(ZACKS_Screener[[#This Row],[EG2]]*100), "")</f>
        <v>10.706356589147276</v>
      </c>
      <c r="U1395"/>
    </row>
    <row r="1396" spans="1:21" hidden="1" x14ac:dyDescent="0.25">
      <c r="A1396" s="20" t="s">
        <v>2608</v>
      </c>
      <c r="B1396" s="35">
        <v>9874.42</v>
      </c>
      <c r="C1396" s="6" t="s">
        <v>2607</v>
      </c>
      <c r="D1396" s="6" t="s">
        <v>13</v>
      </c>
      <c r="E1396" s="6" t="s">
        <v>51</v>
      </c>
      <c r="F1396" s="6" t="s">
        <v>2609</v>
      </c>
      <c r="G1396">
        <v>12</v>
      </c>
      <c r="H1396">
        <v>202212</v>
      </c>
      <c r="I1396" s="8">
        <v>65.319999999999993</v>
      </c>
      <c r="J1396" s="8">
        <v>3.8</v>
      </c>
      <c r="K1396" s="8">
        <v>3.51</v>
      </c>
      <c r="L1396" s="8">
        <v>3.85</v>
      </c>
      <c r="M1396" s="36" t="str">
        <f>INDEX(YahooDetails[], MATCH(ZACKS_Screener[Ticker], YahooDetails[Ticker],0), 4)</f>
        <v>Consumer Cyclical</v>
      </c>
      <c r="N1396" s="6" t="str">
        <f>INDEX(YahooDetails[], MATCH(ZACKS_Screener[Ticker], YahooDetails[Ticker],0), 2)</f>
        <v>Personal Services</v>
      </c>
      <c r="O13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-7.6315789473684226E-2</v>
      </c>
      <c r="P13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9.6866096866096957E-2</v>
      </c>
      <c r="Q1396" s="17">
        <f>IFERROR(ZACKS_Screener[[#This Row],[Price]]/ZACKS_Screener[[#This Row],[EPS1]], "")</f>
        <v>18.609686609686609</v>
      </c>
      <c r="R1396" s="17">
        <f>IFERROR(ZACKS_Screener[[#This Row],[Price]]/ZACKS_Screener[[#This Row],[EPS2]], "")</f>
        <v>16.966233766233763</v>
      </c>
      <c r="S1396" s="17">
        <f>IFERROR(ZACKS_Screener[[#This Row],[PE1]]/(ZACKS_Screener[[#This Row],[EG1]]*100), "")</f>
        <v>-2.4385106592003134</v>
      </c>
      <c r="T1396" s="17">
        <f>IFERROR(ZACKS_Screener[[#This Row],[PE2]]/(ZACKS_Screener[[#This Row],[EG2]]*100), "")</f>
        <v>1.7515141329258956</v>
      </c>
      <c r="U1396"/>
    </row>
    <row r="1397" spans="1:21" hidden="1" x14ac:dyDescent="0.25">
      <c r="A1397" s="20" t="s">
        <v>1254</v>
      </c>
      <c r="B1397" s="35">
        <v>4690.9799999999996</v>
      </c>
      <c r="C1397" s="6" t="s">
        <v>1253</v>
      </c>
      <c r="D1397" s="6" t="s">
        <v>22</v>
      </c>
      <c r="E1397" s="6" t="s">
        <v>51</v>
      </c>
      <c r="F1397" s="6" t="s">
        <v>655</v>
      </c>
      <c r="G1397">
        <v>4</v>
      </c>
      <c r="H1397">
        <v>202304</v>
      </c>
      <c r="I1397" s="8">
        <v>50.25</v>
      </c>
      <c r="J1397" s="8">
        <v>1.69</v>
      </c>
      <c r="K1397" s="8">
        <v>1.56</v>
      </c>
      <c r="L1397" s="8">
        <v>1.68</v>
      </c>
      <c r="M1397" s="36" t="str">
        <f>INDEX(YahooDetails[], MATCH(ZACKS_Screener[Ticker], YahooDetails[Ticker],0), 4)</f>
        <v>Consumer Defensive</v>
      </c>
      <c r="N1397" s="6" t="str">
        <f>INDEX(YahooDetails[], MATCH(ZACKS_Screener[Ticker], YahooDetails[Ticker],0), 2)</f>
        <v>Beverages—Non-Alcoholic</v>
      </c>
      <c r="O13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-7.6923076923076858E-2</v>
      </c>
      <c r="P13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7.6923076923076844E-2</v>
      </c>
      <c r="Q1397" s="17">
        <f>IFERROR(ZACKS_Screener[[#This Row],[Price]]/ZACKS_Screener[[#This Row],[EPS1]], "")</f>
        <v>32.21153846153846</v>
      </c>
      <c r="R1397" s="17">
        <f>IFERROR(ZACKS_Screener[[#This Row],[Price]]/ZACKS_Screener[[#This Row],[EPS2]], "")</f>
        <v>29.910714285714288</v>
      </c>
      <c r="S1397" s="17">
        <f>IFERROR(ZACKS_Screener[[#This Row],[PE1]]/(ZACKS_Screener[[#This Row],[EG1]]*100), "")</f>
        <v>-4.1875000000000036</v>
      </c>
      <c r="T1397" s="17">
        <f>IFERROR(ZACKS_Screener[[#This Row],[PE2]]/(ZACKS_Screener[[#This Row],[EG2]]*100), "")</f>
        <v>3.8883928571428612</v>
      </c>
      <c r="U1397"/>
    </row>
    <row r="1398" spans="1:21" hidden="1" x14ac:dyDescent="0.25">
      <c r="A1398" s="20" t="s">
        <v>1687</v>
      </c>
      <c r="B1398" s="35">
        <v>18028.490000000002</v>
      </c>
      <c r="C1398" s="6" t="s">
        <v>1686</v>
      </c>
      <c r="D1398" s="6" t="s">
        <v>22</v>
      </c>
      <c r="E1398" s="6" t="s">
        <v>23</v>
      </c>
      <c r="F1398" s="6" t="s">
        <v>1688</v>
      </c>
      <c r="G1398">
        <v>12</v>
      </c>
      <c r="H1398">
        <v>202212</v>
      </c>
      <c r="I1398" s="8">
        <v>173.94</v>
      </c>
      <c r="J1398" s="8">
        <v>9.2100000000000009</v>
      </c>
      <c r="K1398" s="8">
        <v>8.48</v>
      </c>
      <c r="L1398" s="8">
        <v>9.4600000000000009</v>
      </c>
      <c r="M1398" s="36" t="str">
        <f>INDEX(YahooDetails[], MATCH(ZACKS_Screener[Ticker], YahooDetails[Ticker],0), 4)</f>
        <v>Industrials</v>
      </c>
      <c r="N1398" s="6" t="str">
        <f>INDEX(YahooDetails[], MATCH(ZACKS_Screener[Ticker], YahooDetails[Ticker],0), 2)</f>
        <v>Integrated Freight &amp; Logistics</v>
      </c>
      <c r="O13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-7.9261672095548352E-2</v>
      </c>
      <c r="P13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0.1155660377358491</v>
      </c>
      <c r="Q1398" s="17">
        <f>IFERROR(ZACKS_Screener[[#This Row],[Price]]/ZACKS_Screener[[#This Row],[EPS1]], "")</f>
        <v>20.511792452830189</v>
      </c>
      <c r="R1398" s="17">
        <f>IFERROR(ZACKS_Screener[[#This Row],[Price]]/ZACKS_Screener[[#This Row],[EPS2]], "")</f>
        <v>18.38689217758985</v>
      </c>
      <c r="S1398" s="17">
        <f>IFERROR(ZACKS_Screener[[#This Row],[PE1]]/(ZACKS_Screener[[#This Row],[EG1]]*100), "")</f>
        <v>-2.5878576505556983</v>
      </c>
      <c r="T1398" s="17">
        <f>IFERROR(ZACKS_Screener[[#This Row],[PE2]]/(ZACKS_Screener[[#This Row],[EG2]]*100), "")</f>
        <v>1.591029037407774</v>
      </c>
      <c r="U1398"/>
    </row>
    <row r="1399" spans="1:21" hidden="1" x14ac:dyDescent="0.25">
      <c r="A1399" s="20" t="s">
        <v>3833</v>
      </c>
      <c r="B1399" s="35">
        <v>2145.8000000000002</v>
      </c>
      <c r="C1399" s="6" t="s">
        <v>3832</v>
      </c>
      <c r="D1399" s="6" t="s">
        <v>22</v>
      </c>
      <c r="E1399" s="6" t="s">
        <v>37</v>
      </c>
      <c r="F1399" s="6" t="s">
        <v>2273</v>
      </c>
      <c r="G1399">
        <v>12</v>
      </c>
      <c r="H1399">
        <v>202212</v>
      </c>
      <c r="I1399" s="8">
        <v>48.63</v>
      </c>
      <c r="J1399" s="8">
        <v>5.8</v>
      </c>
      <c r="K1399" s="8">
        <v>5.34</v>
      </c>
      <c r="L1399" s="8">
        <v>5.05</v>
      </c>
      <c r="M1399" s="36" t="str">
        <f>INDEX(YahooDetails[], MATCH(ZACKS_Screener[Ticker], YahooDetails[Ticker],0), 4)</f>
        <v>Financial Services</v>
      </c>
      <c r="N1399" s="6" t="str">
        <f>INDEX(YahooDetails[], MATCH(ZACKS_Screener[Ticker], YahooDetails[Ticker],0), 2)</f>
        <v>Banks—Regional</v>
      </c>
      <c r="O13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-7.9310344827586199E-2</v>
      </c>
      <c r="P13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-5.4307116104868922E-2</v>
      </c>
      <c r="Q1399" s="17">
        <f>IFERROR(ZACKS_Screener[[#This Row],[Price]]/ZACKS_Screener[[#This Row],[EPS1]], "")</f>
        <v>9.1067415730337089</v>
      </c>
      <c r="R1399" s="17">
        <f>IFERROR(ZACKS_Screener[[#This Row],[Price]]/ZACKS_Screener[[#This Row],[EPS2]], "")</f>
        <v>9.6297029702970303</v>
      </c>
      <c r="S1399" s="17">
        <f>IFERROR(ZACKS_Screener[[#This Row],[PE1]]/(ZACKS_Screener[[#This Row],[EG1]]*100), "")</f>
        <v>-1.1482413287738156</v>
      </c>
      <c r="T1399" s="17">
        <f>IFERROR(ZACKS_Screener[[#This Row],[PE2]]/(ZACKS_Screener[[#This Row],[EG2]]*100), "")</f>
        <v>-1.7731935814271083</v>
      </c>
      <c r="U1399"/>
    </row>
    <row r="1400" spans="1:21" hidden="1" x14ac:dyDescent="0.25">
      <c r="A1400" s="20" t="s">
        <v>1283</v>
      </c>
      <c r="B1400" s="35">
        <v>4122.32</v>
      </c>
      <c r="C1400" s="6" t="s">
        <v>1282</v>
      </c>
      <c r="D1400" s="6" t="s">
        <v>22</v>
      </c>
      <c r="E1400" s="6" t="s">
        <v>37</v>
      </c>
      <c r="F1400" s="6" t="s">
        <v>38</v>
      </c>
      <c r="G1400">
        <v>12</v>
      </c>
      <c r="H1400">
        <v>202212</v>
      </c>
      <c r="I1400" s="8">
        <v>52.48</v>
      </c>
      <c r="J1400" s="8">
        <v>4.3899999999999997</v>
      </c>
      <c r="K1400" s="8">
        <v>4.04</v>
      </c>
      <c r="L1400" s="8">
        <v>4.74</v>
      </c>
      <c r="M1400" s="36" t="str">
        <f>INDEX(YahooDetails[], MATCH(ZACKS_Screener[Ticker], YahooDetails[Ticker],0), 4)</f>
        <v>Financial Services</v>
      </c>
      <c r="N1400" s="6" t="str">
        <f>INDEX(YahooDetails[], MATCH(ZACKS_Screener[Ticker], YahooDetails[Ticker],0), 2)</f>
        <v>Asset Management</v>
      </c>
      <c r="O14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-7.9726651480637734E-2</v>
      </c>
      <c r="P14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0.17326732673267331</v>
      </c>
      <c r="Q1400" s="17">
        <f>IFERROR(ZACKS_Screener[[#This Row],[Price]]/ZACKS_Screener[[#This Row],[EPS1]], "")</f>
        <v>12.990099009900989</v>
      </c>
      <c r="R1400" s="17">
        <f>IFERROR(ZACKS_Screener[[#This Row],[Price]]/ZACKS_Screener[[#This Row],[EPS2]], "")</f>
        <v>11.071729957805905</v>
      </c>
      <c r="S1400" s="17">
        <f>IFERROR(ZACKS_Screener[[#This Row],[PE1]]/(ZACKS_Screener[[#This Row],[EG1]]*100), "")</f>
        <v>-1.6293295615275827</v>
      </c>
      <c r="T1400" s="17">
        <f>IFERROR(ZACKS_Screener[[#This Row],[PE2]]/(ZACKS_Screener[[#This Row],[EG2]]*100), "")</f>
        <v>0.63899698613622646</v>
      </c>
      <c r="U1400"/>
    </row>
    <row r="1401" spans="1:21" hidden="1" x14ac:dyDescent="0.25">
      <c r="A1401" s="20" t="s">
        <v>1913</v>
      </c>
      <c r="B1401" s="35">
        <v>6417.24</v>
      </c>
      <c r="C1401" s="6" t="s">
        <v>1912</v>
      </c>
      <c r="D1401" s="6" t="s">
        <v>22</v>
      </c>
      <c r="E1401" s="6" t="s">
        <v>330</v>
      </c>
      <c r="F1401" s="6" t="s">
        <v>352</v>
      </c>
      <c r="G1401">
        <v>12</v>
      </c>
      <c r="H1401">
        <v>202212</v>
      </c>
      <c r="I1401" s="8">
        <v>18.13</v>
      </c>
      <c r="J1401" s="8">
        <v>1.25</v>
      </c>
      <c r="K1401" s="8">
        <v>1.1499999999999999</v>
      </c>
      <c r="L1401" s="8">
        <v>1.44</v>
      </c>
      <c r="M1401" s="36" t="str">
        <f>INDEX(YahooDetails[], MATCH(ZACKS_Screener[Ticker], YahooDetails[Ticker],0), 4)</f>
        <v>Consumer Cyclical</v>
      </c>
      <c r="N1401" s="6" t="str">
        <f>INDEX(YahooDetails[], MATCH(ZACKS_Screener[Ticker], YahooDetails[Ticker],0), 2)</f>
        <v>Leisure</v>
      </c>
      <c r="O14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-8.0000000000000071E-2</v>
      </c>
      <c r="P14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0.2521739130434783</v>
      </c>
      <c r="Q1401" s="17">
        <f>IFERROR(ZACKS_Screener[[#This Row],[Price]]/ZACKS_Screener[[#This Row],[EPS1]], "")</f>
        <v>15.765217391304349</v>
      </c>
      <c r="R1401" s="17">
        <f>IFERROR(ZACKS_Screener[[#This Row],[Price]]/ZACKS_Screener[[#This Row],[EPS2]], "")</f>
        <v>12.590277777777777</v>
      </c>
      <c r="S1401" s="17">
        <f>IFERROR(ZACKS_Screener[[#This Row],[PE1]]/(ZACKS_Screener[[#This Row],[EG1]]*100), "")</f>
        <v>-1.9706521739130418</v>
      </c>
      <c r="T1401" s="17">
        <f>IFERROR(ZACKS_Screener[[#This Row],[PE2]]/(ZACKS_Screener[[#This Row],[EG2]]*100), "")</f>
        <v>0.49926963601532554</v>
      </c>
      <c r="U1401"/>
    </row>
    <row r="1402" spans="1:21" hidden="1" x14ac:dyDescent="0.25">
      <c r="A1402" s="20" t="s">
        <v>2486</v>
      </c>
      <c r="B1402" s="35">
        <v>85406.2</v>
      </c>
      <c r="C1402" s="6" t="s">
        <v>2485</v>
      </c>
      <c r="D1402" s="6" t="s">
        <v>22</v>
      </c>
      <c r="E1402" s="6" t="s">
        <v>41</v>
      </c>
      <c r="F1402" s="6" t="s">
        <v>67</v>
      </c>
      <c r="G1402">
        <v>12</v>
      </c>
      <c r="H1402">
        <v>202212</v>
      </c>
      <c r="I1402" s="8">
        <v>781.21</v>
      </c>
      <c r="J1402" s="8">
        <v>44.98</v>
      </c>
      <c r="K1402" s="8">
        <v>41.35</v>
      </c>
      <c r="L1402" s="8">
        <v>42.33</v>
      </c>
      <c r="M1402" s="36" t="str">
        <f>INDEX(YahooDetails[], MATCH(ZACKS_Screener[Ticker], YahooDetails[Ticker],0), 4)</f>
        <v>Healthcare</v>
      </c>
      <c r="N1402" s="6" t="str">
        <f>INDEX(YahooDetails[], MATCH(ZACKS_Screener[Ticker], YahooDetails[Ticker],0), 2)</f>
        <v>Biotechnology</v>
      </c>
      <c r="O14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-8.0702534459759792E-2</v>
      </c>
      <c r="P14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2.3700120918984203E-2</v>
      </c>
      <c r="Q1402" s="17">
        <f>IFERROR(ZACKS_Screener[[#This Row],[Price]]/ZACKS_Screener[[#This Row],[EPS1]], "")</f>
        <v>18.892623941958888</v>
      </c>
      <c r="R1402" s="17">
        <f>IFERROR(ZACKS_Screener[[#This Row],[Price]]/ZACKS_Screener[[#This Row],[EPS2]], "")</f>
        <v>18.455232695487837</v>
      </c>
      <c r="S1402" s="17">
        <f>IFERROR(ZACKS_Screener[[#This Row],[PE1]]/(ZACKS_Screener[[#This Row],[EG1]]*100), "")</f>
        <v>-2.3410199033314378</v>
      </c>
      <c r="T1402" s="17">
        <f>IFERROR(ZACKS_Screener[[#This Row],[PE2]]/(ZACKS_Screener[[#This Row],[EG2]]*100), "")</f>
        <v>7.7869782852900462</v>
      </c>
      <c r="U1402"/>
    </row>
    <row r="1403" spans="1:21" hidden="1" x14ac:dyDescent="0.25">
      <c r="A1403" s="20" t="s">
        <v>1704</v>
      </c>
      <c r="B1403" s="35">
        <v>12112.34</v>
      </c>
      <c r="C1403" s="6" t="s">
        <v>1703</v>
      </c>
      <c r="D1403" s="6" t="s">
        <v>13</v>
      </c>
      <c r="E1403" s="6" t="s">
        <v>26</v>
      </c>
      <c r="F1403" s="6" t="s">
        <v>64</v>
      </c>
      <c r="G1403">
        <v>3</v>
      </c>
      <c r="H1403">
        <v>202303</v>
      </c>
      <c r="I1403" s="8">
        <v>27.4</v>
      </c>
      <c r="J1403" s="8">
        <v>1.36</v>
      </c>
      <c r="K1403" s="8">
        <v>1.25</v>
      </c>
      <c r="L1403" s="8">
        <v>1.35</v>
      </c>
      <c r="M1403" s="36" t="str">
        <f>INDEX(YahooDetails[], MATCH(ZACKS_Screener[Ticker], YahooDetails[Ticker],0), 4)</f>
        <v>Basic Materials</v>
      </c>
      <c r="N1403" s="6" t="str">
        <f>INDEX(YahooDetails[], MATCH(ZACKS_Screener[Ticker], YahooDetails[Ticker],0), 2)</f>
        <v>Building Materials</v>
      </c>
      <c r="O14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-8.088235294117653E-2</v>
      </c>
      <c r="P14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8.0000000000000071E-2</v>
      </c>
      <c r="Q1403" s="17">
        <f>IFERROR(ZACKS_Screener[[#This Row],[Price]]/ZACKS_Screener[[#This Row],[EPS1]], "")</f>
        <v>21.919999999999998</v>
      </c>
      <c r="R1403" s="17">
        <f>IFERROR(ZACKS_Screener[[#This Row],[Price]]/ZACKS_Screener[[#This Row],[EPS2]], "")</f>
        <v>20.296296296296294</v>
      </c>
      <c r="S1403" s="17">
        <f>IFERROR(ZACKS_Screener[[#This Row],[PE1]]/(ZACKS_Screener[[#This Row],[EG1]]*100), "")</f>
        <v>-2.7101090909090884</v>
      </c>
      <c r="T1403" s="17">
        <f>IFERROR(ZACKS_Screener[[#This Row],[PE2]]/(ZACKS_Screener[[#This Row],[EG2]]*100), "")</f>
        <v>2.5370370370370345</v>
      </c>
      <c r="U1403"/>
    </row>
    <row r="1404" spans="1:21" hidden="1" x14ac:dyDescent="0.25">
      <c r="A1404" s="20" t="s">
        <v>3467</v>
      </c>
      <c r="B1404" s="35">
        <v>2246.15</v>
      </c>
      <c r="C1404" s="6" t="s">
        <v>3466</v>
      </c>
      <c r="D1404" s="6" t="s">
        <v>13</v>
      </c>
      <c r="E1404" s="6" t="s">
        <v>37</v>
      </c>
      <c r="F1404" s="6" t="s">
        <v>550</v>
      </c>
      <c r="G1404">
        <v>12</v>
      </c>
      <c r="H1404">
        <v>202212</v>
      </c>
      <c r="I1404" s="8">
        <v>20.68</v>
      </c>
      <c r="J1404" s="8">
        <v>2.94</v>
      </c>
      <c r="K1404" s="8">
        <v>2.7</v>
      </c>
      <c r="L1404" s="8">
        <v>2.68</v>
      </c>
      <c r="M1404" s="36" t="str">
        <f>INDEX(YahooDetails[], MATCH(ZACKS_Screener[Ticker], YahooDetails[Ticker],0), 4)</f>
        <v>Financial Services</v>
      </c>
      <c r="N1404" s="6" t="str">
        <f>INDEX(YahooDetails[], MATCH(ZACKS_Screener[Ticker], YahooDetails[Ticker],0), 2)</f>
        <v>Banks—Regional</v>
      </c>
      <c r="O14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-8.1632653061224414E-2</v>
      </c>
      <c r="P14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-7.4074074074074138E-3</v>
      </c>
      <c r="Q1404" s="17">
        <f>IFERROR(ZACKS_Screener[[#This Row],[Price]]/ZACKS_Screener[[#This Row],[EPS1]], "")</f>
        <v>7.659259259259259</v>
      </c>
      <c r="R1404" s="17">
        <f>IFERROR(ZACKS_Screener[[#This Row],[Price]]/ZACKS_Screener[[#This Row],[EPS2]], "")</f>
        <v>7.7164179104477606</v>
      </c>
      <c r="S1404" s="17">
        <f>IFERROR(ZACKS_Screener[[#This Row],[PE1]]/(ZACKS_Screener[[#This Row],[EG1]]*100), "")</f>
        <v>-0.93825925925926001</v>
      </c>
      <c r="T1404" s="17">
        <f>IFERROR(ZACKS_Screener[[#This Row],[PE2]]/(ZACKS_Screener[[#This Row],[EG2]]*100), "")</f>
        <v>-10.417164179104468</v>
      </c>
      <c r="U1404"/>
    </row>
    <row r="1405" spans="1:21" hidden="1" x14ac:dyDescent="0.25">
      <c r="A1405" s="20" t="s">
        <v>4179</v>
      </c>
      <c r="B1405" s="35">
        <v>2709.61</v>
      </c>
      <c r="C1405" s="6" t="s">
        <v>4178</v>
      </c>
      <c r="D1405" s="6" t="s">
        <v>22</v>
      </c>
      <c r="E1405" s="6" t="s">
        <v>37</v>
      </c>
      <c r="F1405" s="6" t="s">
        <v>250</v>
      </c>
      <c r="G1405">
        <v>12</v>
      </c>
      <c r="H1405">
        <v>202212</v>
      </c>
      <c r="I1405" s="8">
        <v>11.72</v>
      </c>
      <c r="J1405" s="8">
        <v>1.47</v>
      </c>
      <c r="K1405" s="8">
        <v>1.35</v>
      </c>
      <c r="L1405" s="8">
        <v>1.41</v>
      </c>
      <c r="M1405" s="36" t="str">
        <f>INDEX(YahooDetails[], MATCH(ZACKS_Screener[Ticker], YahooDetails[Ticker],0), 4)</f>
        <v>Real Estate</v>
      </c>
      <c r="N1405" s="6" t="str">
        <f>INDEX(YahooDetails[], MATCH(ZACKS_Screener[Ticker], YahooDetails[Ticker],0), 2)</f>
        <v>REIT—Healthcare Facilities</v>
      </c>
      <c r="O14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-8.1632653061224414E-2</v>
      </c>
      <c r="P14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4.4444444444444314E-2</v>
      </c>
      <c r="Q1405" s="17">
        <f>IFERROR(ZACKS_Screener[[#This Row],[Price]]/ZACKS_Screener[[#This Row],[EPS1]], "")</f>
        <v>8.681481481481482</v>
      </c>
      <c r="R1405" s="17">
        <f>IFERROR(ZACKS_Screener[[#This Row],[Price]]/ZACKS_Screener[[#This Row],[EPS2]], "")</f>
        <v>8.3120567375886534</v>
      </c>
      <c r="S1405" s="17">
        <f>IFERROR(ZACKS_Screener[[#This Row],[PE1]]/(ZACKS_Screener[[#This Row],[EG1]]*100), "")</f>
        <v>-1.0634814814814824</v>
      </c>
      <c r="T1405" s="17">
        <f>IFERROR(ZACKS_Screener[[#This Row],[PE2]]/(ZACKS_Screener[[#This Row],[EG2]]*100), "")</f>
        <v>1.8702127659574526</v>
      </c>
      <c r="U1405"/>
    </row>
    <row r="1406" spans="1:21" hidden="1" x14ac:dyDescent="0.25">
      <c r="A1406" s="20" t="s">
        <v>3948</v>
      </c>
      <c r="B1406" s="35">
        <v>2344.54</v>
      </c>
      <c r="C1406" s="6" t="s">
        <v>3947</v>
      </c>
      <c r="D1406" s="6" t="s">
        <v>13</v>
      </c>
      <c r="E1406" s="6" t="s">
        <v>37</v>
      </c>
      <c r="F1406" s="6" t="s">
        <v>98</v>
      </c>
      <c r="G1406">
        <v>12</v>
      </c>
      <c r="H1406">
        <v>202212</v>
      </c>
      <c r="I1406" s="8">
        <v>10.9</v>
      </c>
      <c r="J1406" s="8">
        <v>1.96</v>
      </c>
      <c r="K1406" s="8">
        <v>1.8</v>
      </c>
      <c r="L1406" s="8">
        <v>1.83</v>
      </c>
      <c r="M1406" s="36" t="str">
        <f>INDEX(YahooDetails[], MATCH(ZACKS_Screener[Ticker], YahooDetails[Ticker],0), 4)</f>
        <v>Real Estate</v>
      </c>
      <c r="N1406" s="6" t="str">
        <f>INDEX(YahooDetails[], MATCH(ZACKS_Screener[Ticker], YahooDetails[Ticker],0), 2)</f>
        <v>REIT—Retail</v>
      </c>
      <c r="O14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-8.1632653061224456E-2</v>
      </c>
      <c r="P14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1.666666666666668E-2</v>
      </c>
      <c r="Q1406" s="17">
        <f>IFERROR(ZACKS_Screener[[#This Row],[Price]]/ZACKS_Screener[[#This Row],[EPS1]], "")</f>
        <v>6.0555555555555554</v>
      </c>
      <c r="R1406" s="17">
        <f>IFERROR(ZACKS_Screener[[#This Row],[Price]]/ZACKS_Screener[[#This Row],[EPS2]], "")</f>
        <v>5.9562841530054644</v>
      </c>
      <c r="S1406" s="17">
        <f>IFERROR(ZACKS_Screener[[#This Row],[PE1]]/(ZACKS_Screener[[#This Row],[EG1]]*100), "")</f>
        <v>-0.74180555555555583</v>
      </c>
      <c r="T1406" s="17">
        <f>IFERROR(ZACKS_Screener[[#This Row],[PE2]]/(ZACKS_Screener[[#This Row],[EG2]]*100), "")</f>
        <v>3.5737704918032756</v>
      </c>
      <c r="U1406"/>
    </row>
    <row r="1407" spans="1:21" hidden="1" x14ac:dyDescent="0.25">
      <c r="A1407" s="20" t="s">
        <v>1928</v>
      </c>
      <c r="B1407" s="35">
        <v>4489.4399999999996</v>
      </c>
      <c r="C1407" s="6" t="s">
        <v>1927</v>
      </c>
      <c r="D1407" s="6" t="s">
        <v>22</v>
      </c>
      <c r="E1407" s="6" t="s">
        <v>41</v>
      </c>
      <c r="F1407" s="6" t="s">
        <v>317</v>
      </c>
      <c r="G1407">
        <v>12</v>
      </c>
      <c r="H1407">
        <v>202212</v>
      </c>
      <c r="I1407" s="8">
        <v>245.47</v>
      </c>
      <c r="J1407" s="8">
        <v>-17.23</v>
      </c>
      <c r="K1407" s="8">
        <v>-18.649999999999999</v>
      </c>
      <c r="L1407" s="8">
        <v>-8.31</v>
      </c>
      <c r="M1407" s="36" t="str">
        <f>INDEX(YahooDetails[], MATCH(ZACKS_Screener[Ticker], YahooDetails[Ticker],0), 4)</f>
        <v>Healthcare</v>
      </c>
      <c r="N1407" s="6" t="str">
        <f>INDEX(YahooDetails[], MATCH(ZACKS_Screener[Ticker], YahooDetails[Ticker],0), 2)</f>
        <v>Biotechnology</v>
      </c>
      <c r="O14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-8.2414393499709693E-2</v>
      </c>
      <c r="P14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0.55442359249329753</v>
      </c>
      <c r="Q1407" s="17">
        <f>IFERROR(ZACKS_Screener[[#This Row],[Price]]/ZACKS_Screener[[#This Row],[EPS1]], "")</f>
        <v>-13.161930294906167</v>
      </c>
      <c r="R1407" s="17">
        <f>IFERROR(ZACKS_Screener[[#This Row],[Price]]/ZACKS_Screener[[#This Row],[EPS2]], "")</f>
        <v>-29.53910950661853</v>
      </c>
      <c r="S1407" s="17">
        <f>IFERROR(ZACKS_Screener[[#This Row],[PE1]]/(ZACKS_Screener[[#This Row],[EG1]]*100), "")</f>
        <v>1.5970426688819266</v>
      </c>
      <c r="T1407" s="17">
        <f>IFERROR(ZACKS_Screener[[#This Row],[PE2]]/(ZACKS_Screener[[#This Row],[EG2]]*100), "")</f>
        <v>-0.53278954767740394</v>
      </c>
      <c r="U1407"/>
    </row>
    <row r="1408" spans="1:21" hidden="1" x14ac:dyDescent="0.25">
      <c r="A1408" s="20" t="s">
        <v>4267</v>
      </c>
      <c r="B1408" s="35">
        <v>2468.35</v>
      </c>
      <c r="C1408" s="6" t="s">
        <v>4266</v>
      </c>
      <c r="D1408" s="6" t="s">
        <v>13</v>
      </c>
      <c r="E1408" s="6" t="s">
        <v>23</v>
      </c>
      <c r="F1408" s="6" t="s">
        <v>1164</v>
      </c>
      <c r="G1408">
        <v>12</v>
      </c>
      <c r="H1408">
        <v>202212</v>
      </c>
      <c r="I1408" s="8">
        <v>44.61</v>
      </c>
      <c r="J1408" s="8">
        <v>11.36</v>
      </c>
      <c r="K1408" s="8">
        <v>10.42</v>
      </c>
      <c r="L1408" s="8">
        <v>9.43</v>
      </c>
      <c r="M1408" s="36" t="str">
        <f>INDEX(YahooDetails[], MATCH(ZACKS_Screener[Ticker], YahooDetails[Ticker],0), 4)</f>
        <v>Energy</v>
      </c>
      <c r="N1408" s="6" t="str">
        <f>INDEX(YahooDetails[], MATCH(ZACKS_Screener[Ticker], YahooDetails[Ticker],0), 2)</f>
        <v>Oil &amp; Gas Midstream</v>
      </c>
      <c r="O14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-8.2746478873239396E-2</v>
      </c>
      <c r="P14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-9.5009596928982754E-2</v>
      </c>
      <c r="Q1408" s="17">
        <f>IFERROR(ZACKS_Screener[[#This Row],[Price]]/ZACKS_Screener[[#This Row],[EPS1]], "")</f>
        <v>4.2811900191938577</v>
      </c>
      <c r="R1408" s="17">
        <f>IFERROR(ZACKS_Screener[[#This Row],[Price]]/ZACKS_Screener[[#This Row],[EPS2]], "")</f>
        <v>4.7306468716861083</v>
      </c>
      <c r="S1408" s="17">
        <f>IFERROR(ZACKS_Screener[[#This Row],[PE1]]/(ZACKS_Screener[[#This Row],[EG1]]*100), "")</f>
        <v>-0.51738636827704509</v>
      </c>
      <c r="T1408" s="17">
        <f>IFERROR(ZACKS_Screener[[#This Row],[PE2]]/(ZACKS_Screener[[#This Row],[EG2]]*100), "")</f>
        <v>-0.49791252932292157</v>
      </c>
      <c r="U1408"/>
    </row>
    <row r="1409" spans="1:21" hidden="1" x14ac:dyDescent="0.25">
      <c r="A1409" s="20" t="s">
        <v>366</v>
      </c>
      <c r="B1409" s="35">
        <v>13265.86</v>
      </c>
      <c r="C1409" s="6" t="s">
        <v>365</v>
      </c>
      <c r="D1409" s="6" t="s">
        <v>13</v>
      </c>
      <c r="E1409" s="6" t="s">
        <v>41</v>
      </c>
      <c r="F1409" s="6" t="s">
        <v>153</v>
      </c>
      <c r="G1409">
        <v>12</v>
      </c>
      <c r="H1409">
        <v>202212</v>
      </c>
      <c r="I1409" s="8">
        <v>19.649999999999999</v>
      </c>
      <c r="J1409" s="8">
        <v>1.41</v>
      </c>
      <c r="K1409" s="8">
        <v>1.29</v>
      </c>
      <c r="L1409" s="8">
        <v>1.48</v>
      </c>
      <c r="M1409" s="36" t="str">
        <f>INDEX(YahooDetails[], MATCH(ZACKS_Screener[Ticker], YahooDetails[Ticker],0), 4)</f>
        <v>Basic Materials</v>
      </c>
      <c r="N1409" s="6" t="str">
        <f>INDEX(YahooDetails[], MATCH(ZACKS_Screener[Ticker], YahooDetails[Ticker],0), 2)</f>
        <v>Specialty Chemicals</v>
      </c>
      <c r="O14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-8.5106382978723333E-2</v>
      </c>
      <c r="P14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0.14728682170542631</v>
      </c>
      <c r="Q1409" s="17">
        <f>IFERROR(ZACKS_Screener[[#This Row],[Price]]/ZACKS_Screener[[#This Row],[EPS1]], "")</f>
        <v>15.232558139534882</v>
      </c>
      <c r="R1409" s="17">
        <f>IFERROR(ZACKS_Screener[[#This Row],[Price]]/ZACKS_Screener[[#This Row],[EPS2]], "")</f>
        <v>13.277027027027026</v>
      </c>
      <c r="S1409" s="17">
        <f>IFERROR(ZACKS_Screener[[#This Row],[PE1]]/(ZACKS_Screener[[#This Row],[EG1]]*100), "")</f>
        <v>-1.7898255813953503</v>
      </c>
      <c r="T1409" s="17">
        <f>IFERROR(ZACKS_Screener[[#This Row],[PE2]]/(ZACKS_Screener[[#This Row],[EG2]]*100), "")</f>
        <v>0.90144025604551936</v>
      </c>
      <c r="U1409"/>
    </row>
    <row r="1410" spans="1:21" hidden="1" x14ac:dyDescent="0.25">
      <c r="A1410" s="20" t="s">
        <v>3195</v>
      </c>
      <c r="B1410" s="35">
        <v>4366.3</v>
      </c>
      <c r="C1410" s="6" t="s">
        <v>3194</v>
      </c>
      <c r="D1410" s="6" t="s">
        <v>13</v>
      </c>
      <c r="E1410" s="6" t="s">
        <v>85</v>
      </c>
      <c r="F1410" s="6" t="s">
        <v>983</v>
      </c>
      <c r="G1410">
        <v>12</v>
      </c>
      <c r="H1410">
        <v>202212</v>
      </c>
      <c r="I1410" s="8">
        <v>11.66</v>
      </c>
      <c r="J1410" s="8">
        <v>1.76</v>
      </c>
      <c r="K1410" s="8">
        <v>1.61</v>
      </c>
      <c r="L1410" s="8">
        <v>1.64</v>
      </c>
      <c r="M1410" s="36" t="str">
        <f>INDEX(YahooDetails[], MATCH(ZACKS_Screener[Ticker], YahooDetails[Ticker],0), 4)</f>
        <v>Financial Services</v>
      </c>
      <c r="N1410" s="6" t="str">
        <f>INDEX(YahooDetails[], MATCH(ZACKS_Screener[Ticker], YahooDetails[Ticker],0), 2)</f>
        <v>Credit Services</v>
      </c>
      <c r="O14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-8.5227272727272679E-2</v>
      </c>
      <c r="P14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1.8633540372670686E-2</v>
      </c>
      <c r="Q1410" s="17">
        <f>IFERROR(ZACKS_Screener[[#This Row],[Price]]/ZACKS_Screener[[#This Row],[EPS1]], "")</f>
        <v>7.2422360248447202</v>
      </c>
      <c r="R1410" s="17">
        <f>IFERROR(ZACKS_Screener[[#This Row],[Price]]/ZACKS_Screener[[#This Row],[EPS2]], "")</f>
        <v>7.1097560975609762</v>
      </c>
      <c r="S1410" s="17">
        <f>IFERROR(ZACKS_Screener[[#This Row],[PE1]]/(ZACKS_Screener[[#This Row],[EG1]]*100), "")</f>
        <v>-0.84975569358178094</v>
      </c>
      <c r="T1410" s="17">
        <f>IFERROR(ZACKS_Screener[[#This Row],[PE2]]/(ZACKS_Screener[[#This Row],[EG2]]*100), "")</f>
        <v>3.8155691056910817</v>
      </c>
      <c r="U1410"/>
    </row>
    <row r="1411" spans="1:21" hidden="1" x14ac:dyDescent="0.25">
      <c r="A1411" s="20" t="s">
        <v>439</v>
      </c>
      <c r="B1411" s="35">
        <v>41171.61</v>
      </c>
      <c r="C1411" s="6" t="s">
        <v>439</v>
      </c>
      <c r="D1411" s="6" t="s">
        <v>13</v>
      </c>
      <c r="E1411" s="6" t="s">
        <v>118</v>
      </c>
      <c r="F1411" s="6" t="s">
        <v>440</v>
      </c>
      <c r="G1411">
        <v>12</v>
      </c>
      <c r="H1411">
        <v>202212</v>
      </c>
      <c r="I1411" s="8">
        <v>45.13</v>
      </c>
      <c r="J1411" s="8">
        <v>2.58</v>
      </c>
      <c r="K1411" s="8">
        <v>2.36</v>
      </c>
      <c r="L1411" s="8">
        <v>2.4300000000000002</v>
      </c>
      <c r="M1411" s="36" t="str">
        <f>INDEX(YahooDetails[], MATCH(ZACKS_Screener[Ticker], YahooDetails[Ticker],0), 4)</f>
        <v>Communication Services</v>
      </c>
      <c r="N1411" s="6" t="str">
        <f>INDEX(YahooDetails[], MATCH(ZACKS_Screener[Ticker], YahooDetails[Ticker],0), 2)</f>
        <v>Telecom Services</v>
      </c>
      <c r="O14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-8.5271317829457433E-2</v>
      </c>
      <c r="P14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2.9661016949152665E-2</v>
      </c>
      <c r="Q1411" s="17">
        <f>IFERROR(ZACKS_Screener[[#This Row],[Price]]/ZACKS_Screener[[#This Row],[EPS1]], "")</f>
        <v>19.122881355932204</v>
      </c>
      <c r="R1411" s="17">
        <f>IFERROR(ZACKS_Screener[[#This Row],[Price]]/ZACKS_Screener[[#This Row],[EPS2]], "")</f>
        <v>18.572016460905349</v>
      </c>
      <c r="S1411" s="17">
        <f>IFERROR(ZACKS_Screener[[#This Row],[PE1]]/(ZACKS_Screener[[#This Row],[EG1]]*100), "")</f>
        <v>-2.2425924499229568</v>
      </c>
      <c r="T1411" s="17">
        <f>IFERROR(ZACKS_Screener[[#This Row],[PE2]]/(ZACKS_Screener[[#This Row],[EG2]]*100), "")</f>
        <v>6.2614226925337775</v>
      </c>
      <c r="U1411"/>
    </row>
    <row r="1412" spans="1:21" hidden="1" x14ac:dyDescent="0.25">
      <c r="A1412" s="20" t="s">
        <v>4159</v>
      </c>
      <c r="B1412" s="35">
        <v>2936.44</v>
      </c>
      <c r="C1412" s="6" t="s">
        <v>4158</v>
      </c>
      <c r="D1412" s="6" t="s">
        <v>13</v>
      </c>
      <c r="E1412" s="6" t="s">
        <v>14</v>
      </c>
      <c r="F1412" s="6" t="s">
        <v>595</v>
      </c>
      <c r="G1412">
        <v>12</v>
      </c>
      <c r="H1412">
        <v>202212</v>
      </c>
      <c r="I1412" s="8">
        <v>157.80000000000001</v>
      </c>
      <c r="J1412" s="8">
        <v>4.91</v>
      </c>
      <c r="K1412" s="8">
        <v>4.49</v>
      </c>
      <c r="L1412" s="8">
        <v>5.9</v>
      </c>
      <c r="M1412" s="36" t="str">
        <f>INDEX(YahooDetails[], MATCH(ZACKS_Screener[Ticker], YahooDetails[Ticker],0), 4)</f>
        <v>Technology</v>
      </c>
      <c r="N1412" s="6" t="str">
        <f>INDEX(YahooDetails[], MATCH(ZACKS_Screener[Ticker], YahooDetails[Ticker],0), 2)</f>
        <v>Electronic Components</v>
      </c>
      <c r="O14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-8.5539714867617092E-2</v>
      </c>
      <c r="P14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0.3140311804008909</v>
      </c>
      <c r="Q1412" s="17">
        <f>IFERROR(ZACKS_Screener[[#This Row],[Price]]/ZACKS_Screener[[#This Row],[EPS1]], "")</f>
        <v>35.144766146993319</v>
      </c>
      <c r="R1412" s="17">
        <f>IFERROR(ZACKS_Screener[[#This Row],[Price]]/ZACKS_Screener[[#This Row],[EPS2]], "")</f>
        <v>26.745762711864408</v>
      </c>
      <c r="S1412" s="17">
        <f>IFERROR(ZACKS_Screener[[#This Row],[PE1]]/(ZACKS_Screener[[#This Row],[EG1]]*100), "")</f>
        <v>-4.1085905186127913</v>
      </c>
      <c r="T1412" s="17">
        <f>IFERROR(ZACKS_Screener[[#This Row],[PE2]]/(ZACKS_Screener[[#This Row],[EG2]]*100), "")</f>
        <v>0.85169130905156865</v>
      </c>
      <c r="U1412"/>
    </row>
    <row r="1413" spans="1:21" hidden="1" x14ac:dyDescent="0.25">
      <c r="A1413" s="20" t="s">
        <v>3223</v>
      </c>
      <c r="B1413" s="35">
        <v>8333.3799999999992</v>
      </c>
      <c r="C1413" s="6" t="s">
        <v>3222</v>
      </c>
      <c r="D1413" s="6" t="s">
        <v>22</v>
      </c>
      <c r="E1413" s="6" t="s">
        <v>41</v>
      </c>
      <c r="F1413" s="6" t="s">
        <v>45</v>
      </c>
      <c r="G1413">
        <v>12</v>
      </c>
      <c r="H1413">
        <v>202212</v>
      </c>
      <c r="I1413" s="8">
        <v>39.22</v>
      </c>
      <c r="J1413" s="8">
        <v>2.09</v>
      </c>
      <c r="K1413" s="8">
        <v>1.91</v>
      </c>
      <c r="L1413" s="8">
        <v>2.2599999999999998</v>
      </c>
      <c r="M1413" s="36" t="str">
        <f>INDEX(YahooDetails[], MATCH(ZACKS_Screener[Ticker], YahooDetails[Ticker],0), 4)</f>
        <v>Healthcare</v>
      </c>
      <c r="N1413" s="6" t="str">
        <f>INDEX(YahooDetails[], MATCH(ZACKS_Screener[Ticker], YahooDetails[Ticker],0), 2)</f>
        <v>Medical Instruments &amp; Supplies</v>
      </c>
      <c r="O14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-8.6124401913875576E-2</v>
      </c>
      <c r="P14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0.18324607329842926</v>
      </c>
      <c r="Q1413" s="17">
        <f>IFERROR(ZACKS_Screener[[#This Row],[Price]]/ZACKS_Screener[[#This Row],[EPS1]], "")</f>
        <v>20.534031413612567</v>
      </c>
      <c r="R1413" s="17">
        <f>IFERROR(ZACKS_Screener[[#This Row],[Price]]/ZACKS_Screener[[#This Row],[EPS2]], "")</f>
        <v>17.353982300884958</v>
      </c>
      <c r="S1413" s="17">
        <f>IFERROR(ZACKS_Screener[[#This Row],[PE1]]/(ZACKS_Screener[[#This Row],[EG1]]*100), "")</f>
        <v>-2.3842292030250154</v>
      </c>
      <c r="T1413" s="17">
        <f>IFERROR(ZACKS_Screener[[#This Row],[PE2]]/(ZACKS_Screener[[#This Row],[EG2]]*100), "")</f>
        <v>0.94703160556257937</v>
      </c>
      <c r="U1413"/>
    </row>
    <row r="1414" spans="1:21" hidden="1" x14ac:dyDescent="0.25">
      <c r="A1414" s="20" t="s">
        <v>2853</v>
      </c>
      <c r="B1414" s="35">
        <v>8459.06</v>
      </c>
      <c r="C1414" s="6" t="s">
        <v>2852</v>
      </c>
      <c r="D1414" s="6" t="s">
        <v>13</v>
      </c>
      <c r="E1414" s="6" t="s">
        <v>41</v>
      </c>
      <c r="F1414" s="6" t="s">
        <v>2480</v>
      </c>
      <c r="G1414">
        <v>12</v>
      </c>
      <c r="H1414">
        <v>202212</v>
      </c>
      <c r="I1414" s="8">
        <v>7.55</v>
      </c>
      <c r="J1414" s="8">
        <v>2.52</v>
      </c>
      <c r="K1414" s="8">
        <v>2.2999999999999998</v>
      </c>
      <c r="L1414" s="8">
        <v>2.44</v>
      </c>
      <c r="M1414" s="36" t="str">
        <f>INDEX(YahooDetails[], MATCH(ZACKS_Screener[Ticker], YahooDetails[Ticker],0), 4)</f>
        <v>Healthcare</v>
      </c>
      <c r="N1414" s="6" t="str">
        <f>INDEX(YahooDetails[], MATCH(ZACKS_Screener[Ticker], YahooDetails[Ticker],0), 2)</f>
        <v>Drug Manufacturers—Specialty &amp; Generic</v>
      </c>
      <c r="O14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-8.730158730158738E-2</v>
      </c>
      <c r="P14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6.0869565217391362E-2</v>
      </c>
      <c r="Q1414" s="17">
        <f>IFERROR(ZACKS_Screener[[#This Row],[Price]]/ZACKS_Screener[[#This Row],[EPS1]], "")</f>
        <v>3.2826086956521743</v>
      </c>
      <c r="R1414" s="17">
        <f>IFERROR(ZACKS_Screener[[#This Row],[Price]]/ZACKS_Screener[[#This Row],[EPS2]], "")</f>
        <v>3.0942622950819674</v>
      </c>
      <c r="S1414" s="17">
        <f>IFERROR(ZACKS_Screener[[#This Row],[PE1]]/(ZACKS_Screener[[#This Row],[EG1]]*100), "")</f>
        <v>-0.37600790513833959</v>
      </c>
      <c r="T1414" s="17">
        <f>IFERROR(ZACKS_Screener[[#This Row],[PE2]]/(ZACKS_Screener[[#This Row],[EG2]]*100), "")</f>
        <v>0.50834309133489419</v>
      </c>
      <c r="U1414"/>
    </row>
    <row r="1415" spans="1:21" hidden="1" x14ac:dyDescent="0.25">
      <c r="A1415" s="20" t="s">
        <v>921</v>
      </c>
      <c r="B1415" s="35">
        <v>44447.01</v>
      </c>
      <c r="C1415" s="6" t="s">
        <v>920</v>
      </c>
      <c r="D1415" s="6" t="s">
        <v>13</v>
      </c>
      <c r="E1415" s="6" t="s">
        <v>118</v>
      </c>
      <c r="F1415" s="6" t="s">
        <v>119</v>
      </c>
      <c r="G1415">
        <v>12</v>
      </c>
      <c r="H1415">
        <v>202212</v>
      </c>
      <c r="I1415" s="8">
        <v>53.17</v>
      </c>
      <c r="J1415" s="8">
        <v>4.1100000000000003</v>
      </c>
      <c r="K1415" s="8">
        <v>3.75</v>
      </c>
      <c r="L1415" s="8">
        <v>3.67</v>
      </c>
      <c r="M1415" s="36" t="str">
        <f>INDEX(YahooDetails[], MATCH(ZACKS_Screener[Ticker], YahooDetails[Ticker],0), 4)</f>
        <v>Utilities</v>
      </c>
      <c r="N1415" s="6" t="str">
        <f>INDEX(YahooDetails[], MATCH(ZACKS_Screener[Ticker], YahooDetails[Ticker],0), 2)</f>
        <v>Utilities—Regulated Electric</v>
      </c>
      <c r="O14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-8.7591240875912482E-2</v>
      </c>
      <c r="P14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-2.1333333333333353E-2</v>
      </c>
      <c r="Q1415" s="17">
        <f>IFERROR(ZACKS_Screener[[#This Row],[Price]]/ZACKS_Screener[[#This Row],[EPS1]], "")</f>
        <v>14.178666666666667</v>
      </c>
      <c r="R1415" s="17">
        <f>IFERROR(ZACKS_Screener[[#This Row],[Price]]/ZACKS_Screener[[#This Row],[EPS2]], "")</f>
        <v>14.487738419618529</v>
      </c>
      <c r="S1415" s="17">
        <f>IFERROR(ZACKS_Screener[[#This Row],[PE1]]/(ZACKS_Screener[[#This Row],[EG1]]*100), "")</f>
        <v>-1.6187311111111098</v>
      </c>
      <c r="T1415" s="17">
        <f>IFERROR(ZACKS_Screener[[#This Row],[PE2]]/(ZACKS_Screener[[#This Row],[EG2]]*100), "")</f>
        <v>-6.7911273841961783</v>
      </c>
      <c r="U1415"/>
    </row>
    <row r="1416" spans="1:21" hidden="1" x14ac:dyDescent="0.25">
      <c r="A1416" s="20" t="s">
        <v>2235</v>
      </c>
      <c r="B1416" s="35">
        <v>38600.800000000003</v>
      </c>
      <c r="C1416" s="6" t="s">
        <v>2234</v>
      </c>
      <c r="D1416" s="6" t="s">
        <v>22</v>
      </c>
      <c r="E1416" s="6" t="s">
        <v>14</v>
      </c>
      <c r="F1416" s="6" t="s">
        <v>101</v>
      </c>
      <c r="G1416">
        <v>12</v>
      </c>
      <c r="H1416">
        <v>202212</v>
      </c>
      <c r="I1416" s="8">
        <v>89.38</v>
      </c>
      <c r="J1416" s="8">
        <v>5.33</v>
      </c>
      <c r="K1416" s="8">
        <v>4.8600000000000003</v>
      </c>
      <c r="L1416" s="8">
        <v>5.38</v>
      </c>
      <c r="M1416" s="36" t="str">
        <f>INDEX(YahooDetails[], MATCH(ZACKS_Screener[Ticker], YahooDetails[Ticker],0), 4)</f>
        <v>Technology</v>
      </c>
      <c r="N1416" s="6" t="str">
        <f>INDEX(YahooDetails[], MATCH(ZACKS_Screener[Ticker], YahooDetails[Ticker],0), 2)</f>
        <v>Semiconductors</v>
      </c>
      <c r="O14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-8.818011257035642E-2</v>
      </c>
      <c r="P14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0.10699588477366245</v>
      </c>
      <c r="Q1416" s="17">
        <f>IFERROR(ZACKS_Screener[[#This Row],[Price]]/ZACKS_Screener[[#This Row],[EPS1]], "")</f>
        <v>18.390946502057609</v>
      </c>
      <c r="R1416" s="17">
        <f>IFERROR(ZACKS_Screener[[#This Row],[Price]]/ZACKS_Screener[[#This Row],[EPS2]], "")</f>
        <v>16.613382899628252</v>
      </c>
      <c r="S1416" s="17">
        <f>IFERROR(ZACKS_Screener[[#This Row],[PE1]]/(ZACKS_Screener[[#This Row],[EG1]]*100), "")</f>
        <v>-2.0856115926801513</v>
      </c>
      <c r="T1416" s="17">
        <f>IFERROR(ZACKS_Screener[[#This Row],[PE2]]/(ZACKS_Screener[[#This Row],[EG2]]*100), "")</f>
        <v>1.5527123248498729</v>
      </c>
      <c r="U1416"/>
    </row>
    <row r="1417" spans="1:21" hidden="1" x14ac:dyDescent="0.25">
      <c r="A1417" s="20" t="s">
        <v>3372</v>
      </c>
      <c r="B1417" s="35">
        <v>2306.66</v>
      </c>
      <c r="C1417" s="6" t="s">
        <v>3371</v>
      </c>
      <c r="D1417" s="6" t="s">
        <v>22</v>
      </c>
      <c r="E1417" s="6" t="s">
        <v>41</v>
      </c>
      <c r="F1417" s="6" t="s">
        <v>61</v>
      </c>
      <c r="G1417">
        <v>12</v>
      </c>
      <c r="H1417">
        <v>202212</v>
      </c>
      <c r="I1417" s="8">
        <v>48.87</v>
      </c>
      <c r="J1417" s="8">
        <v>-1.02</v>
      </c>
      <c r="K1417" s="8">
        <v>-1.1100000000000001</v>
      </c>
      <c r="L1417" s="8">
        <v>-0.81</v>
      </c>
      <c r="M1417" s="36" t="str">
        <f>INDEX(YahooDetails[], MATCH(ZACKS_Screener[Ticker], YahooDetails[Ticker],0), 4)</f>
        <v>Healthcare</v>
      </c>
      <c r="N1417" s="6" t="str">
        <f>INDEX(YahooDetails[], MATCH(ZACKS_Screener[Ticker], YahooDetails[Ticker],0), 2)</f>
        <v>Medical Instruments &amp; Supplies</v>
      </c>
      <c r="O14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-8.8235294117647134E-2</v>
      </c>
      <c r="P14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0.27027027027027029</v>
      </c>
      <c r="Q1417" s="17">
        <f>IFERROR(ZACKS_Screener[[#This Row],[Price]]/ZACKS_Screener[[#This Row],[EPS1]], "")</f>
        <v>-44.027027027027017</v>
      </c>
      <c r="R1417" s="17">
        <f>IFERROR(ZACKS_Screener[[#This Row],[Price]]/ZACKS_Screener[[#This Row],[EPS2]], "")</f>
        <v>-60.333333333333329</v>
      </c>
      <c r="S1417" s="17">
        <f>IFERROR(ZACKS_Screener[[#This Row],[PE1]]/(ZACKS_Screener[[#This Row],[EG1]]*100), "")</f>
        <v>4.9897297297297243</v>
      </c>
      <c r="T1417" s="17">
        <f>IFERROR(ZACKS_Screener[[#This Row],[PE2]]/(ZACKS_Screener[[#This Row],[EG2]]*100), "")</f>
        <v>-2.2323333333333331</v>
      </c>
      <c r="U1417"/>
    </row>
    <row r="1418" spans="1:21" hidden="1" x14ac:dyDescent="0.25">
      <c r="A1418" s="20" t="s">
        <v>615</v>
      </c>
      <c r="B1418" s="35">
        <v>6316.04</v>
      </c>
      <c r="C1418" s="6" t="s">
        <v>614</v>
      </c>
      <c r="D1418" s="6" t="s">
        <v>22</v>
      </c>
      <c r="E1418" s="6" t="s">
        <v>37</v>
      </c>
      <c r="F1418" s="6" t="s">
        <v>212</v>
      </c>
      <c r="G1418">
        <v>12</v>
      </c>
      <c r="H1418">
        <v>202212</v>
      </c>
      <c r="I1418" s="8">
        <v>492</v>
      </c>
      <c r="J1418" s="8">
        <v>39.32</v>
      </c>
      <c r="K1418" s="8">
        <v>35.81</v>
      </c>
      <c r="L1418" s="8">
        <v>41.39</v>
      </c>
      <c r="M1418" s="36" t="str">
        <f>INDEX(YahooDetails[], MATCH(ZACKS_Screener[Ticker], YahooDetails[Ticker],0), 4)</f>
        <v>Financial Services</v>
      </c>
      <c r="N1418" s="6" t="str">
        <f>INDEX(YahooDetails[], MATCH(ZACKS_Screener[Ticker], YahooDetails[Ticker],0), 2)</f>
        <v>Credit Services</v>
      </c>
      <c r="O14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-8.9267548321464857E-2</v>
      </c>
      <c r="P14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0.15582239597877681</v>
      </c>
      <c r="Q1418" s="17">
        <f>IFERROR(ZACKS_Screener[[#This Row],[Price]]/ZACKS_Screener[[#This Row],[EPS1]], "")</f>
        <v>13.73917900027925</v>
      </c>
      <c r="R1418" s="17">
        <f>IFERROR(ZACKS_Screener[[#This Row],[Price]]/ZACKS_Screener[[#This Row],[EPS2]], "")</f>
        <v>11.886929209954095</v>
      </c>
      <c r="S1418" s="17">
        <f>IFERROR(ZACKS_Screener[[#This Row],[PE1]]/(ZACKS_Screener[[#This Row],[EG1]]*100), "")</f>
        <v>-1.5391011917121948</v>
      </c>
      <c r="T1418" s="17">
        <f>IFERROR(ZACKS_Screener[[#This Row],[PE2]]/(ZACKS_Screener[[#This Row],[EG2]]*100), "")</f>
        <v>0.76285113800798632</v>
      </c>
      <c r="U1418"/>
    </row>
    <row r="1419" spans="1:21" hidden="1" x14ac:dyDescent="0.25">
      <c r="A1419" s="20" t="s">
        <v>7009</v>
      </c>
      <c r="B1419" s="35">
        <v>2063.4899999999998</v>
      </c>
      <c r="C1419" s="6" t="s">
        <v>7008</v>
      </c>
      <c r="D1419" s="6" t="s">
        <v>13</v>
      </c>
      <c r="E1419" s="6" t="s">
        <v>18</v>
      </c>
      <c r="F1419" s="6" t="s">
        <v>171</v>
      </c>
      <c r="G1419">
        <v>12</v>
      </c>
      <c r="H1419">
        <v>202212</v>
      </c>
      <c r="I1419" s="8">
        <v>63.21</v>
      </c>
      <c r="J1419" s="8">
        <v>4.03</v>
      </c>
      <c r="K1419" s="8">
        <v>3.67</v>
      </c>
      <c r="L1419" s="8">
        <v>4.59</v>
      </c>
      <c r="M1419" s="36" t="e">
        <f>INDEX(YahooDetails[], MATCH(ZACKS_Screener[Ticker], YahooDetails[Ticker],0), 4)</f>
        <v>#N/A</v>
      </c>
      <c r="N1419" s="6" t="e">
        <f>INDEX(YahooDetails[], MATCH(ZACKS_Screener[Ticker], YahooDetails[Ticker],0), 2)</f>
        <v>#N/A</v>
      </c>
      <c r="O14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-8.9330024813895861E-2</v>
      </c>
      <c r="P14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0.25068119891008173</v>
      </c>
      <c r="Q1419" s="17">
        <f>IFERROR(ZACKS_Screener[[#This Row],[Price]]/ZACKS_Screener[[#This Row],[EPS1]], "")</f>
        <v>17.223433242506811</v>
      </c>
      <c r="R1419" s="17">
        <f>IFERROR(ZACKS_Screener[[#This Row],[Price]]/ZACKS_Screener[[#This Row],[EPS2]], "")</f>
        <v>13.77124183006536</v>
      </c>
      <c r="S1419" s="17">
        <f>IFERROR(ZACKS_Screener[[#This Row],[PE1]]/(ZACKS_Screener[[#This Row],[EG1]]*100), "")</f>
        <v>-1.9280676657583997</v>
      </c>
      <c r="T1419" s="17">
        <f>IFERROR(ZACKS_Screener[[#This Row],[PE2]]/(ZACKS_Screener[[#This Row],[EG2]]*100), "")</f>
        <v>0.54935279909065082</v>
      </c>
      <c r="U1419"/>
    </row>
    <row r="1420" spans="1:21" hidden="1" x14ac:dyDescent="0.25">
      <c r="A1420" s="20" t="s">
        <v>2065</v>
      </c>
      <c r="B1420" s="35">
        <v>5952.03</v>
      </c>
      <c r="C1420" s="6" t="s">
        <v>2064</v>
      </c>
      <c r="D1420" s="6" t="s">
        <v>13</v>
      </c>
      <c r="E1420" s="6" t="s">
        <v>223</v>
      </c>
      <c r="F1420" s="6" t="s">
        <v>270</v>
      </c>
      <c r="G1420">
        <v>12</v>
      </c>
      <c r="H1420">
        <v>202212</v>
      </c>
      <c r="I1420" s="8">
        <v>38.130000000000003</v>
      </c>
      <c r="J1420" s="8">
        <v>5.59</v>
      </c>
      <c r="K1420" s="8">
        <v>5.09</v>
      </c>
      <c r="L1420" s="8">
        <v>6.33</v>
      </c>
      <c r="M1420" s="36" t="str">
        <f>INDEX(YahooDetails[], MATCH(ZACKS_Screener[Ticker], YahooDetails[Ticker],0), 4)</f>
        <v>Energy</v>
      </c>
      <c r="N1420" s="6" t="str">
        <f>INDEX(YahooDetails[], MATCH(ZACKS_Screener[Ticker], YahooDetails[Ticker],0), 2)</f>
        <v>Oil &amp; Gas E&amp;P</v>
      </c>
      <c r="O14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-8.9445438282647588E-2</v>
      </c>
      <c r="P14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0.24361493123772107</v>
      </c>
      <c r="Q1420" s="17">
        <f>IFERROR(ZACKS_Screener[[#This Row],[Price]]/ZACKS_Screener[[#This Row],[EPS1]], "")</f>
        <v>7.4911591355599221</v>
      </c>
      <c r="R1420" s="17">
        <f>IFERROR(ZACKS_Screener[[#This Row],[Price]]/ZACKS_Screener[[#This Row],[EPS2]], "")</f>
        <v>6.0236966824644549</v>
      </c>
      <c r="S1420" s="17">
        <f>IFERROR(ZACKS_Screener[[#This Row],[PE1]]/(ZACKS_Screener[[#This Row],[EG1]]*100), "")</f>
        <v>-0.83751159135559916</v>
      </c>
      <c r="T1420" s="17">
        <f>IFERROR(ZACKS_Screener[[#This Row],[PE2]]/(ZACKS_Screener[[#This Row],[EG2]]*100), "")</f>
        <v>0.24726303317535539</v>
      </c>
      <c r="U1420"/>
    </row>
    <row r="1421" spans="1:21" hidden="1" x14ac:dyDescent="0.25">
      <c r="A1421" s="20" t="s">
        <v>632</v>
      </c>
      <c r="B1421" s="35">
        <v>8142.96</v>
      </c>
      <c r="C1421" s="6" t="s">
        <v>631</v>
      </c>
      <c r="D1421" s="6" t="s">
        <v>22</v>
      </c>
      <c r="E1421" s="6" t="s">
        <v>30</v>
      </c>
      <c r="F1421" s="6" t="s">
        <v>633</v>
      </c>
      <c r="G1421">
        <v>4</v>
      </c>
      <c r="H1421">
        <v>202304</v>
      </c>
      <c r="I1421" s="8">
        <v>218.53</v>
      </c>
      <c r="J1421" s="8">
        <v>11.6</v>
      </c>
      <c r="K1421" s="8">
        <v>10.56</v>
      </c>
      <c r="L1421" s="8">
        <v>10.83</v>
      </c>
      <c r="M1421" s="36" t="str">
        <f>INDEX(YahooDetails[], MATCH(ZACKS_Screener[Ticker], YahooDetails[Ticker],0), 4)</f>
        <v>Consumer Cyclical</v>
      </c>
      <c r="N1421" s="6" t="str">
        <f>INDEX(YahooDetails[], MATCH(ZACKS_Screener[Ticker], YahooDetails[Ticker],0), 2)</f>
        <v>Specialty Retail</v>
      </c>
      <c r="O14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-8.9655172413793033E-2</v>
      </c>
      <c r="P14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2.5568181818181778E-2</v>
      </c>
      <c r="Q1421" s="17">
        <f>IFERROR(ZACKS_Screener[[#This Row],[Price]]/ZACKS_Screener[[#This Row],[EPS1]], "")</f>
        <v>20.694128787878785</v>
      </c>
      <c r="R1421" s="17">
        <f>IFERROR(ZACKS_Screener[[#This Row],[Price]]/ZACKS_Screener[[#This Row],[EPS2]], "")</f>
        <v>20.17820867959372</v>
      </c>
      <c r="S1421" s="17">
        <f>IFERROR(ZACKS_Screener[[#This Row],[PE1]]/(ZACKS_Screener[[#This Row],[EG1]]*100), "")</f>
        <v>-2.3081912878787896</v>
      </c>
      <c r="T1421" s="17">
        <f>IFERROR(ZACKS_Screener[[#This Row],[PE2]]/(ZACKS_Screener[[#This Row],[EG2]]*100), "")</f>
        <v>7.891921616907779</v>
      </c>
      <c r="U1421"/>
    </row>
    <row r="1422" spans="1:21" hidden="1" x14ac:dyDescent="0.25">
      <c r="A1422" s="20" t="s">
        <v>2733</v>
      </c>
      <c r="B1422" s="35">
        <v>20560.21</v>
      </c>
      <c r="C1422" s="6" t="s">
        <v>2732</v>
      </c>
      <c r="D1422" s="6" t="s">
        <v>13</v>
      </c>
      <c r="E1422" s="6" t="s">
        <v>130</v>
      </c>
      <c r="F1422" s="6" t="s">
        <v>685</v>
      </c>
      <c r="G1422">
        <v>12</v>
      </c>
      <c r="H1422">
        <v>202212</v>
      </c>
      <c r="I1422" s="8">
        <v>71.98</v>
      </c>
      <c r="J1422" s="8">
        <v>13.68</v>
      </c>
      <c r="K1422" s="8">
        <v>12.45</v>
      </c>
      <c r="L1422" s="8">
        <v>10</v>
      </c>
      <c r="M1422" s="36" t="str">
        <f>INDEX(YahooDetails[], MATCH(ZACKS_Screener[Ticker], YahooDetails[Ticker],0), 4)</f>
        <v>Basic Materials</v>
      </c>
      <c r="N1422" s="6" t="str">
        <f>INDEX(YahooDetails[], MATCH(ZACKS_Screener[Ticker], YahooDetails[Ticker],0), 2)</f>
        <v>Specialty Chemicals</v>
      </c>
      <c r="O14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-8.9912280701754416E-2</v>
      </c>
      <c r="P14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-0.19678714859437746</v>
      </c>
      <c r="Q1422" s="17">
        <f>IFERROR(ZACKS_Screener[[#This Row],[Price]]/ZACKS_Screener[[#This Row],[EPS1]], "")</f>
        <v>5.7815261044176713</v>
      </c>
      <c r="R1422" s="17">
        <f>IFERROR(ZACKS_Screener[[#This Row],[Price]]/ZACKS_Screener[[#This Row],[EPS2]], "")</f>
        <v>7.1980000000000004</v>
      </c>
      <c r="S1422" s="17">
        <f>IFERROR(ZACKS_Screener[[#This Row],[PE1]]/(ZACKS_Screener[[#This Row],[EG1]]*100), "")</f>
        <v>-0.64301851307669688</v>
      </c>
      <c r="T1422" s="17">
        <f>IFERROR(ZACKS_Screener[[#This Row],[PE2]]/(ZACKS_Screener[[#This Row],[EG2]]*100), "")</f>
        <v>-0.36577591836734702</v>
      </c>
      <c r="U1422"/>
    </row>
    <row r="1423" spans="1:21" hidden="1" x14ac:dyDescent="0.25">
      <c r="A1423" s="20" t="s">
        <v>3127</v>
      </c>
      <c r="B1423" s="35">
        <v>10326.92</v>
      </c>
      <c r="C1423" s="6" t="s">
        <v>3126</v>
      </c>
      <c r="D1423" s="6" t="s">
        <v>13</v>
      </c>
      <c r="E1423" s="6" t="s">
        <v>223</v>
      </c>
      <c r="F1423" s="6" t="s">
        <v>2793</v>
      </c>
      <c r="G1423">
        <v>12</v>
      </c>
      <c r="H1423">
        <v>202212</v>
      </c>
      <c r="I1423" s="8">
        <v>26.85</v>
      </c>
      <c r="J1423" s="8">
        <v>3</v>
      </c>
      <c r="K1423" s="8">
        <v>2.73</v>
      </c>
      <c r="L1423" s="8">
        <v>3.19</v>
      </c>
      <c r="M1423" s="36" t="str">
        <f>INDEX(YahooDetails[], MATCH(ZACKS_Screener[Ticker], YahooDetails[Ticker],0), 4)</f>
        <v>Energy</v>
      </c>
      <c r="N1423" s="6" t="str">
        <f>INDEX(YahooDetails[], MATCH(ZACKS_Screener[Ticker], YahooDetails[Ticker],0), 2)</f>
        <v>Oil &amp; Gas Midstream</v>
      </c>
      <c r="O14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-9.0000000000000011E-2</v>
      </c>
      <c r="P14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0.16849816849816848</v>
      </c>
      <c r="Q1423" s="17">
        <f>IFERROR(ZACKS_Screener[[#This Row],[Price]]/ZACKS_Screener[[#This Row],[EPS1]], "")</f>
        <v>9.8351648351648358</v>
      </c>
      <c r="R1423" s="17">
        <f>IFERROR(ZACKS_Screener[[#This Row],[Price]]/ZACKS_Screener[[#This Row],[EPS2]], "")</f>
        <v>8.4169278996865202</v>
      </c>
      <c r="S1423" s="17">
        <f>IFERROR(ZACKS_Screener[[#This Row],[PE1]]/(ZACKS_Screener[[#This Row],[EG1]]*100), "")</f>
        <v>-1.0927960927960927</v>
      </c>
      <c r="T1423" s="17">
        <f>IFERROR(ZACKS_Screener[[#This Row],[PE2]]/(ZACKS_Screener[[#This Row],[EG2]]*100), "")</f>
        <v>0.4995263731770479</v>
      </c>
      <c r="U1423"/>
    </row>
    <row r="1424" spans="1:21" hidden="1" x14ac:dyDescent="0.25">
      <c r="A1424" s="20" t="s">
        <v>1541</v>
      </c>
      <c r="B1424" s="35">
        <v>3375.94</v>
      </c>
      <c r="C1424" s="6" t="s">
        <v>1540</v>
      </c>
      <c r="D1424" s="6" t="s">
        <v>22</v>
      </c>
      <c r="E1424" s="6" t="s">
        <v>37</v>
      </c>
      <c r="F1424" s="6" t="s">
        <v>550</v>
      </c>
      <c r="G1424">
        <v>12</v>
      </c>
      <c r="H1424">
        <v>202212</v>
      </c>
      <c r="I1424" s="8">
        <v>39.22</v>
      </c>
      <c r="J1424" s="8">
        <v>5.98</v>
      </c>
      <c r="K1424" s="8">
        <v>5.44</v>
      </c>
      <c r="L1424" s="8">
        <v>5.1100000000000003</v>
      </c>
      <c r="M1424" s="36" t="str">
        <f>INDEX(YahooDetails[], MATCH(ZACKS_Screener[Ticker], YahooDetails[Ticker],0), 4)</f>
        <v>Financial Services</v>
      </c>
      <c r="N1424" s="6" t="str">
        <f>INDEX(YahooDetails[], MATCH(ZACKS_Screener[Ticker], YahooDetails[Ticker],0), 2)</f>
        <v>Banks—Regional</v>
      </c>
      <c r="O14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-9.0301003344481601E-2</v>
      </c>
      <c r="P14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-6.0661764705882359E-2</v>
      </c>
      <c r="Q1424" s="17">
        <f>IFERROR(ZACKS_Screener[[#This Row],[Price]]/ZACKS_Screener[[#This Row],[EPS1]], "")</f>
        <v>7.2095588235294112</v>
      </c>
      <c r="R1424" s="17">
        <f>IFERROR(ZACKS_Screener[[#This Row],[Price]]/ZACKS_Screener[[#This Row],[EPS2]], "")</f>
        <v>7.6751467710371815</v>
      </c>
      <c r="S1424" s="17">
        <f>IFERROR(ZACKS_Screener[[#This Row],[PE1]]/(ZACKS_Screener[[#This Row],[EG1]]*100), "")</f>
        <v>-0.79839188453159038</v>
      </c>
      <c r="T1424" s="17">
        <f>IFERROR(ZACKS_Screener[[#This Row],[PE2]]/(ZACKS_Screener[[#This Row],[EG2]]*100), "")</f>
        <v>-1.2652363161952203</v>
      </c>
      <c r="U1424"/>
    </row>
    <row r="1425" spans="1:21" hidden="1" x14ac:dyDescent="0.25">
      <c r="A1425" s="20" t="s">
        <v>1112</v>
      </c>
      <c r="B1425" s="35">
        <v>12690</v>
      </c>
      <c r="C1425" s="6" t="s">
        <v>1111</v>
      </c>
      <c r="D1425" s="6" t="s">
        <v>13</v>
      </c>
      <c r="E1425" s="6" t="s">
        <v>14</v>
      </c>
      <c r="F1425" s="6" t="s">
        <v>163</v>
      </c>
      <c r="G1425">
        <v>12</v>
      </c>
      <c r="H1425">
        <v>202212</v>
      </c>
      <c r="I1425" s="8">
        <v>219.15</v>
      </c>
      <c r="J1425" s="8">
        <v>10.9</v>
      </c>
      <c r="K1425" s="8">
        <v>9.91</v>
      </c>
      <c r="L1425" s="8">
        <v>10.81</v>
      </c>
      <c r="M1425" s="36" t="str">
        <f>INDEX(YahooDetails[], MATCH(ZACKS_Screener[Ticker], YahooDetails[Ticker],0), 4)</f>
        <v>Technology</v>
      </c>
      <c r="N1425" s="6" t="str">
        <f>INDEX(YahooDetails[], MATCH(ZACKS_Screener[Ticker], YahooDetails[Ticker],0), 2)</f>
        <v>Information Technology Services</v>
      </c>
      <c r="O14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-9.0825688073394514E-2</v>
      </c>
      <c r="P14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9.0817356205852712E-2</v>
      </c>
      <c r="Q1425" s="17">
        <f>IFERROR(ZACKS_Screener[[#This Row],[Price]]/ZACKS_Screener[[#This Row],[EPS1]], "")</f>
        <v>22.114026236125127</v>
      </c>
      <c r="R1425" s="17">
        <f>IFERROR(ZACKS_Screener[[#This Row],[Price]]/ZACKS_Screener[[#This Row],[EPS2]], "")</f>
        <v>20.272895467160037</v>
      </c>
      <c r="S1425" s="17">
        <f>IFERROR(ZACKS_Screener[[#This Row],[PE1]]/(ZACKS_Screener[[#This Row],[EG1]]*100), "")</f>
        <v>-2.4347766259976149</v>
      </c>
      <c r="T1425" s="17">
        <f>IFERROR(ZACKS_Screener[[#This Row],[PE2]]/(ZACKS_Screener[[#This Row],[EG2]]*100), "")</f>
        <v>2.2322710453283987</v>
      </c>
      <c r="U1425"/>
    </row>
    <row r="1426" spans="1:21" hidden="1" x14ac:dyDescent="0.25">
      <c r="A1426" s="20" t="s">
        <v>2753</v>
      </c>
      <c r="B1426" s="35">
        <v>8874.0499999999993</v>
      </c>
      <c r="C1426" s="6" t="s">
        <v>2752</v>
      </c>
      <c r="D1426" s="6" t="s">
        <v>13</v>
      </c>
      <c r="E1426" s="6" t="s">
        <v>223</v>
      </c>
      <c r="F1426" s="6" t="s">
        <v>410</v>
      </c>
      <c r="G1426">
        <v>6</v>
      </c>
      <c r="H1426">
        <v>202206</v>
      </c>
      <c r="I1426" s="8">
        <v>13.96</v>
      </c>
      <c r="J1426" s="8">
        <v>3.08</v>
      </c>
      <c r="K1426" s="8">
        <v>2.8</v>
      </c>
      <c r="L1426" s="8">
        <v>4.26</v>
      </c>
      <c r="M1426" s="36" t="str">
        <f>INDEX(YahooDetails[], MATCH(ZACKS_Screener[Ticker], YahooDetails[Ticker],0), 4)</f>
        <v>Basic Materials</v>
      </c>
      <c r="N1426" s="6" t="str">
        <f>INDEX(YahooDetails[], MATCH(ZACKS_Screener[Ticker], YahooDetails[Ticker],0), 2)</f>
        <v>Specialty Chemicals</v>
      </c>
      <c r="O14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-9.0909090909090981E-2</v>
      </c>
      <c r="P14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0.52142857142857146</v>
      </c>
      <c r="Q1426" s="17">
        <f>IFERROR(ZACKS_Screener[[#This Row],[Price]]/ZACKS_Screener[[#This Row],[EPS1]], "")</f>
        <v>4.9857142857142867</v>
      </c>
      <c r="R1426" s="17">
        <f>IFERROR(ZACKS_Screener[[#This Row],[Price]]/ZACKS_Screener[[#This Row],[EPS2]], "")</f>
        <v>3.2769953051643195</v>
      </c>
      <c r="S1426" s="17">
        <f>IFERROR(ZACKS_Screener[[#This Row],[PE1]]/(ZACKS_Screener[[#This Row],[EG1]]*100), "")</f>
        <v>-0.54842857142857104</v>
      </c>
      <c r="T1426" s="17">
        <f>IFERROR(ZACKS_Screener[[#This Row],[PE2]]/(ZACKS_Screener[[#This Row],[EG2]]*100), "")</f>
        <v>6.2846485304521194E-2</v>
      </c>
      <c r="U1426"/>
    </row>
    <row r="1427" spans="1:21" hidden="1" x14ac:dyDescent="0.25">
      <c r="A1427" s="20" t="s">
        <v>1232</v>
      </c>
      <c r="B1427" s="35">
        <v>4216.28</v>
      </c>
      <c r="C1427" s="6" t="s">
        <v>1231</v>
      </c>
      <c r="D1427" s="6" t="s">
        <v>22</v>
      </c>
      <c r="E1427" s="6" t="s">
        <v>37</v>
      </c>
      <c r="F1427" s="6" t="s">
        <v>542</v>
      </c>
      <c r="G1427">
        <v>12</v>
      </c>
      <c r="H1427">
        <v>202212</v>
      </c>
      <c r="I1427" s="8">
        <v>29.54</v>
      </c>
      <c r="J1427" s="8">
        <v>1.64</v>
      </c>
      <c r="K1427" s="8">
        <v>1.49</v>
      </c>
      <c r="L1427" s="8">
        <v>1.49</v>
      </c>
      <c r="M1427" s="36" t="str">
        <f>INDEX(YahooDetails[], MATCH(ZACKS_Screener[Ticker], YahooDetails[Ticker],0), 4)</f>
        <v>Financial Services</v>
      </c>
      <c r="N1427" s="6" t="str">
        <f>INDEX(YahooDetails[], MATCH(ZACKS_Screener[Ticker], YahooDetails[Ticker],0), 2)</f>
        <v>Banks—Regional</v>
      </c>
      <c r="O14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-9.1463414634146298E-2</v>
      </c>
      <c r="P14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427" s="17">
        <f>IFERROR(ZACKS_Screener[[#This Row],[Price]]/ZACKS_Screener[[#This Row],[EPS1]], "")</f>
        <v>19.825503355704697</v>
      </c>
      <c r="R1427" s="17">
        <f>IFERROR(ZACKS_Screener[[#This Row],[Price]]/ZACKS_Screener[[#This Row],[EPS2]], "")</f>
        <v>19.825503355704697</v>
      </c>
      <c r="S1427" s="17">
        <f>IFERROR(ZACKS_Screener[[#This Row],[PE1]]/(ZACKS_Screener[[#This Row],[EG1]]*100), "")</f>
        <v>-2.1675883668903815</v>
      </c>
      <c r="T1427" s="17" t="str">
        <f>IFERROR(ZACKS_Screener[[#This Row],[PE2]]/(ZACKS_Screener[[#This Row],[EG2]]*100), "")</f>
        <v/>
      </c>
      <c r="U1427"/>
    </row>
    <row r="1428" spans="1:21" hidden="1" x14ac:dyDescent="0.25">
      <c r="A1428" s="20" t="s">
        <v>2587</v>
      </c>
      <c r="B1428" s="35">
        <v>8137.87</v>
      </c>
      <c r="C1428" s="6" t="s">
        <v>2586</v>
      </c>
      <c r="D1428" s="6" t="s">
        <v>22</v>
      </c>
      <c r="E1428" s="6" t="s">
        <v>23</v>
      </c>
      <c r="F1428" s="6" t="s">
        <v>1688</v>
      </c>
      <c r="G1428">
        <v>12</v>
      </c>
      <c r="H1428">
        <v>202212</v>
      </c>
      <c r="I1428" s="8">
        <v>306.70999999999998</v>
      </c>
      <c r="J1428" s="8">
        <v>13.4</v>
      </c>
      <c r="K1428" s="8">
        <v>12.17</v>
      </c>
      <c r="L1428" s="8">
        <v>13.9</v>
      </c>
      <c r="M1428" s="36" t="str">
        <f>INDEX(YahooDetails[], MATCH(ZACKS_Screener[Ticker], YahooDetails[Ticker],0), 4)</f>
        <v>Industrials</v>
      </c>
      <c r="N1428" s="6" t="str">
        <f>INDEX(YahooDetails[], MATCH(ZACKS_Screener[Ticker], YahooDetails[Ticker],0), 2)</f>
        <v>Trucking</v>
      </c>
      <c r="O14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-9.1791044776119435E-2</v>
      </c>
      <c r="P14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0.14215283483976995</v>
      </c>
      <c r="Q1428" s="17">
        <f>IFERROR(ZACKS_Screener[[#This Row],[Price]]/ZACKS_Screener[[#This Row],[EPS1]], "")</f>
        <v>25.202136400986031</v>
      </c>
      <c r="R1428" s="17">
        <f>IFERROR(ZACKS_Screener[[#This Row],[Price]]/ZACKS_Screener[[#This Row],[EPS2]], "")</f>
        <v>22.065467625899277</v>
      </c>
      <c r="S1428" s="17">
        <f>IFERROR(ZACKS_Screener[[#This Row],[PE1]]/(ZACKS_Screener[[#This Row],[EG1]]*100), "")</f>
        <v>-2.745598599782217</v>
      </c>
      <c r="T1428" s="17">
        <f>IFERROR(ZACKS_Screener[[#This Row],[PE2]]/(ZACKS_Screener[[#This Row],[EG2]]*100), "")</f>
        <v>1.5522354971514114</v>
      </c>
      <c r="U1428"/>
    </row>
    <row r="1429" spans="1:21" hidden="1" x14ac:dyDescent="0.25">
      <c r="A1429" s="20" t="s">
        <v>1868</v>
      </c>
      <c r="B1429" s="35">
        <v>9921.3700000000008</v>
      </c>
      <c r="C1429" s="6" t="s">
        <v>1326</v>
      </c>
      <c r="D1429" s="6" t="s">
        <v>22</v>
      </c>
      <c r="E1429" s="6" t="s">
        <v>14</v>
      </c>
      <c r="F1429" s="6" t="s">
        <v>1646</v>
      </c>
      <c r="G1429">
        <v>12</v>
      </c>
      <c r="H1429">
        <v>202212</v>
      </c>
      <c r="I1429" s="8">
        <v>30.38</v>
      </c>
      <c r="J1429" s="8">
        <v>3.66</v>
      </c>
      <c r="K1429" s="8">
        <v>3.32</v>
      </c>
      <c r="L1429" s="8">
        <v>3.28</v>
      </c>
      <c r="M1429" s="36" t="str">
        <f>INDEX(YahooDetails[], MATCH(ZACKS_Screener[Ticker], YahooDetails[Ticker],0), 4)</f>
        <v>Communication Services</v>
      </c>
      <c r="N1429" s="6" t="str">
        <f>INDEX(YahooDetails[], MATCH(ZACKS_Screener[Ticker], YahooDetails[Ticker],0), 2)</f>
        <v>Broadcasting</v>
      </c>
      <c r="O14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-9.2896174863388054E-2</v>
      </c>
      <c r="P14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-1.2048192771084348E-2</v>
      </c>
      <c r="Q1429" s="17">
        <f>IFERROR(ZACKS_Screener[[#This Row],[Price]]/ZACKS_Screener[[#This Row],[EPS1]], "")</f>
        <v>9.1506024096385552</v>
      </c>
      <c r="R1429" s="17">
        <f>IFERROR(ZACKS_Screener[[#This Row],[Price]]/ZACKS_Screener[[#This Row],[EPS2]], "")</f>
        <v>9.2621951219512191</v>
      </c>
      <c r="S1429" s="17">
        <f>IFERROR(ZACKS_Screener[[#This Row],[PE1]]/(ZACKS_Screener[[#This Row],[EG1]]*100), "")</f>
        <v>-0.98503543586109077</v>
      </c>
      <c r="T1429" s="17">
        <f>IFERROR(ZACKS_Screener[[#This Row],[PE2]]/(ZACKS_Screener[[#This Row],[EG2]]*100), "")</f>
        <v>-7.6876219512195041</v>
      </c>
      <c r="U1429"/>
    </row>
    <row r="1430" spans="1:21" hidden="1" x14ac:dyDescent="0.25">
      <c r="A1430" s="20" t="s">
        <v>2534</v>
      </c>
      <c r="B1430" s="35">
        <v>7425</v>
      </c>
      <c r="C1430" s="6" t="s">
        <v>2533</v>
      </c>
      <c r="D1430" s="6" t="s">
        <v>22</v>
      </c>
      <c r="E1430" s="6" t="s">
        <v>41</v>
      </c>
      <c r="F1430" s="6" t="s">
        <v>67</v>
      </c>
      <c r="G1430">
        <v>3</v>
      </c>
      <c r="H1430">
        <v>202303</v>
      </c>
      <c r="I1430" s="8">
        <v>9.7899999999999991</v>
      </c>
      <c r="J1430" s="8">
        <v>-1.26</v>
      </c>
      <c r="K1430" s="8">
        <v>-1.38</v>
      </c>
      <c r="M1430" s="36" t="str">
        <f>INDEX(YahooDetails[], MATCH(ZACKS_Screener[Ticker], YahooDetails[Ticker],0), 4)</f>
        <v>Healthcare</v>
      </c>
      <c r="N1430" s="6" t="str">
        <f>INDEX(YahooDetails[], MATCH(ZACKS_Screener[Ticker], YahooDetails[Ticker],0), 2)</f>
        <v>Biotechnology</v>
      </c>
      <c r="O14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-9.523809523809515E-2</v>
      </c>
      <c r="P14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430" s="17">
        <f>IFERROR(ZACKS_Screener[[#This Row],[Price]]/ZACKS_Screener[[#This Row],[EPS1]], "")</f>
        <v>-7.0942028985507246</v>
      </c>
      <c r="R1430" s="17" t="str">
        <f>IFERROR(ZACKS_Screener[[#This Row],[Price]]/ZACKS_Screener[[#This Row],[EPS2]], "")</f>
        <v/>
      </c>
      <c r="S1430" s="17">
        <f>IFERROR(ZACKS_Screener[[#This Row],[PE1]]/(ZACKS_Screener[[#This Row],[EG1]]*100), "")</f>
        <v>0.7448913043478268</v>
      </c>
      <c r="T1430" s="17" t="str">
        <f>IFERROR(ZACKS_Screener[[#This Row],[PE2]]/(ZACKS_Screener[[#This Row],[EG2]]*100), "")</f>
        <v/>
      </c>
      <c r="U1430"/>
    </row>
    <row r="1431" spans="1:21" hidden="1" x14ac:dyDescent="0.25">
      <c r="A1431" s="20" t="s">
        <v>3895</v>
      </c>
      <c r="B1431" s="35">
        <v>2288.65</v>
      </c>
      <c r="C1431" s="6" t="s">
        <v>3894</v>
      </c>
      <c r="D1431" s="6" t="s">
        <v>13</v>
      </c>
      <c r="E1431" s="6" t="s">
        <v>18</v>
      </c>
      <c r="F1431" s="6" t="s">
        <v>1804</v>
      </c>
      <c r="G1431">
        <v>6</v>
      </c>
      <c r="H1431">
        <v>202206</v>
      </c>
      <c r="I1431" s="8">
        <v>28.51</v>
      </c>
      <c r="J1431" s="8">
        <v>1.78</v>
      </c>
      <c r="K1431" s="8">
        <v>1.61</v>
      </c>
      <c r="L1431" s="8">
        <v>1.93</v>
      </c>
      <c r="M1431" s="36" t="str">
        <f>INDEX(YahooDetails[], MATCH(ZACKS_Screener[Ticker], YahooDetails[Ticker],0), 4)</f>
        <v>Industrials</v>
      </c>
      <c r="N1431" s="6" t="str">
        <f>INDEX(YahooDetails[], MATCH(ZACKS_Screener[Ticker], YahooDetails[Ticker],0), 2)</f>
        <v>Tools &amp; Accessories</v>
      </c>
      <c r="O14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-9.5505617977528046E-2</v>
      </c>
      <c r="P14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0.19875776397515516</v>
      </c>
      <c r="Q1431" s="17">
        <f>IFERROR(ZACKS_Screener[[#This Row],[Price]]/ZACKS_Screener[[#This Row],[EPS1]], "")</f>
        <v>17.70807453416149</v>
      </c>
      <c r="R1431" s="17">
        <f>IFERROR(ZACKS_Screener[[#This Row],[Price]]/ZACKS_Screener[[#This Row],[EPS2]], "")</f>
        <v>14.772020725388602</v>
      </c>
      <c r="S1431" s="17">
        <f>IFERROR(ZACKS_Screener[[#This Row],[PE1]]/(ZACKS_Screener[[#This Row],[EG1]]*100), "")</f>
        <v>-1.8541395688710276</v>
      </c>
      <c r="T1431" s="17">
        <f>IFERROR(ZACKS_Screener[[#This Row],[PE2]]/(ZACKS_Screener[[#This Row],[EG2]]*100), "")</f>
        <v>0.74321729274611448</v>
      </c>
      <c r="U1431"/>
    </row>
    <row r="1432" spans="1:21" hidden="1" x14ac:dyDescent="0.25">
      <c r="A1432" s="20" t="s">
        <v>3093</v>
      </c>
      <c r="B1432" s="35">
        <v>150544.95000000001</v>
      </c>
      <c r="C1432" s="6" t="s">
        <v>3092</v>
      </c>
      <c r="D1432" s="6" t="s">
        <v>13</v>
      </c>
      <c r="E1432" s="6" t="s">
        <v>14</v>
      </c>
      <c r="F1432" s="6" t="s">
        <v>667</v>
      </c>
      <c r="G1432">
        <v>12</v>
      </c>
      <c r="H1432">
        <v>202212</v>
      </c>
      <c r="I1432" s="8">
        <v>35.81</v>
      </c>
      <c r="J1432" s="8">
        <v>5.18</v>
      </c>
      <c r="K1432" s="8">
        <v>4.68</v>
      </c>
      <c r="L1432" s="8">
        <v>4.6900000000000004</v>
      </c>
      <c r="M1432" s="36" t="str">
        <f>INDEX(YahooDetails[], MATCH(ZACKS_Screener[Ticker], YahooDetails[Ticker],0), 4)</f>
        <v>Communication Services</v>
      </c>
      <c r="N1432" s="6" t="str">
        <f>INDEX(YahooDetails[], MATCH(ZACKS_Screener[Ticker], YahooDetails[Ticker],0), 2)</f>
        <v>Telecom Services</v>
      </c>
      <c r="O14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-9.6525096525096526E-2</v>
      </c>
      <c r="P14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2.1367521367522809E-3</v>
      </c>
      <c r="Q1432" s="17">
        <f>IFERROR(ZACKS_Screener[[#This Row],[Price]]/ZACKS_Screener[[#This Row],[EPS1]], "")</f>
        <v>7.6517094017094029</v>
      </c>
      <c r="R1432" s="17">
        <f>IFERROR(ZACKS_Screener[[#This Row],[Price]]/ZACKS_Screener[[#This Row],[EPS2]], "")</f>
        <v>7.6353944562899789</v>
      </c>
      <c r="S1432" s="17">
        <f>IFERROR(ZACKS_Screener[[#This Row],[PE1]]/(ZACKS_Screener[[#This Row],[EG1]]*100), "")</f>
        <v>-0.79271709401709423</v>
      </c>
      <c r="T1432" s="17">
        <f>IFERROR(ZACKS_Screener[[#This Row],[PE2]]/(ZACKS_Screener[[#This Row],[EG2]]*100), "")</f>
        <v>35.73364605543469</v>
      </c>
      <c r="U1432"/>
    </row>
    <row r="1433" spans="1:21" hidden="1" x14ac:dyDescent="0.25">
      <c r="A1433" s="20" t="s">
        <v>3478</v>
      </c>
      <c r="B1433" s="35">
        <v>2069.92</v>
      </c>
      <c r="C1433" s="6" t="s">
        <v>3477</v>
      </c>
      <c r="D1433" s="6" t="s">
        <v>22</v>
      </c>
      <c r="E1433" s="6" t="s">
        <v>30</v>
      </c>
      <c r="F1433" s="6" t="s">
        <v>763</v>
      </c>
      <c r="G1433">
        <v>7</v>
      </c>
      <c r="H1433">
        <v>202207</v>
      </c>
      <c r="I1433" s="8">
        <v>93.44</v>
      </c>
      <c r="J1433" s="8">
        <v>6.09</v>
      </c>
      <c r="K1433" s="8">
        <v>5.5</v>
      </c>
      <c r="L1433" s="8">
        <v>6.51</v>
      </c>
      <c r="M1433" s="36" t="str">
        <f>INDEX(YahooDetails[], MATCH(ZACKS_Screener[Ticker], YahooDetails[Ticker],0), 4)</f>
        <v>Consumer Cyclical</v>
      </c>
      <c r="N1433" s="6" t="str">
        <f>INDEX(YahooDetails[], MATCH(ZACKS_Screener[Ticker], YahooDetails[Ticker],0), 2)</f>
        <v>Restaurants</v>
      </c>
      <c r="O14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-9.6880131362889962E-2</v>
      </c>
      <c r="P14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0.1836363636363636</v>
      </c>
      <c r="Q1433" s="17">
        <f>IFERROR(ZACKS_Screener[[#This Row],[Price]]/ZACKS_Screener[[#This Row],[EPS1]], "")</f>
        <v>16.989090909090908</v>
      </c>
      <c r="R1433" s="17">
        <f>IFERROR(ZACKS_Screener[[#This Row],[Price]]/ZACKS_Screener[[#This Row],[EPS2]], "")</f>
        <v>14.353302611367127</v>
      </c>
      <c r="S1433" s="17">
        <f>IFERROR(ZACKS_Screener[[#This Row],[PE1]]/(ZACKS_Screener[[#This Row],[EG1]]*100), "")</f>
        <v>-1.7536197226502315</v>
      </c>
      <c r="T1433" s="17">
        <f>IFERROR(ZACKS_Screener[[#This Row],[PE2]]/(ZACKS_Screener[[#This Row],[EG2]]*100), "")</f>
        <v>0.78161548873781406</v>
      </c>
      <c r="U1433"/>
    </row>
    <row r="1434" spans="1:21" hidden="1" x14ac:dyDescent="0.25">
      <c r="A1434" s="20" t="s">
        <v>864</v>
      </c>
      <c r="B1434" s="35">
        <v>12209.81</v>
      </c>
      <c r="C1434" s="6" t="s">
        <v>863</v>
      </c>
      <c r="D1434" s="6" t="s">
        <v>13</v>
      </c>
      <c r="E1434" s="6" t="s">
        <v>865</v>
      </c>
      <c r="F1434" s="6" t="s">
        <v>866</v>
      </c>
      <c r="G1434">
        <v>12</v>
      </c>
      <c r="H1434">
        <v>202212</v>
      </c>
      <c r="I1434" s="8">
        <v>239.56</v>
      </c>
      <c r="J1434" s="8">
        <v>20.010000000000002</v>
      </c>
      <c r="K1434" s="8">
        <v>18.059999999999999</v>
      </c>
      <c r="L1434" s="8">
        <v>20.66</v>
      </c>
      <c r="M1434" s="36" t="str">
        <f>INDEX(YahooDetails[], MATCH(ZACKS_Screener[Ticker], YahooDetails[Ticker],0), 4)</f>
        <v>Industrials</v>
      </c>
      <c r="N1434" s="6" t="str">
        <f>INDEX(YahooDetails[], MATCH(ZACKS_Screener[Ticker], YahooDetails[Ticker],0), 2)</f>
        <v>Building Products &amp; Equipment</v>
      </c>
      <c r="O14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-9.7451274362818724E-2</v>
      </c>
      <c r="P14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0.14396456256921383</v>
      </c>
      <c r="Q1434" s="17">
        <f>IFERROR(ZACKS_Screener[[#This Row],[Price]]/ZACKS_Screener[[#This Row],[EPS1]], "")</f>
        <v>13.264673311184939</v>
      </c>
      <c r="R1434" s="17">
        <f>IFERROR(ZACKS_Screener[[#This Row],[Price]]/ZACKS_Screener[[#This Row],[EPS2]], "")</f>
        <v>11.595353339787028</v>
      </c>
      <c r="S1434" s="17">
        <f>IFERROR(ZACKS_Screener[[#This Row],[PE1]]/(ZACKS_Screener[[#This Row],[EG1]]*100), "")</f>
        <v>-1.3611595536246679</v>
      </c>
      <c r="T1434" s="17">
        <f>IFERROR(ZACKS_Screener[[#This Row],[PE2]]/(ZACKS_Screener[[#This Row],[EG2]]*100), "")</f>
        <v>0.80543108198674462</v>
      </c>
      <c r="U1434"/>
    </row>
    <row r="1435" spans="1:21" hidden="1" x14ac:dyDescent="0.25">
      <c r="A1435" s="20" t="s">
        <v>917</v>
      </c>
      <c r="B1435" s="35">
        <v>3410.54</v>
      </c>
      <c r="C1435" s="6" t="s">
        <v>916</v>
      </c>
      <c r="D1435" s="6" t="s">
        <v>22</v>
      </c>
      <c r="E1435" s="6" t="s">
        <v>41</v>
      </c>
      <c r="F1435" s="6" t="s">
        <v>67</v>
      </c>
      <c r="G1435">
        <v>12</v>
      </c>
      <c r="H1435">
        <v>202212</v>
      </c>
      <c r="I1435" s="8">
        <v>35.659999999999997</v>
      </c>
      <c r="J1435" s="8">
        <v>-4.0599999999999996</v>
      </c>
      <c r="K1435" s="8">
        <v>-4.46</v>
      </c>
      <c r="L1435" s="8">
        <v>-4.42</v>
      </c>
      <c r="M1435" s="36" t="str">
        <f>INDEX(YahooDetails[], MATCH(ZACKS_Screener[Ticker], YahooDetails[Ticker],0), 4)</f>
        <v>Healthcare</v>
      </c>
      <c r="N1435" s="6" t="str">
        <f>INDEX(YahooDetails[], MATCH(ZACKS_Screener[Ticker], YahooDetails[Ticker],0), 2)</f>
        <v>Biotechnology</v>
      </c>
      <c r="O14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-9.8522167487684831E-2</v>
      </c>
      <c r="P14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8.9686098654708606E-3</v>
      </c>
      <c r="Q1435" s="17">
        <f>IFERROR(ZACKS_Screener[[#This Row],[Price]]/ZACKS_Screener[[#This Row],[EPS1]], "")</f>
        <v>-7.9955156950672635</v>
      </c>
      <c r="R1435" s="17">
        <f>IFERROR(ZACKS_Screener[[#This Row],[Price]]/ZACKS_Screener[[#This Row],[EPS2]], "")</f>
        <v>-8.0678733031674206</v>
      </c>
      <c r="S1435" s="17">
        <f>IFERROR(ZACKS_Screener[[#This Row],[PE1]]/(ZACKS_Screener[[#This Row],[EG1]]*100), "")</f>
        <v>0.81154484304932628</v>
      </c>
      <c r="T1435" s="17">
        <f>IFERROR(ZACKS_Screener[[#This Row],[PE2]]/(ZACKS_Screener[[#This Row],[EG2]]*100), "")</f>
        <v>-8.9956787330316654</v>
      </c>
      <c r="U1435"/>
    </row>
    <row r="1436" spans="1:21" hidden="1" x14ac:dyDescent="0.25">
      <c r="A1436" s="20" t="s">
        <v>781</v>
      </c>
      <c r="B1436" s="35">
        <v>6665.15</v>
      </c>
      <c r="C1436" s="6" t="s">
        <v>780</v>
      </c>
      <c r="D1436" s="6" t="s">
        <v>13</v>
      </c>
      <c r="E1436" s="6" t="s">
        <v>85</v>
      </c>
      <c r="F1436" s="6" t="s">
        <v>745</v>
      </c>
      <c r="G1436">
        <v>1</v>
      </c>
      <c r="H1436">
        <v>202301</v>
      </c>
      <c r="I1436" s="8">
        <v>28.84</v>
      </c>
      <c r="J1436" s="8">
        <v>2.13</v>
      </c>
      <c r="K1436" s="8">
        <v>1.92</v>
      </c>
      <c r="L1436" s="8">
        <v>2.1</v>
      </c>
      <c r="M1436" s="36" t="str">
        <f>INDEX(YahooDetails[], MATCH(ZACKS_Screener[Ticker], YahooDetails[Ticker],0), 4)</f>
        <v>Industrials</v>
      </c>
      <c r="N1436" s="6" t="str">
        <f>INDEX(YahooDetails[], MATCH(ZACKS_Screener[Ticker], YahooDetails[Ticker],0), 2)</f>
        <v>Industrial Distribution</v>
      </c>
      <c r="O14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-9.8591549295774641E-2</v>
      </c>
      <c r="P14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9.3750000000000083E-2</v>
      </c>
      <c r="Q1436" s="17">
        <f>IFERROR(ZACKS_Screener[[#This Row],[Price]]/ZACKS_Screener[[#This Row],[EPS1]], "")</f>
        <v>15.020833333333334</v>
      </c>
      <c r="R1436" s="17">
        <f>IFERROR(ZACKS_Screener[[#This Row],[Price]]/ZACKS_Screener[[#This Row],[EPS2]], "")</f>
        <v>13.733333333333333</v>
      </c>
      <c r="S1436" s="17">
        <f>IFERROR(ZACKS_Screener[[#This Row],[PE1]]/(ZACKS_Screener[[#This Row],[EG1]]*100), "")</f>
        <v>-1.5235416666666668</v>
      </c>
      <c r="T1436" s="17">
        <f>IFERROR(ZACKS_Screener[[#This Row],[PE2]]/(ZACKS_Screener[[#This Row],[EG2]]*100), "")</f>
        <v>1.4648888888888874</v>
      </c>
      <c r="U1436"/>
    </row>
    <row r="1437" spans="1:21" hidden="1" x14ac:dyDescent="0.25">
      <c r="A1437" s="20" t="s">
        <v>230</v>
      </c>
      <c r="B1437" s="35">
        <v>14994.01</v>
      </c>
      <c r="C1437" s="6" t="s">
        <v>229</v>
      </c>
      <c r="D1437" s="6" t="s">
        <v>13</v>
      </c>
      <c r="E1437" s="6" t="s">
        <v>18</v>
      </c>
      <c r="F1437" s="6" t="s">
        <v>231</v>
      </c>
      <c r="G1437">
        <v>6</v>
      </c>
      <c r="H1437">
        <v>202206</v>
      </c>
      <c r="I1437" s="8">
        <v>10.19</v>
      </c>
      <c r="J1437" s="8">
        <v>0.81</v>
      </c>
      <c r="K1437" s="8">
        <v>0.73</v>
      </c>
      <c r="L1437" s="8">
        <v>0.73</v>
      </c>
      <c r="M1437" s="36" t="str">
        <f>INDEX(YahooDetails[], MATCH(ZACKS_Screener[Ticker], YahooDetails[Ticker],0), 4)</f>
        <v>Consumer Cyclical</v>
      </c>
      <c r="N1437" s="6" t="str">
        <f>INDEX(YahooDetails[], MATCH(ZACKS_Screener[Ticker], YahooDetails[Ticker],0), 2)</f>
        <v>Packaging &amp; Containers</v>
      </c>
      <c r="O14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-9.876543209876551E-2</v>
      </c>
      <c r="P14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437" s="17">
        <f>IFERROR(ZACKS_Screener[[#This Row],[Price]]/ZACKS_Screener[[#This Row],[EPS1]], "")</f>
        <v>13.95890410958904</v>
      </c>
      <c r="R1437" s="17">
        <f>IFERROR(ZACKS_Screener[[#This Row],[Price]]/ZACKS_Screener[[#This Row],[EPS2]], "")</f>
        <v>13.95890410958904</v>
      </c>
      <c r="S1437" s="17">
        <f>IFERROR(ZACKS_Screener[[#This Row],[PE1]]/(ZACKS_Screener[[#This Row],[EG1]]*100), "")</f>
        <v>-1.4133390410958893</v>
      </c>
      <c r="T1437" s="17" t="str">
        <f>IFERROR(ZACKS_Screener[[#This Row],[PE2]]/(ZACKS_Screener[[#This Row],[EG2]]*100), "")</f>
        <v/>
      </c>
      <c r="U1437"/>
    </row>
    <row r="1438" spans="1:21" hidden="1" x14ac:dyDescent="0.25">
      <c r="A1438" s="20" t="s">
        <v>1385</v>
      </c>
      <c r="B1438" s="35">
        <v>51879.41</v>
      </c>
      <c r="C1438" s="6" t="s">
        <v>1384</v>
      </c>
      <c r="D1438" s="6" t="s">
        <v>13</v>
      </c>
      <c r="E1438" s="6" t="s">
        <v>107</v>
      </c>
      <c r="F1438" s="6" t="s">
        <v>1202</v>
      </c>
      <c r="G1438">
        <v>12</v>
      </c>
      <c r="H1438">
        <v>202212</v>
      </c>
      <c r="I1438" s="8">
        <v>37.32</v>
      </c>
      <c r="J1438" s="8">
        <v>7.59</v>
      </c>
      <c r="K1438" s="8">
        <v>6.84</v>
      </c>
      <c r="L1438" s="8">
        <v>6.51</v>
      </c>
      <c r="M1438" s="36" t="str">
        <f>INDEX(YahooDetails[], MATCH(ZACKS_Screener[Ticker], YahooDetails[Ticker],0), 4)</f>
        <v>Consumer Cyclical</v>
      </c>
      <c r="N1438" s="6" t="str">
        <f>INDEX(YahooDetails[], MATCH(ZACKS_Screener[Ticker], YahooDetails[Ticker],0), 2)</f>
        <v>Auto Manufacturers</v>
      </c>
      <c r="O14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-9.8814229249011856E-2</v>
      </c>
      <c r="P14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-4.824561403508773E-2</v>
      </c>
      <c r="Q1438" s="17">
        <f>IFERROR(ZACKS_Screener[[#This Row],[Price]]/ZACKS_Screener[[#This Row],[EPS1]], "")</f>
        <v>5.4561403508771935</v>
      </c>
      <c r="R1438" s="17">
        <f>IFERROR(ZACKS_Screener[[#This Row],[Price]]/ZACKS_Screener[[#This Row],[EPS2]], "")</f>
        <v>5.7327188940092171</v>
      </c>
      <c r="S1438" s="17">
        <f>IFERROR(ZACKS_Screener[[#This Row],[PE1]]/(ZACKS_Screener[[#This Row],[EG1]]*100), "")</f>
        <v>-0.55216140350877196</v>
      </c>
      <c r="T1438" s="17">
        <f>IFERROR(ZACKS_Screener[[#This Row],[PE2]]/(ZACKS_Screener[[#This Row],[EG2]]*100), "")</f>
        <v>-1.1882362798491828</v>
      </c>
      <c r="U1438"/>
    </row>
    <row r="1439" spans="1:21" hidden="1" x14ac:dyDescent="0.25">
      <c r="A1439" s="20" t="s">
        <v>7019</v>
      </c>
      <c r="B1439" s="35">
        <v>2537.7800000000002</v>
      </c>
      <c r="C1439" s="6" t="s">
        <v>7018</v>
      </c>
      <c r="D1439" s="6" t="s">
        <v>22</v>
      </c>
      <c r="E1439" s="6" t="s">
        <v>41</v>
      </c>
      <c r="F1439" s="6" t="s">
        <v>317</v>
      </c>
      <c r="G1439">
        <v>12</v>
      </c>
      <c r="H1439">
        <v>202212</v>
      </c>
      <c r="I1439" s="8">
        <v>37.94</v>
      </c>
      <c r="J1439" s="8">
        <v>-2.92</v>
      </c>
      <c r="K1439" s="8">
        <v>-3.21</v>
      </c>
      <c r="L1439" s="8">
        <v>-3.37</v>
      </c>
      <c r="M1439" s="36" t="e">
        <f>INDEX(YahooDetails[], MATCH(ZACKS_Screener[Ticker], YahooDetails[Ticker],0), 4)</f>
        <v>#N/A</v>
      </c>
      <c r="N1439" s="6" t="e">
        <f>INDEX(YahooDetails[], MATCH(ZACKS_Screener[Ticker], YahooDetails[Ticker],0), 2)</f>
        <v>#N/A</v>
      </c>
      <c r="O14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-9.9315068493150693E-2</v>
      </c>
      <c r="P14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-4.9844236760124658E-2</v>
      </c>
      <c r="Q1439" s="17">
        <f>IFERROR(ZACKS_Screener[[#This Row],[Price]]/ZACKS_Screener[[#This Row],[EPS1]], "")</f>
        <v>-11.819314641744548</v>
      </c>
      <c r="R1439" s="17">
        <f>IFERROR(ZACKS_Screener[[#This Row],[Price]]/ZACKS_Screener[[#This Row],[EPS2]], "")</f>
        <v>-11.258160237388722</v>
      </c>
      <c r="S1439" s="17">
        <f>IFERROR(ZACKS_Screener[[#This Row],[PE1]]/(ZACKS_Screener[[#This Row],[EG1]]*100), "")</f>
        <v>1.1900827156515199</v>
      </c>
      <c r="T1439" s="17">
        <f>IFERROR(ZACKS_Screener[[#This Row],[PE2]]/(ZACKS_Screener[[#This Row],[EG2]]*100), "")</f>
        <v>2.2586683976261099</v>
      </c>
      <c r="U1439"/>
    </row>
    <row r="1440" spans="1:21" hidden="1" x14ac:dyDescent="0.25">
      <c r="A1440" s="20" t="s">
        <v>1460</v>
      </c>
      <c r="B1440" s="35">
        <v>303030.40999999997</v>
      </c>
      <c r="C1440" s="6" t="s">
        <v>1459</v>
      </c>
      <c r="D1440" s="6" t="s">
        <v>13</v>
      </c>
      <c r="E1440" s="6" t="s">
        <v>30</v>
      </c>
      <c r="F1440" s="6" t="s">
        <v>455</v>
      </c>
      <c r="G1440">
        <v>1</v>
      </c>
      <c r="H1440">
        <v>202301</v>
      </c>
      <c r="I1440" s="8">
        <v>301.41000000000003</v>
      </c>
      <c r="J1440" s="8">
        <v>16.690000000000001</v>
      </c>
      <c r="K1440" s="8">
        <v>15.02</v>
      </c>
      <c r="L1440" s="8">
        <v>16.010000000000002</v>
      </c>
      <c r="M1440" s="36" t="str">
        <f>INDEX(YahooDetails[], MATCH(ZACKS_Screener[Ticker], YahooDetails[Ticker],0), 4)</f>
        <v>Consumer Cyclical</v>
      </c>
      <c r="N1440" s="6" t="str">
        <f>INDEX(YahooDetails[], MATCH(ZACKS_Screener[Ticker], YahooDetails[Ticker],0), 2)</f>
        <v>Home Improvement Retail</v>
      </c>
      <c r="O14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-0.10005991611743568</v>
      </c>
      <c r="P14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6.5912117177097343E-2</v>
      </c>
      <c r="Q1440" s="17">
        <f>IFERROR(ZACKS_Screener[[#This Row],[Price]]/ZACKS_Screener[[#This Row],[EPS1]], "")</f>
        <v>20.067243675099871</v>
      </c>
      <c r="R1440" s="17">
        <f>IFERROR(ZACKS_Screener[[#This Row],[Price]]/ZACKS_Screener[[#This Row],[EPS2]], "")</f>
        <v>18.8263585259213</v>
      </c>
      <c r="S1440" s="17">
        <f>IFERROR(ZACKS_Screener[[#This Row],[PE1]]/(ZACKS_Screener[[#This Row],[EG1]]*100), "")</f>
        <v>-2.0055227361521948</v>
      </c>
      <c r="T1440" s="17">
        <f>IFERROR(ZACKS_Screener[[#This Row],[PE2]]/(ZACKS_Screener[[#This Row],[EG2]]*100), "")</f>
        <v>2.8562818692862355</v>
      </c>
      <c r="U1440"/>
    </row>
    <row r="1441" spans="1:21" hidden="1" x14ac:dyDescent="0.25">
      <c r="A1441" s="20" t="s">
        <v>362</v>
      </c>
      <c r="B1441" s="35">
        <v>3615.58</v>
      </c>
      <c r="C1441" s="6" t="s">
        <v>361</v>
      </c>
      <c r="D1441" s="6" t="s">
        <v>13</v>
      </c>
      <c r="E1441" s="6" t="s">
        <v>130</v>
      </c>
      <c r="F1441" s="6" t="s">
        <v>189</v>
      </c>
      <c r="G1441">
        <v>12</v>
      </c>
      <c r="H1441">
        <v>202212</v>
      </c>
      <c r="I1441" s="8">
        <v>39.700000000000003</v>
      </c>
      <c r="J1441" s="8">
        <v>2.69</v>
      </c>
      <c r="K1441" s="8">
        <v>2.42</v>
      </c>
      <c r="L1441" s="8">
        <v>2.97</v>
      </c>
      <c r="M1441" s="36" t="str">
        <f>INDEX(YahooDetails[], MATCH(ZACKS_Screener[Ticker], YahooDetails[Ticker],0), 4)</f>
        <v>Basic Materials</v>
      </c>
      <c r="N1441" s="6" t="str">
        <f>INDEX(YahooDetails[], MATCH(ZACKS_Screener[Ticker], YahooDetails[Ticker],0), 2)</f>
        <v>Specialty Chemicals</v>
      </c>
      <c r="O14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-0.10037174721189591</v>
      </c>
      <c r="P14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0.22727272727272738</v>
      </c>
      <c r="Q1441" s="17">
        <f>IFERROR(ZACKS_Screener[[#This Row],[Price]]/ZACKS_Screener[[#This Row],[EPS1]], "")</f>
        <v>16.404958677685951</v>
      </c>
      <c r="R1441" s="17">
        <f>IFERROR(ZACKS_Screener[[#This Row],[Price]]/ZACKS_Screener[[#This Row],[EPS2]], "")</f>
        <v>13.367003367003367</v>
      </c>
      <c r="S1441" s="17">
        <f>IFERROR(ZACKS_Screener[[#This Row],[PE1]]/(ZACKS_Screener[[#This Row],[EG1]]*100), "")</f>
        <v>-1.6344199571472298</v>
      </c>
      <c r="T1441" s="17">
        <f>IFERROR(ZACKS_Screener[[#This Row],[PE2]]/(ZACKS_Screener[[#This Row],[EG2]]*100), "")</f>
        <v>0.58814814814814786</v>
      </c>
      <c r="U1441"/>
    </row>
    <row r="1442" spans="1:21" hidden="1" x14ac:dyDescent="0.25">
      <c r="A1442" s="20" t="s">
        <v>2712</v>
      </c>
      <c r="B1442" s="35">
        <v>5789.18</v>
      </c>
      <c r="C1442" s="6" t="s">
        <v>2711</v>
      </c>
      <c r="D1442" s="6" t="s">
        <v>13</v>
      </c>
      <c r="E1442" s="6" t="s">
        <v>18</v>
      </c>
      <c r="F1442" s="6" t="s">
        <v>231</v>
      </c>
      <c r="G1442">
        <v>12</v>
      </c>
      <c r="H1442">
        <v>202212</v>
      </c>
      <c r="I1442" s="8">
        <v>59.1</v>
      </c>
      <c r="J1442" s="8">
        <v>6.48</v>
      </c>
      <c r="K1442" s="8">
        <v>5.82</v>
      </c>
      <c r="L1442" s="8">
        <v>6.02</v>
      </c>
      <c r="M1442" s="36" t="str">
        <f>INDEX(YahooDetails[], MATCH(ZACKS_Screener[Ticker], YahooDetails[Ticker],0), 4)</f>
        <v>Consumer Cyclical</v>
      </c>
      <c r="N1442" s="6" t="str">
        <f>INDEX(YahooDetails[], MATCH(ZACKS_Screener[Ticker], YahooDetails[Ticker],0), 2)</f>
        <v>Packaging &amp; Containers</v>
      </c>
      <c r="O14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-0.10185185185185187</v>
      </c>
      <c r="P14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3.4364261168384758E-2</v>
      </c>
      <c r="Q1442" s="17">
        <f>IFERROR(ZACKS_Screener[[#This Row],[Price]]/ZACKS_Screener[[#This Row],[EPS1]], "")</f>
        <v>10.154639175257731</v>
      </c>
      <c r="R1442" s="17">
        <f>IFERROR(ZACKS_Screener[[#This Row],[Price]]/ZACKS_Screener[[#This Row],[EPS2]], "")</f>
        <v>9.8172757475083063</v>
      </c>
      <c r="S1442" s="17">
        <f>IFERROR(ZACKS_Screener[[#This Row],[PE1]]/(ZACKS_Screener[[#This Row],[EG1]]*100), "")</f>
        <v>-0.99700093720712257</v>
      </c>
      <c r="T1442" s="17">
        <f>IFERROR(ZACKS_Screener[[#This Row],[PE2]]/(ZACKS_Screener[[#This Row],[EG2]]*100), "")</f>
        <v>2.8568272425249273</v>
      </c>
      <c r="U1442"/>
    </row>
    <row r="1443" spans="1:21" hidden="1" x14ac:dyDescent="0.25">
      <c r="A1443" s="20" t="s">
        <v>3284</v>
      </c>
      <c r="B1443" s="35">
        <v>2434.81</v>
      </c>
      <c r="C1443" s="6" t="s">
        <v>3283</v>
      </c>
      <c r="D1443" s="6" t="s">
        <v>13</v>
      </c>
      <c r="E1443" s="6" t="s">
        <v>37</v>
      </c>
      <c r="F1443" s="6" t="s">
        <v>156</v>
      </c>
      <c r="G1443">
        <v>12</v>
      </c>
      <c r="H1443">
        <v>202212</v>
      </c>
      <c r="I1443" s="8">
        <v>13.44</v>
      </c>
      <c r="J1443" s="8">
        <v>2.23</v>
      </c>
      <c r="K1443" s="8">
        <v>2</v>
      </c>
      <c r="L1443" s="8">
        <v>1.98</v>
      </c>
      <c r="M1443" s="36" t="str">
        <f>INDEX(YahooDetails[], MATCH(ZACKS_Screener[Ticker], YahooDetails[Ticker],0), 4)</f>
        <v>Real Estate</v>
      </c>
      <c r="N1443" s="6" t="str">
        <f>INDEX(YahooDetails[], MATCH(ZACKS_Screener[Ticker], YahooDetails[Ticker],0), 2)</f>
        <v>REIT—Mortgage</v>
      </c>
      <c r="O14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-0.10313901345291479</v>
      </c>
      <c r="P14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-1.0000000000000009E-2</v>
      </c>
      <c r="Q1443" s="17">
        <f>IFERROR(ZACKS_Screener[[#This Row],[Price]]/ZACKS_Screener[[#This Row],[EPS1]], "")</f>
        <v>6.72</v>
      </c>
      <c r="R1443" s="17">
        <f>IFERROR(ZACKS_Screener[[#This Row],[Price]]/ZACKS_Screener[[#This Row],[EPS2]], "")</f>
        <v>6.7878787878787881</v>
      </c>
      <c r="S1443" s="17">
        <f>IFERROR(ZACKS_Screener[[#This Row],[PE1]]/(ZACKS_Screener[[#This Row],[EG1]]*100), "")</f>
        <v>-0.65154782608695661</v>
      </c>
      <c r="T1443" s="17">
        <f>IFERROR(ZACKS_Screener[[#This Row],[PE2]]/(ZACKS_Screener[[#This Row],[EG2]]*100), "")</f>
        <v>-6.7878787878787818</v>
      </c>
      <c r="U1443"/>
    </row>
    <row r="1444" spans="1:21" hidden="1" x14ac:dyDescent="0.25">
      <c r="A1444" s="20" t="s">
        <v>3747</v>
      </c>
      <c r="B1444" s="35">
        <v>2507.06</v>
      </c>
      <c r="C1444" s="6" t="s">
        <v>3746</v>
      </c>
      <c r="D1444" s="6" t="s">
        <v>13</v>
      </c>
      <c r="E1444" s="6" t="s">
        <v>37</v>
      </c>
      <c r="F1444" s="6" t="s">
        <v>1474</v>
      </c>
      <c r="G1444">
        <v>12</v>
      </c>
      <c r="H1444">
        <v>202212</v>
      </c>
      <c r="I1444" s="8">
        <v>55.09</v>
      </c>
      <c r="J1444" s="8">
        <v>6.02</v>
      </c>
      <c r="K1444" s="8">
        <v>5.39</v>
      </c>
      <c r="L1444" s="8">
        <v>6.11</v>
      </c>
      <c r="M1444" s="36" t="str">
        <f>INDEX(YahooDetails[], MATCH(ZACKS_Screener[Ticker], YahooDetails[Ticker],0), 4)</f>
        <v>Consumer Cyclical</v>
      </c>
      <c r="N1444" s="6" t="str">
        <f>INDEX(YahooDetails[], MATCH(ZACKS_Screener[Ticker], YahooDetails[Ticker],0), 2)</f>
        <v>Residential Construction</v>
      </c>
      <c r="O14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-0.10465116279069767</v>
      </c>
      <c r="P14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0.13358070500927657</v>
      </c>
      <c r="Q1444" s="17">
        <f>IFERROR(ZACKS_Screener[[#This Row],[Price]]/ZACKS_Screener[[#This Row],[EPS1]], "")</f>
        <v>10.220779220779223</v>
      </c>
      <c r="R1444" s="17">
        <f>IFERROR(ZACKS_Screener[[#This Row],[Price]]/ZACKS_Screener[[#This Row],[EPS2]], "")</f>
        <v>9.0163666121112929</v>
      </c>
      <c r="S1444" s="17">
        <f>IFERROR(ZACKS_Screener[[#This Row],[PE1]]/(ZACKS_Screener[[#This Row],[EG1]]*100), "")</f>
        <v>-0.97665223665223688</v>
      </c>
      <c r="T1444" s="17">
        <f>IFERROR(ZACKS_Screener[[#This Row],[PE2]]/(ZACKS_Screener[[#This Row],[EG2]]*100), "")</f>
        <v>0.67497522276777522</v>
      </c>
      <c r="U1444"/>
    </row>
    <row r="1445" spans="1:21" hidden="1" x14ac:dyDescent="0.25">
      <c r="A1445" s="20" t="s">
        <v>3183</v>
      </c>
      <c r="B1445" s="35">
        <v>27180.95</v>
      </c>
      <c r="C1445" s="6" t="s">
        <v>3182</v>
      </c>
      <c r="D1445" s="6" t="s">
        <v>13</v>
      </c>
      <c r="E1445" s="6" t="s">
        <v>41</v>
      </c>
      <c r="F1445" s="6" t="s">
        <v>45</v>
      </c>
      <c r="G1445">
        <v>12</v>
      </c>
      <c r="H1445">
        <v>202212</v>
      </c>
      <c r="I1445" s="8">
        <v>366.11</v>
      </c>
      <c r="J1445" s="8">
        <v>8.58</v>
      </c>
      <c r="K1445" s="8">
        <v>7.68</v>
      </c>
      <c r="L1445" s="8">
        <v>8.69</v>
      </c>
      <c r="M1445" s="36" t="str">
        <f>INDEX(YahooDetails[], MATCH(ZACKS_Screener[Ticker], YahooDetails[Ticker],0), 4)</f>
        <v>Healthcare</v>
      </c>
      <c r="N1445" s="6" t="str">
        <f>INDEX(YahooDetails[], MATCH(ZACKS_Screener[Ticker], YahooDetails[Ticker],0), 2)</f>
        <v>Medical Instruments &amp; Supplies</v>
      </c>
      <c r="O14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-0.10489510489510494</v>
      </c>
      <c r="P14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0.13151041666666666</v>
      </c>
      <c r="Q1445" s="17">
        <f>IFERROR(ZACKS_Screener[[#This Row],[Price]]/ZACKS_Screener[[#This Row],[EPS1]], "")</f>
        <v>47.670572916666671</v>
      </c>
      <c r="R1445" s="17">
        <f>IFERROR(ZACKS_Screener[[#This Row],[Price]]/ZACKS_Screener[[#This Row],[EPS2]], "")</f>
        <v>42.130034522439587</v>
      </c>
      <c r="S1445" s="17">
        <f>IFERROR(ZACKS_Screener[[#This Row],[PE1]]/(ZACKS_Screener[[#This Row],[EG1]]*100), "")</f>
        <v>-4.5445946180555543</v>
      </c>
      <c r="T1445" s="17">
        <f>IFERROR(ZACKS_Screener[[#This Row],[PE2]]/(ZACKS_Screener[[#This Row],[EG2]]*100), "")</f>
        <v>3.2035511399241194</v>
      </c>
      <c r="U1445"/>
    </row>
    <row r="1446" spans="1:21" hidden="1" x14ac:dyDescent="0.25">
      <c r="A1446" s="20" t="s">
        <v>2847</v>
      </c>
      <c r="B1446" s="35">
        <v>42604.68</v>
      </c>
      <c r="C1446" s="6" t="s">
        <v>2846</v>
      </c>
      <c r="D1446" s="6" t="s">
        <v>13</v>
      </c>
      <c r="E1446" s="6" t="s">
        <v>14</v>
      </c>
      <c r="F1446" s="6" t="s">
        <v>595</v>
      </c>
      <c r="G1446">
        <v>9</v>
      </c>
      <c r="H1446">
        <v>202209</v>
      </c>
      <c r="I1446" s="8">
        <v>135.21</v>
      </c>
      <c r="J1446" s="8">
        <v>7.33</v>
      </c>
      <c r="K1446" s="8">
        <v>6.56</v>
      </c>
      <c r="L1446" s="8">
        <v>7.46</v>
      </c>
      <c r="M1446" s="36" t="str">
        <f>INDEX(YahooDetails[], MATCH(ZACKS_Screener[Ticker], YahooDetails[Ticker],0), 4)</f>
        <v>Technology</v>
      </c>
      <c r="N1446" s="6" t="str">
        <f>INDEX(YahooDetails[], MATCH(ZACKS_Screener[Ticker], YahooDetails[Ticker],0), 2)</f>
        <v>Electronic Components</v>
      </c>
      <c r="O14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-0.1050477489768077</v>
      </c>
      <c r="P14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0.13719512195121958</v>
      </c>
      <c r="Q1446" s="17">
        <f>IFERROR(ZACKS_Screener[[#This Row],[Price]]/ZACKS_Screener[[#This Row],[EPS1]], "")</f>
        <v>20.61128048780488</v>
      </c>
      <c r="R1446" s="17">
        <f>IFERROR(ZACKS_Screener[[#This Row],[Price]]/ZACKS_Screener[[#This Row],[EPS2]], "")</f>
        <v>18.124664879356569</v>
      </c>
      <c r="S1446" s="17">
        <f>IFERROR(ZACKS_Screener[[#This Row],[PE1]]/(ZACKS_Screener[[#This Row],[EG1]]*100), "")</f>
        <v>-1.9620868308520738</v>
      </c>
      <c r="T1446" s="17">
        <f>IFERROR(ZACKS_Screener[[#This Row],[PE2]]/(ZACKS_Screener[[#This Row],[EG2]]*100), "")</f>
        <v>1.3210866845397671</v>
      </c>
      <c r="U1446"/>
    </row>
    <row r="1447" spans="1:21" hidden="1" x14ac:dyDescent="0.25">
      <c r="A1447" s="20" t="s">
        <v>1242</v>
      </c>
      <c r="B1447" s="35">
        <v>32376.66</v>
      </c>
      <c r="C1447" s="6" t="s">
        <v>1241</v>
      </c>
      <c r="D1447" s="6" t="s">
        <v>13</v>
      </c>
      <c r="E1447" s="6" t="s">
        <v>85</v>
      </c>
      <c r="F1447" s="6" t="s">
        <v>983</v>
      </c>
      <c r="G1447">
        <v>12</v>
      </c>
      <c r="H1447">
        <v>202212</v>
      </c>
      <c r="I1447" s="8">
        <v>54.65</v>
      </c>
      <c r="J1447" s="8">
        <v>6.65</v>
      </c>
      <c r="K1447" s="8">
        <v>5.95</v>
      </c>
      <c r="L1447" s="8">
        <v>6.52</v>
      </c>
      <c r="M1447" s="36" t="str">
        <f>INDEX(YahooDetails[], MATCH(ZACKS_Screener[Ticker], YahooDetails[Ticker],0), 4)</f>
        <v>Technology</v>
      </c>
      <c r="N1447" s="6" t="str">
        <f>INDEX(YahooDetails[], MATCH(ZACKS_Screener[Ticker], YahooDetails[Ticker],0), 2)</f>
        <v>Information Technology Services</v>
      </c>
      <c r="O14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-0.10526315789473686</v>
      </c>
      <c r="P14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9.5798319327730988E-2</v>
      </c>
      <c r="Q1447" s="17">
        <f>IFERROR(ZACKS_Screener[[#This Row],[Price]]/ZACKS_Screener[[#This Row],[EPS1]], "")</f>
        <v>9.1848739495798313</v>
      </c>
      <c r="R1447" s="17">
        <f>IFERROR(ZACKS_Screener[[#This Row],[Price]]/ZACKS_Screener[[#This Row],[EPS2]], "")</f>
        <v>8.3819018404907979</v>
      </c>
      <c r="S1447" s="17">
        <f>IFERROR(ZACKS_Screener[[#This Row],[PE1]]/(ZACKS_Screener[[#This Row],[EG1]]*100), "")</f>
        <v>-0.87256302521008378</v>
      </c>
      <c r="T1447" s="17">
        <f>IFERROR(ZACKS_Screener[[#This Row],[PE2]]/(ZACKS_Screener[[#This Row],[EG2]]*100), "")</f>
        <v>0.87495291141965448</v>
      </c>
      <c r="U1447"/>
    </row>
    <row r="1448" spans="1:21" hidden="1" x14ac:dyDescent="0.25">
      <c r="A1448" s="20" t="s">
        <v>3244</v>
      </c>
      <c r="B1448" s="35">
        <v>14274.49</v>
      </c>
      <c r="C1448" s="6" t="s">
        <v>3243</v>
      </c>
      <c r="D1448" s="6" t="s">
        <v>22</v>
      </c>
      <c r="E1448" s="6" t="s">
        <v>18</v>
      </c>
      <c r="F1448" s="6" t="s">
        <v>1694</v>
      </c>
      <c r="G1448">
        <v>12</v>
      </c>
      <c r="H1448">
        <v>202212</v>
      </c>
      <c r="I1448" s="8">
        <v>277.55</v>
      </c>
      <c r="J1448" s="8">
        <v>17.47</v>
      </c>
      <c r="K1448" s="8">
        <v>15.63</v>
      </c>
      <c r="L1448" s="8">
        <v>17.79</v>
      </c>
      <c r="M1448" s="36" t="str">
        <f>INDEX(YahooDetails[], MATCH(ZACKS_Screener[Ticker], YahooDetails[Ticker],0), 4)</f>
        <v>Technology</v>
      </c>
      <c r="N1448" s="6" t="str">
        <f>INDEX(YahooDetails[], MATCH(ZACKS_Screener[Ticker], YahooDetails[Ticker],0), 2)</f>
        <v>Communication Equipment</v>
      </c>
      <c r="O14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-0.10532341156267877</v>
      </c>
      <c r="P14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0.1381957773512475</v>
      </c>
      <c r="Q1448" s="17">
        <f>IFERROR(ZACKS_Screener[[#This Row],[Price]]/ZACKS_Screener[[#This Row],[EPS1]], "")</f>
        <v>17.757517594369801</v>
      </c>
      <c r="R1448" s="17">
        <f>IFERROR(ZACKS_Screener[[#This Row],[Price]]/ZACKS_Screener[[#This Row],[EPS2]], "")</f>
        <v>15.601461495222036</v>
      </c>
      <c r="S1448" s="17">
        <f>IFERROR(ZACKS_Screener[[#This Row],[PE1]]/(ZACKS_Screener[[#This Row],[EG1]]*100), "")</f>
        <v>-1.6859990889871779</v>
      </c>
      <c r="T1448" s="17">
        <f>IFERROR(ZACKS_Screener[[#This Row],[PE2]]/(ZACKS_Screener[[#This Row],[EG2]]*100), "")</f>
        <v>1.1289390887514843</v>
      </c>
      <c r="U1448"/>
    </row>
    <row r="1449" spans="1:21" hidden="1" x14ac:dyDescent="0.25">
      <c r="A1449" s="20" t="s">
        <v>2910</v>
      </c>
      <c r="B1449" s="35">
        <v>6571.73</v>
      </c>
      <c r="C1449" s="6" t="s">
        <v>2909</v>
      </c>
      <c r="D1449" s="6" t="s">
        <v>13</v>
      </c>
      <c r="E1449" s="6" t="s">
        <v>26</v>
      </c>
      <c r="F1449" s="6" t="s">
        <v>438</v>
      </c>
      <c r="G1449">
        <v>12</v>
      </c>
      <c r="H1449">
        <v>202212</v>
      </c>
      <c r="I1449" s="8">
        <v>60.4</v>
      </c>
      <c r="J1449" s="8">
        <v>1.8</v>
      </c>
      <c r="K1449" s="8">
        <v>1.61</v>
      </c>
      <c r="L1449" s="8">
        <v>1.87</v>
      </c>
      <c r="M1449" s="36" t="str">
        <f>INDEX(YahooDetails[], MATCH(ZACKS_Screener[Ticker], YahooDetails[Ticker],0), 4)</f>
        <v>Industrials</v>
      </c>
      <c r="N1449" s="6" t="str">
        <f>INDEX(YahooDetails[], MATCH(ZACKS_Screener[Ticker], YahooDetails[Ticker],0), 2)</f>
        <v>Building Products &amp; Equipment</v>
      </c>
      <c r="O14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-0.10555555555555553</v>
      </c>
      <c r="P14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0.16149068322981366</v>
      </c>
      <c r="Q1449" s="17">
        <f>IFERROR(ZACKS_Screener[[#This Row],[Price]]/ZACKS_Screener[[#This Row],[EPS1]], "")</f>
        <v>37.515527950310556</v>
      </c>
      <c r="R1449" s="17">
        <f>IFERROR(ZACKS_Screener[[#This Row],[Price]]/ZACKS_Screener[[#This Row],[EPS2]], "")</f>
        <v>32.299465240641709</v>
      </c>
      <c r="S1449" s="17">
        <f>IFERROR(ZACKS_Screener[[#This Row],[PE1]]/(ZACKS_Screener[[#This Row],[EG1]]*100), "")</f>
        <v>-3.5541026479241586</v>
      </c>
      <c r="T1449" s="17">
        <f>IFERROR(ZACKS_Screener[[#This Row],[PE2]]/(ZACKS_Screener[[#This Row],[EG2]]*100), "")</f>
        <v>2.0000822706705055</v>
      </c>
      <c r="U1449"/>
    </row>
    <row r="1450" spans="1:21" hidden="1" x14ac:dyDescent="0.25">
      <c r="A1450" s="20" t="s">
        <v>3053</v>
      </c>
      <c r="B1450" s="35">
        <v>4144.26</v>
      </c>
      <c r="C1450" s="6" t="s">
        <v>3052</v>
      </c>
      <c r="D1450" s="6" t="s">
        <v>22</v>
      </c>
      <c r="E1450" s="6" t="s">
        <v>37</v>
      </c>
      <c r="F1450" s="6" t="s">
        <v>2273</v>
      </c>
      <c r="G1450">
        <v>12</v>
      </c>
      <c r="H1450">
        <v>202212</v>
      </c>
      <c r="I1450" s="8">
        <v>8.16</v>
      </c>
      <c r="J1450" s="8">
        <v>1.31</v>
      </c>
      <c r="K1450" s="8">
        <v>1.17</v>
      </c>
      <c r="L1450" s="8">
        <v>1.19</v>
      </c>
      <c r="M1450" s="36" t="str">
        <f>INDEX(YahooDetails[], MATCH(ZACKS_Screener[Ticker], YahooDetails[Ticker],0), 4)</f>
        <v>Financial Services</v>
      </c>
      <c r="N1450" s="6" t="str">
        <f>INDEX(YahooDetails[], MATCH(ZACKS_Screener[Ticker], YahooDetails[Ticker],0), 2)</f>
        <v>Banks—Regional</v>
      </c>
      <c r="O14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-0.10687022900763368</v>
      </c>
      <c r="P14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1.709401709401711E-2</v>
      </c>
      <c r="Q1450" s="17">
        <f>IFERROR(ZACKS_Screener[[#This Row],[Price]]/ZACKS_Screener[[#This Row],[EPS1]], "")</f>
        <v>6.9743589743589753</v>
      </c>
      <c r="R1450" s="17">
        <f>IFERROR(ZACKS_Screener[[#This Row],[Price]]/ZACKS_Screener[[#This Row],[EPS2]], "")</f>
        <v>6.8571428571428577</v>
      </c>
      <c r="S1450" s="17">
        <f>IFERROR(ZACKS_Screener[[#This Row],[PE1]]/(ZACKS_Screener[[#This Row],[EG1]]*100), "")</f>
        <v>-0.65260073260073215</v>
      </c>
      <c r="T1450" s="17">
        <f>IFERROR(ZACKS_Screener[[#This Row],[PE2]]/(ZACKS_Screener[[#This Row],[EG2]]*100), "")</f>
        <v>4.011428571428568</v>
      </c>
      <c r="U1450"/>
    </row>
    <row r="1451" spans="1:21" hidden="1" x14ac:dyDescent="0.25">
      <c r="A1451" s="20" t="s">
        <v>1658</v>
      </c>
      <c r="B1451" s="35">
        <v>27930.3</v>
      </c>
      <c r="C1451" s="6" t="s">
        <v>1657</v>
      </c>
      <c r="D1451" s="6" t="s">
        <v>13</v>
      </c>
      <c r="E1451" s="6" t="s">
        <v>85</v>
      </c>
      <c r="F1451" s="6" t="s">
        <v>86</v>
      </c>
      <c r="G1451">
        <v>12</v>
      </c>
      <c r="H1451">
        <v>202212</v>
      </c>
      <c r="I1451" s="8">
        <v>353.36</v>
      </c>
      <c r="J1451" s="8">
        <v>11.27</v>
      </c>
      <c r="K1451" s="8">
        <v>10.050000000000001</v>
      </c>
      <c r="L1451" s="8">
        <v>11.33</v>
      </c>
      <c r="M1451" s="36" t="str">
        <f>INDEX(YahooDetails[], MATCH(ZACKS_Screener[Ticker], YahooDetails[Ticker],0), 4)</f>
        <v>Technology</v>
      </c>
      <c r="N1451" s="6" t="str">
        <f>INDEX(YahooDetails[], MATCH(ZACKS_Screener[Ticker], YahooDetails[Ticker],0), 2)</f>
        <v>Information Technology Services</v>
      </c>
      <c r="O14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-0.10825199645075412</v>
      </c>
      <c r="P14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0.12736318407960193</v>
      </c>
      <c r="Q1451" s="17">
        <f>IFERROR(ZACKS_Screener[[#This Row],[Price]]/ZACKS_Screener[[#This Row],[EPS1]], "")</f>
        <v>35.160199004975127</v>
      </c>
      <c r="R1451" s="17">
        <f>IFERROR(ZACKS_Screener[[#This Row],[Price]]/ZACKS_Screener[[#This Row],[EPS2]], "")</f>
        <v>31.187996469549869</v>
      </c>
      <c r="S1451" s="17">
        <f>IFERROR(ZACKS_Screener[[#This Row],[PE1]]/(ZACKS_Screener[[#This Row],[EG1]]*100), "")</f>
        <v>-3.2479954326727052</v>
      </c>
      <c r="T1451" s="17">
        <f>IFERROR(ZACKS_Screener[[#This Row],[PE2]]/(ZACKS_Screener[[#This Row],[EG2]]*100), "")</f>
        <v>2.4487450353045026</v>
      </c>
      <c r="U1451"/>
    </row>
    <row r="1452" spans="1:21" hidden="1" x14ac:dyDescent="0.25">
      <c r="A1452" s="20" t="s">
        <v>991</v>
      </c>
      <c r="B1452" s="35">
        <v>4881.05</v>
      </c>
      <c r="C1452" s="6" t="s">
        <v>990</v>
      </c>
      <c r="D1452" s="6" t="s">
        <v>13</v>
      </c>
      <c r="E1452" s="6" t="s">
        <v>85</v>
      </c>
      <c r="F1452" s="6" t="s">
        <v>507</v>
      </c>
      <c r="G1452">
        <v>12</v>
      </c>
      <c r="H1452">
        <v>202212</v>
      </c>
      <c r="I1452" s="8">
        <v>11.11</v>
      </c>
      <c r="J1452" s="8">
        <v>1.1000000000000001</v>
      </c>
      <c r="K1452" s="8">
        <v>0.98</v>
      </c>
      <c r="L1452" s="8">
        <v>1.1000000000000001</v>
      </c>
      <c r="M1452" s="36" t="str">
        <f>INDEX(YahooDetails[], MATCH(ZACKS_Screener[Ticker], YahooDetails[Ticker],0), 4)</f>
        <v>Financial Services</v>
      </c>
      <c r="N1452" s="6" t="str">
        <f>INDEX(YahooDetails[], MATCH(ZACKS_Screener[Ticker], YahooDetails[Ticker],0), 2)</f>
        <v>Financial Data &amp; Stock Exchanges</v>
      </c>
      <c r="O14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-0.10909090909090918</v>
      </c>
      <c r="P14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0.12244897959183684</v>
      </c>
      <c r="Q1452" s="17">
        <f>IFERROR(ZACKS_Screener[[#This Row],[Price]]/ZACKS_Screener[[#This Row],[EPS1]], "")</f>
        <v>11.336734693877551</v>
      </c>
      <c r="R1452" s="17">
        <f>IFERROR(ZACKS_Screener[[#This Row],[Price]]/ZACKS_Screener[[#This Row],[EPS2]], "")</f>
        <v>10.099999999999998</v>
      </c>
      <c r="S1452" s="17">
        <f>IFERROR(ZACKS_Screener[[#This Row],[PE1]]/(ZACKS_Screener[[#This Row],[EG1]]*100), "")</f>
        <v>-1.0392006802721079</v>
      </c>
      <c r="T1452" s="17">
        <f>IFERROR(ZACKS_Screener[[#This Row],[PE2]]/(ZACKS_Screener[[#This Row],[EG2]]*100), "")</f>
        <v>0.82483333333333253</v>
      </c>
      <c r="U1452"/>
    </row>
    <row r="1453" spans="1:21" hidden="1" x14ac:dyDescent="0.25">
      <c r="A1453" s="20" t="s">
        <v>2451</v>
      </c>
      <c r="B1453" s="35">
        <v>10490.9</v>
      </c>
      <c r="C1453" s="6" t="s">
        <v>2450</v>
      </c>
      <c r="D1453" s="6" t="s">
        <v>13</v>
      </c>
      <c r="E1453" s="6" t="s">
        <v>41</v>
      </c>
      <c r="F1453" s="6" t="s">
        <v>67</v>
      </c>
      <c r="G1453">
        <v>12</v>
      </c>
      <c r="H1453">
        <v>202212</v>
      </c>
      <c r="I1453" s="8">
        <v>46.07</v>
      </c>
      <c r="J1453" s="8">
        <v>2.38</v>
      </c>
      <c r="K1453" s="8">
        <v>2.12</v>
      </c>
      <c r="L1453" s="8">
        <v>2.2799999999999998</v>
      </c>
      <c r="M1453" s="36" t="str">
        <f>INDEX(YahooDetails[], MATCH(ZACKS_Screener[Ticker], YahooDetails[Ticker],0), 4)</f>
        <v>Healthcare</v>
      </c>
      <c r="N1453" s="6" t="str">
        <f>INDEX(YahooDetails[], MATCH(ZACKS_Screener[Ticker], YahooDetails[Ticker],0), 2)</f>
        <v>Diagnostics &amp; Research</v>
      </c>
      <c r="O14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-0.10924369747899151</v>
      </c>
      <c r="P14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7.5471698113207406E-2</v>
      </c>
      <c r="Q1453" s="17">
        <f>IFERROR(ZACKS_Screener[[#This Row],[Price]]/ZACKS_Screener[[#This Row],[EPS1]], "")</f>
        <v>21.731132075471699</v>
      </c>
      <c r="R1453" s="17">
        <f>IFERROR(ZACKS_Screener[[#This Row],[Price]]/ZACKS_Screener[[#This Row],[EPS2]], "")</f>
        <v>20.206140350877195</v>
      </c>
      <c r="S1453" s="17">
        <f>IFERROR(ZACKS_Screener[[#This Row],[PE1]]/(ZACKS_Screener[[#This Row],[EG1]]*100), "")</f>
        <v>-1.9892343976777955</v>
      </c>
      <c r="T1453" s="17">
        <f>IFERROR(ZACKS_Screener[[#This Row],[PE2]]/(ZACKS_Screener[[#This Row],[EG2]]*100), "")</f>
        <v>2.6773135964912336</v>
      </c>
      <c r="U1453"/>
    </row>
    <row r="1454" spans="1:21" hidden="1" x14ac:dyDescent="0.25">
      <c r="A1454" s="20" t="s">
        <v>1744</v>
      </c>
      <c r="B1454" s="35">
        <v>48875.88</v>
      </c>
      <c r="C1454" s="6" t="s">
        <v>1743</v>
      </c>
      <c r="D1454" s="6" t="s">
        <v>13</v>
      </c>
      <c r="E1454" s="6" t="s">
        <v>37</v>
      </c>
      <c r="F1454" s="6" t="s">
        <v>38</v>
      </c>
      <c r="G1454">
        <v>12</v>
      </c>
      <c r="H1454">
        <v>202212</v>
      </c>
      <c r="I1454" s="8">
        <v>56.63</v>
      </c>
      <c r="J1454" s="8">
        <v>3.9</v>
      </c>
      <c r="K1454" s="8">
        <v>3.47</v>
      </c>
      <c r="L1454" s="8">
        <v>4.6500000000000004</v>
      </c>
      <c r="M1454" s="36" t="str">
        <f>INDEX(YahooDetails[], MATCH(ZACKS_Screener[Ticker], YahooDetails[Ticker],0), 4)</f>
        <v>Financial Services</v>
      </c>
      <c r="N1454" s="6" t="str">
        <f>INDEX(YahooDetails[], MATCH(ZACKS_Screener[Ticker], YahooDetails[Ticker],0), 2)</f>
        <v>Asset Management</v>
      </c>
      <c r="O14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-0.11025641025641018</v>
      </c>
      <c r="P14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0.34005763688760809</v>
      </c>
      <c r="Q1454" s="17">
        <f>IFERROR(ZACKS_Screener[[#This Row],[Price]]/ZACKS_Screener[[#This Row],[EPS1]], "")</f>
        <v>16.319884726224785</v>
      </c>
      <c r="R1454" s="17">
        <f>IFERROR(ZACKS_Screener[[#This Row],[Price]]/ZACKS_Screener[[#This Row],[EPS2]], "")</f>
        <v>12.178494623655913</v>
      </c>
      <c r="S1454" s="17">
        <f>IFERROR(ZACKS_Screener[[#This Row],[PE1]]/(ZACKS_Screener[[#This Row],[EG1]]*100), "")</f>
        <v>-1.4801755914482955</v>
      </c>
      <c r="T1454" s="17">
        <f>IFERROR(ZACKS_Screener[[#This Row],[PE2]]/(ZACKS_Screener[[#This Row],[EG2]]*100), "")</f>
        <v>0.35813030800072898</v>
      </c>
      <c r="U1454"/>
    </row>
    <row r="1455" spans="1:21" hidden="1" x14ac:dyDescent="0.25">
      <c r="A1455" s="20" t="s">
        <v>320</v>
      </c>
      <c r="B1455" s="35">
        <v>3499.31</v>
      </c>
      <c r="C1455" s="6" t="s">
        <v>320</v>
      </c>
      <c r="D1455" s="6" t="s">
        <v>13</v>
      </c>
      <c r="E1455" s="6" t="s">
        <v>14</v>
      </c>
      <c r="F1455" s="6" t="s">
        <v>163</v>
      </c>
      <c r="G1455">
        <v>12</v>
      </c>
      <c r="H1455">
        <v>202212</v>
      </c>
      <c r="I1455" s="8">
        <v>70.98</v>
      </c>
      <c r="J1455" s="8">
        <v>6.56</v>
      </c>
      <c r="K1455" s="8">
        <v>5.83</v>
      </c>
      <c r="L1455" s="8">
        <v>6.7</v>
      </c>
      <c r="M1455" s="36" t="str">
        <f>INDEX(YahooDetails[], MATCH(ZACKS_Screener[Ticker], YahooDetails[Ticker],0), 4)</f>
        <v>Technology</v>
      </c>
      <c r="N1455" s="6" t="str">
        <f>INDEX(YahooDetails[], MATCH(ZACKS_Screener[Ticker], YahooDetails[Ticker],0), 2)</f>
        <v>Information Technology Services</v>
      </c>
      <c r="O14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-0.11128048780487798</v>
      </c>
      <c r="P14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0.14922813036020585</v>
      </c>
      <c r="Q1455" s="17">
        <f>IFERROR(ZACKS_Screener[[#This Row],[Price]]/ZACKS_Screener[[#This Row],[EPS1]], "")</f>
        <v>12.174957118353346</v>
      </c>
      <c r="R1455" s="17">
        <f>IFERROR(ZACKS_Screener[[#This Row],[Price]]/ZACKS_Screener[[#This Row],[EPS2]], "")</f>
        <v>10.594029850746269</v>
      </c>
      <c r="S1455" s="17">
        <f>IFERROR(ZACKS_Screener[[#This Row],[PE1]]/(ZACKS_Screener[[#This Row],[EG1]]*100), "")</f>
        <v>-1.0940783383068218</v>
      </c>
      <c r="T1455" s="17">
        <f>IFERROR(ZACKS_Screener[[#This Row],[PE2]]/(ZACKS_Screener[[#This Row],[EG2]]*100), "")</f>
        <v>0.70992177045805449</v>
      </c>
      <c r="U1455"/>
    </row>
    <row r="1456" spans="1:21" hidden="1" x14ac:dyDescent="0.25">
      <c r="A1456" s="20" t="s">
        <v>1909</v>
      </c>
      <c r="B1456" s="35">
        <v>12607.21</v>
      </c>
      <c r="C1456" s="6" t="s">
        <v>1908</v>
      </c>
      <c r="D1456" s="6" t="s">
        <v>13</v>
      </c>
      <c r="E1456" s="6" t="s">
        <v>26</v>
      </c>
      <c r="F1456" s="6" t="s">
        <v>64</v>
      </c>
      <c r="G1456">
        <v>12</v>
      </c>
      <c r="H1456">
        <v>202212</v>
      </c>
      <c r="I1456" s="8">
        <v>56.01</v>
      </c>
      <c r="J1456" s="8">
        <v>3.77</v>
      </c>
      <c r="K1456" s="8">
        <v>3.35</v>
      </c>
      <c r="L1456" s="8">
        <v>3.75</v>
      </c>
      <c r="M1456" s="36" t="str">
        <f>INDEX(YahooDetails[], MATCH(ZACKS_Screener[Ticker], YahooDetails[Ticker],0), 4)</f>
        <v>Industrials</v>
      </c>
      <c r="N1456" s="6" t="str">
        <f>INDEX(YahooDetails[], MATCH(ZACKS_Screener[Ticker], YahooDetails[Ticker],0), 2)</f>
        <v>Building Products &amp; Equipment</v>
      </c>
      <c r="O14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-0.11140583554376655</v>
      </c>
      <c r="P14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0.11940298507462684</v>
      </c>
      <c r="Q1456" s="17">
        <f>IFERROR(ZACKS_Screener[[#This Row],[Price]]/ZACKS_Screener[[#This Row],[EPS1]], "")</f>
        <v>16.719402985074627</v>
      </c>
      <c r="R1456" s="17">
        <f>IFERROR(ZACKS_Screener[[#This Row],[Price]]/ZACKS_Screener[[#This Row],[EPS2]], "")</f>
        <v>14.936</v>
      </c>
      <c r="S1456" s="17">
        <f>IFERROR(ZACKS_Screener[[#This Row],[PE1]]/(ZACKS_Screener[[#This Row],[EG1]]*100), "")</f>
        <v>-1.500765458422175</v>
      </c>
      <c r="T1456" s="17">
        <f>IFERROR(ZACKS_Screener[[#This Row],[PE2]]/(ZACKS_Screener[[#This Row],[EG2]]*100), "")</f>
        <v>1.2508900000000003</v>
      </c>
      <c r="U1456"/>
    </row>
    <row r="1457" spans="1:21" hidden="1" x14ac:dyDescent="0.25">
      <c r="A1457" s="20" t="s">
        <v>2160</v>
      </c>
      <c r="B1457" s="35">
        <v>15294.41</v>
      </c>
      <c r="C1457" s="6" t="s">
        <v>2159</v>
      </c>
      <c r="D1457" s="6" t="s">
        <v>22</v>
      </c>
      <c r="E1457" s="6" t="s">
        <v>37</v>
      </c>
      <c r="F1457" s="6" t="s">
        <v>404</v>
      </c>
      <c r="G1457">
        <v>12</v>
      </c>
      <c r="H1457">
        <v>202212</v>
      </c>
      <c r="I1457" s="8">
        <v>73.41</v>
      </c>
      <c r="J1457" s="8">
        <v>7.08</v>
      </c>
      <c r="K1457" s="8">
        <v>6.29</v>
      </c>
      <c r="L1457" s="8">
        <v>6.5</v>
      </c>
      <c r="M1457" s="36" t="str">
        <f>INDEX(YahooDetails[], MATCH(ZACKS_Screener[Ticker], YahooDetails[Ticker],0), 4)</f>
        <v>Financial Services</v>
      </c>
      <c r="N1457" s="6" t="str">
        <f>INDEX(YahooDetails[], MATCH(ZACKS_Screener[Ticker], YahooDetails[Ticker],0), 2)</f>
        <v>Asset Management</v>
      </c>
      <c r="O14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-0.1115819209039548</v>
      </c>
      <c r="P14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3.3386327503974557E-2</v>
      </c>
      <c r="Q1457" s="17">
        <f>IFERROR(ZACKS_Screener[[#This Row],[Price]]/ZACKS_Screener[[#This Row],[EPS1]], "")</f>
        <v>11.670906200317964</v>
      </c>
      <c r="R1457" s="17">
        <f>IFERROR(ZACKS_Screener[[#This Row],[Price]]/ZACKS_Screener[[#This Row],[EPS2]], "")</f>
        <v>11.293846153846154</v>
      </c>
      <c r="S1457" s="17">
        <f>IFERROR(ZACKS_Screener[[#This Row],[PE1]]/(ZACKS_Screener[[#This Row],[EG1]]*100), "")</f>
        <v>-1.0459495683322935</v>
      </c>
      <c r="T1457" s="17">
        <f>IFERROR(ZACKS_Screener[[#This Row],[PE2]]/(ZACKS_Screener[[#This Row],[EG2]]*100), "")</f>
        <v>3.3827758241758246</v>
      </c>
      <c r="U1457"/>
    </row>
    <row r="1458" spans="1:21" hidden="1" x14ac:dyDescent="0.25">
      <c r="A1458" s="20" t="s">
        <v>4214</v>
      </c>
      <c r="B1458" s="35">
        <v>2582.7800000000002</v>
      </c>
      <c r="C1458" s="6" t="s">
        <v>4213</v>
      </c>
      <c r="D1458" s="6" t="s">
        <v>22</v>
      </c>
      <c r="E1458" s="6" t="s">
        <v>330</v>
      </c>
      <c r="F1458" s="6" t="s">
        <v>946</v>
      </c>
      <c r="G1458">
        <v>12</v>
      </c>
      <c r="H1458">
        <v>202212</v>
      </c>
      <c r="I1458" s="8">
        <v>33.979999999999997</v>
      </c>
      <c r="J1458" s="8">
        <v>2.8</v>
      </c>
      <c r="K1458" s="8">
        <v>2.48</v>
      </c>
      <c r="L1458" s="8">
        <v>2.72</v>
      </c>
      <c r="M1458" s="36" t="str">
        <f>INDEX(YahooDetails[], MATCH(ZACKS_Screener[Ticker], YahooDetails[Ticker],0), 4)</f>
        <v>Consumer Cyclical</v>
      </c>
      <c r="N1458" s="6" t="str">
        <f>INDEX(YahooDetails[], MATCH(ZACKS_Screener[Ticker], YahooDetails[Ticker],0), 2)</f>
        <v>Footwear &amp; Accessories</v>
      </c>
      <c r="O14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-0.11428571428571424</v>
      </c>
      <c r="P14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9.6774193548387177E-2</v>
      </c>
      <c r="Q1458" s="17">
        <f>IFERROR(ZACKS_Screener[[#This Row],[Price]]/ZACKS_Screener[[#This Row],[EPS1]], "")</f>
        <v>13.701612903225806</v>
      </c>
      <c r="R1458" s="17">
        <f>IFERROR(ZACKS_Screener[[#This Row],[Price]]/ZACKS_Screener[[#This Row],[EPS2]], "")</f>
        <v>12.492647058823527</v>
      </c>
      <c r="S1458" s="17">
        <f>IFERROR(ZACKS_Screener[[#This Row],[PE1]]/(ZACKS_Screener[[#This Row],[EG1]]*100), "")</f>
        <v>-1.1988911290322586</v>
      </c>
      <c r="T1458" s="17">
        <f>IFERROR(ZACKS_Screener[[#This Row],[PE2]]/(ZACKS_Screener[[#This Row],[EG2]]*100), "")</f>
        <v>1.2909068627450968</v>
      </c>
      <c r="U1458"/>
    </row>
    <row r="1459" spans="1:21" hidden="1" x14ac:dyDescent="0.25">
      <c r="A1459" s="20" t="s">
        <v>529</v>
      </c>
      <c r="B1459" s="35">
        <v>63624.09</v>
      </c>
      <c r="C1459" s="6" t="s">
        <v>528</v>
      </c>
      <c r="D1459" s="6" t="s">
        <v>13</v>
      </c>
      <c r="E1459" s="6" t="s">
        <v>37</v>
      </c>
      <c r="F1459" s="6" t="s">
        <v>418</v>
      </c>
      <c r="G1459">
        <v>10</v>
      </c>
      <c r="H1459">
        <v>202210</v>
      </c>
      <c r="I1459" s="8">
        <v>89.21</v>
      </c>
      <c r="J1459" s="8">
        <v>10.28</v>
      </c>
      <c r="K1459" s="8">
        <v>9.1</v>
      </c>
      <c r="L1459" s="8">
        <v>9.85</v>
      </c>
      <c r="M1459" s="36" t="e">
        <f>INDEX(YahooDetails[], MATCH(ZACKS_Screener[Ticker], YahooDetails[Ticker],0), 4)</f>
        <v>#N/A</v>
      </c>
      <c r="N1459" s="6" t="e">
        <f>INDEX(YahooDetails[], MATCH(ZACKS_Screener[Ticker], YahooDetails[Ticker],0), 2)</f>
        <v>#N/A</v>
      </c>
      <c r="O14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-0.11478599221789881</v>
      </c>
      <c r="P14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8.2417582417582416E-2</v>
      </c>
      <c r="Q1459" s="17">
        <f>IFERROR(ZACKS_Screener[[#This Row],[Price]]/ZACKS_Screener[[#This Row],[EPS1]], "")</f>
        <v>9.8032967032967022</v>
      </c>
      <c r="R1459" s="17">
        <f>IFERROR(ZACKS_Screener[[#This Row],[Price]]/ZACKS_Screener[[#This Row],[EPS2]], "")</f>
        <v>9.0568527918781729</v>
      </c>
      <c r="S1459" s="17">
        <f>IFERROR(ZACKS_Screener[[#This Row],[PE1]]/(ZACKS_Screener[[#This Row],[EG1]]*100), "")</f>
        <v>-0.85404991618550941</v>
      </c>
      <c r="T1459" s="17">
        <f>IFERROR(ZACKS_Screener[[#This Row],[PE2]]/(ZACKS_Screener[[#This Row],[EG2]]*100), "")</f>
        <v>1.0988981387478851</v>
      </c>
      <c r="U1459"/>
    </row>
    <row r="1460" spans="1:21" hidden="1" x14ac:dyDescent="0.25">
      <c r="A1460" s="20" t="s">
        <v>506</v>
      </c>
      <c r="B1460" s="35">
        <v>9145.99</v>
      </c>
      <c r="C1460" s="6" t="s">
        <v>505</v>
      </c>
      <c r="D1460" s="6" t="s">
        <v>13</v>
      </c>
      <c r="E1460" s="6" t="s">
        <v>85</v>
      </c>
      <c r="F1460" s="6" t="s">
        <v>507</v>
      </c>
      <c r="G1460">
        <v>12</v>
      </c>
      <c r="H1460">
        <v>202212</v>
      </c>
      <c r="I1460" s="8">
        <v>58.34</v>
      </c>
      <c r="J1460" s="8">
        <v>2.35</v>
      </c>
      <c r="K1460" s="8">
        <v>2.08</v>
      </c>
      <c r="L1460" s="8">
        <v>2.5299999999999998</v>
      </c>
      <c r="M1460" s="36" t="str">
        <f>INDEX(YahooDetails[], MATCH(ZACKS_Screener[Ticker], YahooDetails[Ticker],0), 4)</f>
        <v>Technology</v>
      </c>
      <c r="N1460" s="6" t="str">
        <f>INDEX(YahooDetails[], MATCH(ZACKS_Screener[Ticker], YahooDetails[Ticker],0), 2)</f>
        <v>Software—Application</v>
      </c>
      <c r="O14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-0.1148936170212766</v>
      </c>
      <c r="P14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0.21634615384615372</v>
      </c>
      <c r="Q1460" s="17">
        <f>IFERROR(ZACKS_Screener[[#This Row],[Price]]/ZACKS_Screener[[#This Row],[EPS1]], "")</f>
        <v>28.048076923076923</v>
      </c>
      <c r="R1460" s="17">
        <f>IFERROR(ZACKS_Screener[[#This Row],[Price]]/ZACKS_Screener[[#This Row],[EPS2]], "")</f>
        <v>23.05928853754941</v>
      </c>
      <c r="S1460" s="17">
        <f>IFERROR(ZACKS_Screener[[#This Row],[PE1]]/(ZACKS_Screener[[#This Row],[EG1]]*100), "")</f>
        <v>-2.44122150997151</v>
      </c>
      <c r="T1460" s="17">
        <f>IFERROR(ZACKS_Screener[[#This Row],[PE2]]/(ZACKS_Screener[[#This Row],[EG2]]*100), "")</f>
        <v>1.065851559068951</v>
      </c>
      <c r="U1460"/>
    </row>
    <row r="1461" spans="1:21" hidden="1" x14ac:dyDescent="0.25">
      <c r="A1461" s="20" t="s">
        <v>3357</v>
      </c>
      <c r="B1461" s="35">
        <v>3745.61</v>
      </c>
      <c r="C1461" s="6" t="s">
        <v>3356</v>
      </c>
      <c r="D1461" s="6" t="s">
        <v>13</v>
      </c>
      <c r="E1461" s="6" t="s">
        <v>330</v>
      </c>
      <c r="F1461" s="6" t="s">
        <v>2496</v>
      </c>
      <c r="G1461">
        <v>12</v>
      </c>
      <c r="H1461">
        <v>202212</v>
      </c>
      <c r="I1461" s="8">
        <v>13.87</v>
      </c>
      <c r="J1461" s="8">
        <v>0.87</v>
      </c>
      <c r="K1461" s="8">
        <v>0.77</v>
      </c>
      <c r="L1461" s="8">
        <v>1.17</v>
      </c>
      <c r="M1461" s="36" t="str">
        <f>INDEX(YahooDetails[], MATCH(ZACKS_Screener[Ticker], YahooDetails[Ticker],0), 4)</f>
        <v>Consumer Defensive</v>
      </c>
      <c r="N1461" s="6" t="str">
        <f>INDEX(YahooDetails[], MATCH(ZACKS_Screener[Ticker], YahooDetails[Ticker],0), 2)</f>
        <v>Grocery Stores</v>
      </c>
      <c r="O14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-0.11494252873563215</v>
      </c>
      <c r="P14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0.51948051948051932</v>
      </c>
      <c r="Q1461" s="17">
        <f>IFERROR(ZACKS_Screener[[#This Row],[Price]]/ZACKS_Screener[[#This Row],[EPS1]], "")</f>
        <v>18.012987012987011</v>
      </c>
      <c r="R1461" s="17">
        <f>IFERROR(ZACKS_Screener[[#This Row],[Price]]/ZACKS_Screener[[#This Row],[EPS2]], "")</f>
        <v>11.854700854700855</v>
      </c>
      <c r="S1461" s="17">
        <f>IFERROR(ZACKS_Screener[[#This Row],[PE1]]/(ZACKS_Screener[[#This Row],[EG1]]*100), "")</f>
        <v>-1.5671298701298704</v>
      </c>
      <c r="T1461" s="17">
        <f>IFERROR(ZACKS_Screener[[#This Row],[PE2]]/(ZACKS_Screener[[#This Row],[EG2]]*100), "")</f>
        <v>0.22820299145299153</v>
      </c>
      <c r="U1461"/>
    </row>
    <row r="1462" spans="1:21" hidden="1" x14ac:dyDescent="0.25">
      <c r="A1462" s="20" t="s">
        <v>1210</v>
      </c>
      <c r="B1462" s="35">
        <v>8537.7099999999991</v>
      </c>
      <c r="C1462" s="6" t="s">
        <v>1209</v>
      </c>
      <c r="D1462" s="6" t="s">
        <v>13</v>
      </c>
      <c r="E1462" s="6" t="s">
        <v>30</v>
      </c>
      <c r="F1462" s="6" t="s">
        <v>1211</v>
      </c>
      <c r="G1462">
        <v>12</v>
      </c>
      <c r="H1462">
        <v>202212</v>
      </c>
      <c r="I1462" s="8">
        <v>67.38</v>
      </c>
      <c r="J1462" s="8">
        <v>4.24</v>
      </c>
      <c r="K1462" s="8">
        <v>3.75</v>
      </c>
      <c r="L1462" s="8">
        <v>4.29</v>
      </c>
      <c r="M1462" s="36" t="str">
        <f>INDEX(YahooDetails[], MATCH(ZACKS_Screener[Ticker], YahooDetails[Ticker],0), 4)</f>
        <v>Industrials</v>
      </c>
      <c r="N1462" s="6" t="str">
        <f>INDEX(YahooDetails[], MATCH(ZACKS_Screener[Ticker], YahooDetails[Ticker],0), 2)</f>
        <v>Building Products &amp; Equipment</v>
      </c>
      <c r="O14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-0.1155660377358491</v>
      </c>
      <c r="P14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0.14400000000000002</v>
      </c>
      <c r="Q1462" s="17">
        <f>IFERROR(ZACKS_Screener[[#This Row],[Price]]/ZACKS_Screener[[#This Row],[EPS1]], "")</f>
        <v>17.968</v>
      </c>
      <c r="R1462" s="17">
        <f>IFERROR(ZACKS_Screener[[#This Row],[Price]]/ZACKS_Screener[[#This Row],[EPS2]], "")</f>
        <v>15.706293706293705</v>
      </c>
      <c r="S1462" s="17">
        <f>IFERROR(ZACKS_Screener[[#This Row],[PE1]]/(ZACKS_Screener[[#This Row],[EG1]]*100), "")</f>
        <v>-1.5547820408163258</v>
      </c>
      <c r="T1462" s="17">
        <f>IFERROR(ZACKS_Screener[[#This Row],[PE2]]/(ZACKS_Screener[[#This Row],[EG2]]*100), "")</f>
        <v>1.0907148407148404</v>
      </c>
      <c r="U1462"/>
    </row>
    <row r="1463" spans="1:21" hidden="1" x14ac:dyDescent="0.25">
      <c r="A1463" s="20" t="s">
        <v>3250</v>
      </c>
      <c r="B1463" s="35">
        <v>4124.6000000000004</v>
      </c>
      <c r="C1463" s="6" t="s">
        <v>3249</v>
      </c>
      <c r="D1463" s="6" t="s">
        <v>22</v>
      </c>
      <c r="E1463" s="6" t="s">
        <v>37</v>
      </c>
      <c r="F1463" s="6" t="s">
        <v>801</v>
      </c>
      <c r="G1463">
        <v>12</v>
      </c>
      <c r="H1463">
        <v>202212</v>
      </c>
      <c r="I1463" s="8">
        <v>27.85</v>
      </c>
      <c r="J1463" s="8">
        <v>5.79</v>
      </c>
      <c r="K1463" s="8">
        <v>5.12</v>
      </c>
      <c r="L1463" s="8">
        <v>4.97</v>
      </c>
      <c r="M1463" s="36" t="str">
        <f>INDEX(YahooDetails[], MATCH(ZACKS_Screener[Ticker], YahooDetails[Ticker],0), 4)</f>
        <v>Financial Services</v>
      </c>
      <c r="N1463" s="6" t="str">
        <f>INDEX(YahooDetails[], MATCH(ZACKS_Screener[Ticker], YahooDetails[Ticker],0), 2)</f>
        <v>Banks—Regional</v>
      </c>
      <c r="O14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-0.11571675302245249</v>
      </c>
      <c r="P14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-2.9296875000000069E-2</v>
      </c>
      <c r="Q1463" s="17">
        <f>IFERROR(ZACKS_Screener[[#This Row],[Price]]/ZACKS_Screener[[#This Row],[EPS1]], "")</f>
        <v>5.439453125</v>
      </c>
      <c r="R1463" s="17">
        <f>IFERROR(ZACKS_Screener[[#This Row],[Price]]/ZACKS_Screener[[#This Row],[EPS2]], "")</f>
        <v>5.6036217303822946</v>
      </c>
      <c r="S1463" s="17">
        <f>IFERROR(ZACKS_Screener[[#This Row],[PE1]]/(ZACKS_Screener[[#This Row],[EG1]]*100), "")</f>
        <v>-0.47006617304104487</v>
      </c>
      <c r="T1463" s="17">
        <f>IFERROR(ZACKS_Screener[[#This Row],[PE2]]/(ZACKS_Screener[[#This Row],[EG2]]*100), "")</f>
        <v>-1.9127028839704852</v>
      </c>
      <c r="U1463"/>
    </row>
    <row r="1464" spans="1:21" hidden="1" x14ac:dyDescent="0.25">
      <c r="A1464" s="20" t="s">
        <v>258</v>
      </c>
      <c r="B1464" s="35">
        <v>6842.17</v>
      </c>
      <c r="C1464" s="6" t="s">
        <v>257</v>
      </c>
      <c r="D1464" s="6" t="s">
        <v>13</v>
      </c>
      <c r="E1464" s="6" t="s">
        <v>30</v>
      </c>
      <c r="F1464" s="6" t="s">
        <v>55</v>
      </c>
      <c r="G1464">
        <v>12</v>
      </c>
      <c r="H1464">
        <v>202212</v>
      </c>
      <c r="I1464" s="8">
        <v>150.02000000000001</v>
      </c>
      <c r="J1464" s="8">
        <v>24.57</v>
      </c>
      <c r="K1464" s="8">
        <v>21.72</v>
      </c>
      <c r="L1464" s="8">
        <v>20.170000000000002</v>
      </c>
      <c r="M1464" s="36" t="str">
        <f>INDEX(YahooDetails[], MATCH(ZACKS_Screener[Ticker], YahooDetails[Ticker],0), 4)</f>
        <v>Consumer Cyclical</v>
      </c>
      <c r="N1464" s="6" t="str">
        <f>INDEX(YahooDetails[], MATCH(ZACKS_Screener[Ticker], YahooDetails[Ticker],0), 2)</f>
        <v>Auto &amp; Truck Dealerships</v>
      </c>
      <c r="O14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-0.11599511599511605</v>
      </c>
      <c r="P14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-7.1362799263351623E-2</v>
      </c>
      <c r="Q1464" s="17">
        <f>IFERROR(ZACKS_Screener[[#This Row],[Price]]/ZACKS_Screener[[#This Row],[EPS1]], "")</f>
        <v>6.9069981583793743</v>
      </c>
      <c r="R1464" s="17">
        <f>IFERROR(ZACKS_Screener[[#This Row],[Price]]/ZACKS_Screener[[#This Row],[EPS2]], "")</f>
        <v>7.4377788795240454</v>
      </c>
      <c r="S1464" s="17">
        <f>IFERROR(ZACKS_Screener[[#This Row],[PE1]]/(ZACKS_Screener[[#This Row],[EG1]]*100), "")</f>
        <v>-0.59545594649607414</v>
      </c>
      <c r="T1464" s="17">
        <f>IFERROR(ZACKS_Screener[[#This Row],[PE2]]/(ZACKS_Screener[[#This Row],[EG2]]*100), "")</f>
        <v>-1.0422487565371776</v>
      </c>
      <c r="U1464"/>
    </row>
    <row r="1465" spans="1:21" hidden="1" x14ac:dyDescent="0.25">
      <c r="A1465" s="20" t="s">
        <v>2125</v>
      </c>
      <c r="B1465" s="35">
        <v>68995.81</v>
      </c>
      <c r="C1465" s="6" t="s">
        <v>2124</v>
      </c>
      <c r="D1465" s="6" t="s">
        <v>13</v>
      </c>
      <c r="E1465" s="6" t="s">
        <v>179</v>
      </c>
      <c r="F1465" s="6" t="s">
        <v>399</v>
      </c>
      <c r="G1465">
        <v>12</v>
      </c>
      <c r="H1465">
        <v>202212</v>
      </c>
      <c r="I1465" s="8">
        <v>454.34</v>
      </c>
      <c r="J1465" s="8">
        <v>25.54</v>
      </c>
      <c r="K1465" s="8">
        <v>22.57</v>
      </c>
      <c r="L1465" s="8">
        <v>24.62</v>
      </c>
      <c r="M1465" s="36" t="str">
        <f>INDEX(YahooDetails[], MATCH(ZACKS_Screener[Ticker], YahooDetails[Ticker],0), 4)</f>
        <v>Industrials</v>
      </c>
      <c r="N1465" s="6" t="str">
        <f>INDEX(YahooDetails[], MATCH(ZACKS_Screener[Ticker], YahooDetails[Ticker],0), 2)</f>
        <v>Aerospace &amp; Defense</v>
      </c>
      <c r="O14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-0.11628817541111977</v>
      </c>
      <c r="P14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9.0828533451484297E-2</v>
      </c>
      <c r="Q1465" s="17">
        <f>IFERROR(ZACKS_Screener[[#This Row],[Price]]/ZACKS_Screener[[#This Row],[EPS1]], "")</f>
        <v>20.130261408949931</v>
      </c>
      <c r="R1465" s="17">
        <f>IFERROR(ZACKS_Screener[[#This Row],[Price]]/ZACKS_Screener[[#This Row],[EPS2]], "")</f>
        <v>18.454102355808285</v>
      </c>
      <c r="S1465" s="17">
        <f>IFERROR(ZACKS_Screener[[#This Row],[PE1]]/(ZACKS_Screener[[#This Row],[EG1]]*100), "")</f>
        <v>-1.7310669238538097</v>
      </c>
      <c r="T1465" s="17">
        <f>IFERROR(ZACKS_Screener[[#This Row],[PE2]]/(ZACKS_Screener[[#This Row],[EG2]]*100), "")</f>
        <v>2.0317516593687457</v>
      </c>
      <c r="U1465"/>
    </row>
    <row r="1466" spans="1:21" hidden="1" x14ac:dyDescent="0.25">
      <c r="A1466" s="20" t="s">
        <v>1408</v>
      </c>
      <c r="B1466" s="35">
        <v>3385.13</v>
      </c>
      <c r="C1466" s="6" t="s">
        <v>1407</v>
      </c>
      <c r="D1466" s="6" t="s">
        <v>13</v>
      </c>
      <c r="E1466" s="6" t="s">
        <v>30</v>
      </c>
      <c r="F1466" s="6" t="s">
        <v>55</v>
      </c>
      <c r="G1466">
        <v>12</v>
      </c>
      <c r="H1466">
        <v>202212</v>
      </c>
      <c r="I1466" s="8">
        <v>239.36</v>
      </c>
      <c r="J1466" s="8">
        <v>45.71</v>
      </c>
      <c r="K1466" s="8">
        <v>40.369999999999997</v>
      </c>
      <c r="L1466" s="8">
        <v>36.24</v>
      </c>
      <c r="M1466" s="36" t="str">
        <f>INDEX(YahooDetails[], MATCH(ZACKS_Screener[Ticker], YahooDetails[Ticker],0), 4)</f>
        <v>Consumer Cyclical</v>
      </c>
      <c r="N1466" s="6" t="str">
        <f>INDEX(YahooDetails[], MATCH(ZACKS_Screener[Ticker], YahooDetails[Ticker],0), 2)</f>
        <v>Auto &amp; Truck Dealerships</v>
      </c>
      <c r="O14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-0.11682345219864369</v>
      </c>
      <c r="P14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-0.10230369085954906</v>
      </c>
      <c r="Q1466" s="17">
        <f>IFERROR(ZACKS_Screener[[#This Row],[Price]]/ZACKS_Screener[[#This Row],[EPS1]], "")</f>
        <v>5.9291553133514991</v>
      </c>
      <c r="R1466" s="17">
        <f>IFERROR(ZACKS_Screener[[#This Row],[Price]]/ZACKS_Screener[[#This Row],[EPS2]], "")</f>
        <v>6.6048565121412803</v>
      </c>
      <c r="S1466" s="17">
        <f>IFERROR(ZACKS_Screener[[#This Row],[PE1]]/(ZACKS_Screener[[#This Row],[EG1]]*100), "")</f>
        <v>-0.50753125350804651</v>
      </c>
      <c r="T1466" s="17">
        <f>IFERROR(ZACKS_Screener[[#This Row],[PE2]]/(ZACKS_Screener[[#This Row],[EG2]]*100), "")</f>
        <v>-0.64561272977032391</v>
      </c>
      <c r="U1466"/>
    </row>
    <row r="1467" spans="1:21" hidden="1" x14ac:dyDescent="0.25">
      <c r="A1467" s="20" t="s">
        <v>3105</v>
      </c>
      <c r="B1467" s="35">
        <v>27945.95</v>
      </c>
      <c r="C1467" s="6" t="s">
        <v>3104</v>
      </c>
      <c r="D1467" s="6" t="s">
        <v>22</v>
      </c>
      <c r="E1467" s="6" t="s">
        <v>30</v>
      </c>
      <c r="F1467" s="6" t="s">
        <v>891</v>
      </c>
      <c r="G1467">
        <v>8</v>
      </c>
      <c r="H1467">
        <v>202208</v>
      </c>
      <c r="I1467" s="8">
        <v>32.39</v>
      </c>
      <c r="J1467" s="8">
        <v>5.04</v>
      </c>
      <c r="K1467" s="8">
        <v>4.45</v>
      </c>
      <c r="L1467" s="8">
        <v>4.72</v>
      </c>
      <c r="M1467" s="36" t="str">
        <f>INDEX(YahooDetails[], MATCH(ZACKS_Screener[Ticker], YahooDetails[Ticker],0), 4)</f>
        <v>Healthcare</v>
      </c>
      <c r="N1467" s="6" t="str">
        <f>INDEX(YahooDetails[], MATCH(ZACKS_Screener[Ticker], YahooDetails[Ticker],0), 2)</f>
        <v>Pharmaceutical Retailers</v>
      </c>
      <c r="O14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-0.11706349206349204</v>
      </c>
      <c r="P14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6.0674157303370689E-2</v>
      </c>
      <c r="Q1467" s="17">
        <f>IFERROR(ZACKS_Screener[[#This Row],[Price]]/ZACKS_Screener[[#This Row],[EPS1]], "")</f>
        <v>7.2786516853932586</v>
      </c>
      <c r="R1467" s="17">
        <f>IFERROR(ZACKS_Screener[[#This Row],[Price]]/ZACKS_Screener[[#This Row],[EPS2]], "")</f>
        <v>6.8622881355932206</v>
      </c>
      <c r="S1467" s="17">
        <f>IFERROR(ZACKS_Screener[[#This Row],[PE1]]/(ZACKS_Screener[[#This Row],[EG1]]*100), "")</f>
        <v>-0.62176956770139036</v>
      </c>
      <c r="T1467" s="17">
        <f>IFERROR(ZACKS_Screener[[#This Row],[PE2]]/(ZACKS_Screener[[#This Row],[EG2]]*100), "")</f>
        <v>1.1310067482736994</v>
      </c>
      <c r="U1467"/>
    </row>
    <row r="1468" spans="1:21" hidden="1" x14ac:dyDescent="0.25">
      <c r="A1468" s="20" t="s">
        <v>2204</v>
      </c>
      <c r="B1468" s="35">
        <v>35155.379999999997</v>
      </c>
      <c r="C1468" s="6" t="s">
        <v>2203</v>
      </c>
      <c r="D1468" s="6" t="s">
        <v>22</v>
      </c>
      <c r="E1468" s="6" t="s">
        <v>23</v>
      </c>
      <c r="F1468" s="6" t="s">
        <v>1688</v>
      </c>
      <c r="G1468">
        <v>12</v>
      </c>
      <c r="H1468">
        <v>202212</v>
      </c>
      <c r="I1468" s="8">
        <v>320.61</v>
      </c>
      <c r="J1468" s="8">
        <v>12.18</v>
      </c>
      <c r="K1468" s="8">
        <v>10.75</v>
      </c>
      <c r="L1468" s="8">
        <v>12.64</v>
      </c>
      <c r="M1468" s="36" t="str">
        <f>INDEX(YahooDetails[], MATCH(ZACKS_Screener[Ticker], YahooDetails[Ticker],0), 4)</f>
        <v>Industrials</v>
      </c>
      <c r="N1468" s="6" t="str">
        <f>INDEX(YahooDetails[], MATCH(ZACKS_Screener[Ticker], YahooDetails[Ticker],0), 2)</f>
        <v>Trucking</v>
      </c>
      <c r="O14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-0.11740558292282428</v>
      </c>
      <c r="P14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0.17581395348837214</v>
      </c>
      <c r="Q1468" s="17">
        <f>IFERROR(ZACKS_Screener[[#This Row],[Price]]/ZACKS_Screener[[#This Row],[EPS1]], "")</f>
        <v>29.824186046511628</v>
      </c>
      <c r="R1468" s="17">
        <f>IFERROR(ZACKS_Screener[[#This Row],[Price]]/ZACKS_Screener[[#This Row],[EPS2]], "")</f>
        <v>25.364715189873419</v>
      </c>
      <c r="S1468" s="17">
        <f>IFERROR(ZACKS_Screener[[#This Row],[PE1]]/(ZACKS_Screener[[#This Row],[EG1]]*100), "")</f>
        <v>-2.540269832493089</v>
      </c>
      <c r="T1468" s="17">
        <f>IFERROR(ZACKS_Screener[[#This Row],[PE2]]/(ZACKS_Screener[[#This Row],[EG2]]*100), "")</f>
        <v>1.4427020544504716</v>
      </c>
      <c r="U1468"/>
    </row>
    <row r="1469" spans="1:21" hidden="1" x14ac:dyDescent="0.25">
      <c r="A1469" s="20" t="s">
        <v>3342</v>
      </c>
      <c r="B1469" s="35">
        <v>3012.5</v>
      </c>
      <c r="C1469" s="6" t="s">
        <v>3341</v>
      </c>
      <c r="D1469" s="6" t="s">
        <v>13</v>
      </c>
      <c r="E1469" s="6" t="s">
        <v>37</v>
      </c>
      <c r="F1469" s="6" t="s">
        <v>38</v>
      </c>
      <c r="G1469">
        <v>12</v>
      </c>
      <c r="H1469">
        <v>202212</v>
      </c>
      <c r="I1469" s="8">
        <v>37.909999999999997</v>
      </c>
      <c r="J1469" s="8">
        <v>3.11</v>
      </c>
      <c r="K1469" s="8">
        <v>2.74</v>
      </c>
      <c r="L1469" s="8">
        <v>2.96</v>
      </c>
      <c r="M1469" s="36" t="str">
        <f>INDEX(YahooDetails[], MATCH(ZACKS_Screener[Ticker], YahooDetails[Ticker],0), 4)</f>
        <v>Financial Services</v>
      </c>
      <c r="N1469" s="6" t="str">
        <f>INDEX(YahooDetails[], MATCH(ZACKS_Screener[Ticker], YahooDetails[Ticker],0), 2)</f>
        <v>Asset Management</v>
      </c>
      <c r="O14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-0.11897106109324748</v>
      </c>
      <c r="P14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8.029197080291961E-2</v>
      </c>
      <c r="Q1469" s="17">
        <f>IFERROR(ZACKS_Screener[[#This Row],[Price]]/ZACKS_Screener[[#This Row],[EPS1]], "")</f>
        <v>13.835766423357661</v>
      </c>
      <c r="R1469" s="17">
        <f>IFERROR(ZACKS_Screener[[#This Row],[Price]]/ZACKS_Screener[[#This Row],[EPS2]], "")</f>
        <v>12.807432432432432</v>
      </c>
      <c r="S1469" s="17">
        <f>IFERROR(ZACKS_Screener[[#This Row],[PE1]]/(ZACKS_Screener[[#This Row],[EG1]]*100), "")</f>
        <v>-1.1629522588281722</v>
      </c>
      <c r="T1469" s="17">
        <f>IFERROR(ZACKS_Screener[[#This Row],[PE2]]/(ZACKS_Screener[[#This Row],[EG2]]*100), "")</f>
        <v>1.5951074938574956</v>
      </c>
      <c r="U1469"/>
    </row>
    <row r="1470" spans="1:21" hidden="1" x14ac:dyDescent="0.25">
      <c r="A1470" s="20" t="s">
        <v>1442</v>
      </c>
      <c r="B1470" s="35">
        <v>10849.86</v>
      </c>
      <c r="C1470" s="6" t="s">
        <v>1441</v>
      </c>
      <c r="D1470" s="6" t="s">
        <v>13</v>
      </c>
      <c r="E1470" s="6" t="s">
        <v>23</v>
      </c>
      <c r="F1470" s="6" t="s">
        <v>1226</v>
      </c>
      <c r="G1470">
        <v>12</v>
      </c>
      <c r="H1470">
        <v>202212</v>
      </c>
      <c r="I1470" s="8">
        <v>59.92</v>
      </c>
      <c r="J1470" s="8">
        <v>2.85</v>
      </c>
      <c r="K1470" s="8">
        <v>2.5099999999999998</v>
      </c>
      <c r="L1470" s="8">
        <v>2.99</v>
      </c>
      <c r="M1470" s="36" t="str">
        <f>INDEX(YahooDetails[], MATCH(ZACKS_Screener[Ticker], YahooDetails[Ticker],0), 4)</f>
        <v>Industrials</v>
      </c>
      <c r="N1470" s="6" t="str">
        <f>INDEX(YahooDetails[], MATCH(ZACKS_Screener[Ticker], YahooDetails[Ticker],0), 2)</f>
        <v>Integrated Freight &amp; Logistics</v>
      </c>
      <c r="O14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-0.11929824561403519</v>
      </c>
      <c r="P14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0.19123505976095637</v>
      </c>
      <c r="Q1470" s="17">
        <f>IFERROR(ZACKS_Screener[[#This Row],[Price]]/ZACKS_Screener[[#This Row],[EPS1]], "")</f>
        <v>23.872509960159366</v>
      </c>
      <c r="R1470" s="17">
        <f>IFERROR(ZACKS_Screener[[#This Row],[Price]]/ZACKS_Screener[[#This Row],[EPS2]], "")</f>
        <v>20.040133779264213</v>
      </c>
      <c r="S1470" s="17">
        <f>IFERROR(ZACKS_Screener[[#This Row],[PE1]]/(ZACKS_Screener[[#This Row],[EG1]]*100), "")</f>
        <v>-2.0010780407780628</v>
      </c>
      <c r="T1470" s="17">
        <f>IFERROR(ZACKS_Screener[[#This Row],[PE2]]/(ZACKS_Screener[[#This Row],[EG2]]*100), "")</f>
        <v>1.0479319955406901</v>
      </c>
      <c r="U1470"/>
    </row>
    <row r="1471" spans="1:21" hidden="1" x14ac:dyDescent="0.25">
      <c r="A1471" s="20" t="s">
        <v>1709</v>
      </c>
      <c r="B1471" s="35">
        <v>7069.21</v>
      </c>
      <c r="C1471" s="6" t="s">
        <v>1708</v>
      </c>
      <c r="D1471" s="6" t="s">
        <v>13</v>
      </c>
      <c r="E1471" s="6" t="s">
        <v>37</v>
      </c>
      <c r="F1471" s="6" t="s">
        <v>458</v>
      </c>
      <c r="G1471">
        <v>12</v>
      </c>
      <c r="H1471">
        <v>202212</v>
      </c>
      <c r="I1471" s="8">
        <v>148</v>
      </c>
      <c r="J1471" s="8">
        <v>15.71</v>
      </c>
      <c r="K1471" s="8">
        <v>13.83</v>
      </c>
      <c r="L1471" s="8">
        <v>18.079999999999998</v>
      </c>
      <c r="M1471" s="36" t="str">
        <f>INDEX(YahooDetails[], MATCH(ZACKS_Screener[Ticker], YahooDetails[Ticker],0), 4)</f>
        <v>Real Estate</v>
      </c>
      <c r="N1471" s="6" t="str">
        <f>INDEX(YahooDetails[], MATCH(ZACKS_Screener[Ticker], YahooDetails[Ticker],0), 2)</f>
        <v>Real Estate Services</v>
      </c>
      <c r="O14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-0.11966900063653728</v>
      </c>
      <c r="P14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0.30730296456977574</v>
      </c>
      <c r="Q1471" s="17">
        <f>IFERROR(ZACKS_Screener[[#This Row],[Price]]/ZACKS_Screener[[#This Row],[EPS1]], "")</f>
        <v>10.701373825018077</v>
      </c>
      <c r="R1471" s="17">
        <f>IFERROR(ZACKS_Screener[[#This Row],[Price]]/ZACKS_Screener[[#This Row],[EPS2]], "")</f>
        <v>8.1858407079646032</v>
      </c>
      <c r="S1471" s="17">
        <f>IFERROR(ZACKS_Screener[[#This Row],[PE1]]/(ZACKS_Screener[[#This Row],[EG1]]*100), "")</f>
        <v>-0.89424778080337197</v>
      </c>
      <c r="T1471" s="17">
        <f>IFERROR(ZACKS_Screener[[#This Row],[PE2]]/(ZACKS_Screener[[#This Row],[EG2]]*100), "")</f>
        <v>0.26637688703800116</v>
      </c>
      <c r="U1471"/>
    </row>
    <row r="1472" spans="1:21" hidden="1" x14ac:dyDescent="0.25">
      <c r="A1472" s="20" t="s">
        <v>429</v>
      </c>
      <c r="B1472" s="35">
        <v>8881.77</v>
      </c>
      <c r="C1472" s="6" t="s">
        <v>428</v>
      </c>
      <c r="D1472" s="6" t="s">
        <v>13</v>
      </c>
      <c r="E1472" s="6" t="s">
        <v>30</v>
      </c>
      <c r="F1472" s="6" t="s">
        <v>430</v>
      </c>
      <c r="G1472">
        <v>1</v>
      </c>
      <c r="H1472">
        <v>202301</v>
      </c>
      <c r="I1472" s="8">
        <v>38.799999999999997</v>
      </c>
      <c r="J1472" s="8">
        <v>3.4</v>
      </c>
      <c r="K1472" s="8">
        <v>2.99</v>
      </c>
      <c r="L1472" s="8">
        <v>3.7</v>
      </c>
      <c r="M1472" s="36" t="str">
        <f>INDEX(YahooDetails[], MATCH(ZACKS_Screener[Ticker], YahooDetails[Ticker],0), 4)</f>
        <v>Consumer Cyclical</v>
      </c>
      <c r="N1472" s="6" t="str">
        <f>INDEX(YahooDetails[], MATCH(ZACKS_Screener[Ticker], YahooDetails[Ticker],0), 2)</f>
        <v>Specialty Retail</v>
      </c>
      <c r="O14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-0.12058823529411757</v>
      </c>
      <c r="P14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0.23745819397993309</v>
      </c>
      <c r="Q1472" s="17">
        <f>IFERROR(ZACKS_Screener[[#This Row],[Price]]/ZACKS_Screener[[#This Row],[EPS1]], "")</f>
        <v>12.97658862876254</v>
      </c>
      <c r="R1472" s="17">
        <f>IFERROR(ZACKS_Screener[[#This Row],[Price]]/ZACKS_Screener[[#This Row],[EPS2]], "")</f>
        <v>10.486486486486486</v>
      </c>
      <c r="S1472" s="17">
        <f>IFERROR(ZACKS_Screener[[#This Row],[PE1]]/(ZACKS_Screener[[#This Row],[EG1]]*100), "")</f>
        <v>-1.0761073497022602</v>
      </c>
      <c r="T1472" s="17">
        <f>IFERROR(ZACKS_Screener[[#This Row],[PE2]]/(ZACKS_Screener[[#This Row],[EG2]]*100), "")</f>
        <v>0.44161400837457176</v>
      </c>
      <c r="U1472"/>
    </row>
    <row r="1473" spans="1:21" hidden="1" x14ac:dyDescent="0.25">
      <c r="A1473" s="20" t="s">
        <v>3088</v>
      </c>
      <c r="B1473" s="35">
        <v>12218.12</v>
      </c>
      <c r="C1473" s="6" t="s">
        <v>3087</v>
      </c>
      <c r="D1473" s="6" t="s">
        <v>22</v>
      </c>
      <c r="E1473" s="6" t="s">
        <v>41</v>
      </c>
      <c r="F1473" s="6" t="s">
        <v>153</v>
      </c>
      <c r="G1473">
        <v>12</v>
      </c>
      <c r="H1473">
        <v>202212</v>
      </c>
      <c r="I1473" s="8">
        <v>10.19</v>
      </c>
      <c r="J1473" s="8">
        <v>3.36</v>
      </c>
      <c r="K1473" s="8">
        <v>2.95</v>
      </c>
      <c r="L1473" s="8">
        <v>2.9</v>
      </c>
      <c r="M1473" s="36" t="str">
        <f>INDEX(YahooDetails[], MATCH(ZACKS_Screener[Ticker], YahooDetails[Ticker],0), 4)</f>
        <v>Healthcare</v>
      </c>
      <c r="N1473" s="6" t="str">
        <f>INDEX(YahooDetails[], MATCH(ZACKS_Screener[Ticker], YahooDetails[Ticker],0), 2)</f>
        <v>Drug Manufacturers—Specialty &amp; Generic</v>
      </c>
      <c r="O14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-0.12202380952380944</v>
      </c>
      <c r="P14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-1.6949152542372972E-2</v>
      </c>
      <c r="Q1473" s="17">
        <f>IFERROR(ZACKS_Screener[[#This Row],[Price]]/ZACKS_Screener[[#This Row],[EPS1]], "")</f>
        <v>3.4542372881355927</v>
      </c>
      <c r="R1473" s="17">
        <f>IFERROR(ZACKS_Screener[[#This Row],[Price]]/ZACKS_Screener[[#This Row],[EPS2]], "")</f>
        <v>3.5137931034482759</v>
      </c>
      <c r="S1473" s="17">
        <f>IFERROR(ZACKS_Screener[[#This Row],[PE1]]/(ZACKS_Screener[[#This Row],[EG1]]*100), "")</f>
        <v>-0.28307895824720974</v>
      </c>
      <c r="T1473" s="17">
        <f>IFERROR(ZACKS_Screener[[#This Row],[PE2]]/(ZACKS_Screener[[#This Row],[EG2]]*100), "")</f>
        <v>-2.0731379310344717</v>
      </c>
      <c r="U1473"/>
    </row>
    <row r="1474" spans="1:21" hidden="1" x14ac:dyDescent="0.25">
      <c r="A1474" s="20" t="s">
        <v>2956</v>
      </c>
      <c r="B1474" s="35">
        <v>27734.400000000001</v>
      </c>
      <c r="C1474" s="6" t="s">
        <v>2955</v>
      </c>
      <c r="D1474" s="6" t="s">
        <v>13</v>
      </c>
      <c r="E1474" s="6" t="s">
        <v>118</v>
      </c>
      <c r="F1474" s="6" t="s">
        <v>440</v>
      </c>
      <c r="G1474">
        <v>12</v>
      </c>
      <c r="H1474">
        <v>202212</v>
      </c>
      <c r="I1474" s="8">
        <v>19.260000000000002</v>
      </c>
      <c r="J1474" s="8">
        <v>0.9</v>
      </c>
      <c r="K1474" s="8">
        <v>0.79</v>
      </c>
      <c r="L1474" s="8">
        <v>0.91</v>
      </c>
      <c r="M1474" s="36" t="str">
        <f>INDEX(YahooDetails[], MATCH(ZACKS_Screener[Ticker], YahooDetails[Ticker],0), 4)</f>
        <v>Communication Services</v>
      </c>
      <c r="N1474" s="6" t="str">
        <f>INDEX(YahooDetails[], MATCH(ZACKS_Screener[Ticker], YahooDetails[Ticker],0), 2)</f>
        <v>Telecom Services</v>
      </c>
      <c r="O14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-0.1222222222222222</v>
      </c>
      <c r="P14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0.15189873417721517</v>
      </c>
      <c r="Q1474" s="17">
        <f>IFERROR(ZACKS_Screener[[#This Row],[Price]]/ZACKS_Screener[[#This Row],[EPS1]], "")</f>
        <v>24.37974683544304</v>
      </c>
      <c r="R1474" s="17">
        <f>IFERROR(ZACKS_Screener[[#This Row],[Price]]/ZACKS_Screener[[#This Row],[EPS2]], "")</f>
        <v>21.164835164835164</v>
      </c>
      <c r="S1474" s="17">
        <f>IFERROR(ZACKS_Screener[[#This Row],[PE1]]/(ZACKS_Screener[[#This Row],[EG1]]*100), "")</f>
        <v>-1.9947065592635218</v>
      </c>
      <c r="T1474" s="17">
        <f>IFERROR(ZACKS_Screener[[#This Row],[PE2]]/(ZACKS_Screener[[#This Row],[EG2]]*100), "")</f>
        <v>1.3933516483516486</v>
      </c>
      <c r="U1474"/>
    </row>
    <row r="1475" spans="1:21" hidden="1" x14ac:dyDescent="0.25">
      <c r="A1475" s="20" t="s">
        <v>2102</v>
      </c>
      <c r="B1475" s="35">
        <v>4682</v>
      </c>
      <c r="C1475" s="6" t="s">
        <v>2101</v>
      </c>
      <c r="D1475" s="6" t="s">
        <v>13</v>
      </c>
      <c r="E1475" s="6" t="s">
        <v>118</v>
      </c>
      <c r="F1475" s="6" t="s">
        <v>347</v>
      </c>
      <c r="G1475">
        <v>9</v>
      </c>
      <c r="H1475">
        <v>202209</v>
      </c>
      <c r="I1475" s="8">
        <v>51</v>
      </c>
      <c r="J1475" s="8">
        <v>5.88</v>
      </c>
      <c r="K1475" s="8">
        <v>5.16</v>
      </c>
      <c r="L1475" s="8">
        <v>5.51</v>
      </c>
      <c r="M1475" s="36" t="str">
        <f>INDEX(YahooDetails[], MATCH(ZACKS_Screener[Ticker], YahooDetails[Ticker],0), 4)</f>
        <v>Energy</v>
      </c>
      <c r="N1475" s="6" t="str">
        <f>INDEX(YahooDetails[], MATCH(ZACKS_Screener[Ticker], YahooDetails[Ticker],0), 2)</f>
        <v>Oil &amp; Gas Integrated</v>
      </c>
      <c r="O14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-0.12244897959183669</v>
      </c>
      <c r="P14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6.7829457364341011E-2</v>
      </c>
      <c r="Q1475" s="17">
        <f>IFERROR(ZACKS_Screener[[#This Row],[Price]]/ZACKS_Screener[[#This Row],[EPS1]], "")</f>
        <v>9.8837209302325579</v>
      </c>
      <c r="R1475" s="17">
        <f>IFERROR(ZACKS_Screener[[#This Row],[Price]]/ZACKS_Screener[[#This Row],[EPS2]], "")</f>
        <v>9.2558983666061714</v>
      </c>
      <c r="S1475" s="17">
        <f>IFERROR(ZACKS_Screener[[#This Row],[PE1]]/(ZACKS_Screener[[#This Row],[EG1]]*100), "")</f>
        <v>-0.80717054263565913</v>
      </c>
      <c r="T1475" s="17">
        <f>IFERROR(ZACKS_Screener[[#This Row],[PE2]]/(ZACKS_Screener[[#This Row],[EG2]]*100), "")</f>
        <v>1.364583873476797</v>
      </c>
      <c r="U1475"/>
    </row>
    <row r="1476" spans="1:21" hidden="1" x14ac:dyDescent="0.25">
      <c r="A1476" s="20" t="s">
        <v>958</v>
      </c>
      <c r="B1476" s="35">
        <v>15461.75</v>
      </c>
      <c r="C1476" s="6" t="s">
        <v>957</v>
      </c>
      <c r="D1476" s="6" t="s">
        <v>13</v>
      </c>
      <c r="E1476" s="6" t="s">
        <v>41</v>
      </c>
      <c r="F1476" s="6" t="s">
        <v>704</v>
      </c>
      <c r="G1476">
        <v>12</v>
      </c>
      <c r="H1476">
        <v>202212</v>
      </c>
      <c r="I1476" s="8">
        <v>138.04</v>
      </c>
      <c r="J1476" s="8">
        <v>9.9499999999999993</v>
      </c>
      <c r="K1476" s="8">
        <v>8.73</v>
      </c>
      <c r="L1476" s="8">
        <v>9.11</v>
      </c>
      <c r="M1476" s="36" t="str">
        <f>INDEX(YahooDetails[], MATCH(ZACKS_Screener[Ticker], YahooDetails[Ticker],0), 4)</f>
        <v>Healthcare</v>
      </c>
      <c r="N1476" s="6" t="str">
        <f>INDEX(YahooDetails[], MATCH(ZACKS_Screener[Ticker], YahooDetails[Ticker],0), 2)</f>
        <v>Diagnostics &amp; Research</v>
      </c>
      <c r="O14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-0.12261306532663306</v>
      </c>
      <c r="P14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4.3528064146620735E-2</v>
      </c>
      <c r="Q1476" s="17">
        <f>IFERROR(ZACKS_Screener[[#This Row],[Price]]/ZACKS_Screener[[#This Row],[EPS1]], "")</f>
        <v>15.812142038946162</v>
      </c>
      <c r="R1476" s="17">
        <f>IFERROR(ZACKS_Screener[[#This Row],[Price]]/ZACKS_Screener[[#This Row],[EPS2]], "")</f>
        <v>15.15257958287596</v>
      </c>
      <c r="S1476" s="17">
        <f>IFERROR(ZACKS_Screener[[#This Row],[PE1]]/(ZACKS_Screener[[#This Row],[EG1]]*100), "")</f>
        <v>-1.2895968302255281</v>
      </c>
      <c r="T1476" s="17">
        <f>IFERROR(ZACKS_Screener[[#This Row],[PE2]]/(ZACKS_Screener[[#This Row],[EG2]]*100), "")</f>
        <v>3.4811057831186174</v>
      </c>
      <c r="U1476"/>
    </row>
    <row r="1477" spans="1:21" hidden="1" x14ac:dyDescent="0.25">
      <c r="A1477" s="20" t="s">
        <v>2763</v>
      </c>
      <c r="B1477" s="35">
        <v>52882.13</v>
      </c>
      <c r="C1477" s="6" t="s">
        <v>2762</v>
      </c>
      <c r="D1477" s="6" t="s">
        <v>13</v>
      </c>
      <c r="E1477" s="6" t="s">
        <v>107</v>
      </c>
      <c r="F1477" s="6" t="s">
        <v>776</v>
      </c>
      <c r="G1477">
        <v>12</v>
      </c>
      <c r="H1477">
        <v>202212</v>
      </c>
      <c r="I1477" s="8">
        <v>16.88</v>
      </c>
      <c r="J1477" s="8">
        <v>5.6</v>
      </c>
      <c r="K1477" s="8">
        <v>4.91</v>
      </c>
      <c r="L1477" s="8">
        <v>4.8600000000000003</v>
      </c>
      <c r="M1477" s="36" t="str">
        <f>INDEX(YahooDetails[], MATCH(ZACKS_Screener[Ticker], YahooDetails[Ticker],0), 4)</f>
        <v>Consumer Cyclical</v>
      </c>
      <c r="N1477" s="6" t="str">
        <f>INDEX(YahooDetails[], MATCH(ZACKS_Screener[Ticker], YahooDetails[Ticker],0), 2)</f>
        <v>Auto Manufacturers</v>
      </c>
      <c r="O14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-0.12321428571428564</v>
      </c>
      <c r="P14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-1.0183299389002001E-2</v>
      </c>
      <c r="Q1477" s="17">
        <f>IFERROR(ZACKS_Screener[[#This Row],[Price]]/ZACKS_Screener[[#This Row],[EPS1]], "")</f>
        <v>3.4378818737270871</v>
      </c>
      <c r="R1477" s="17">
        <f>IFERROR(ZACKS_Screener[[#This Row],[Price]]/ZACKS_Screener[[#This Row],[EPS2]], "")</f>
        <v>3.4732510288065841</v>
      </c>
      <c r="S1477" s="17">
        <f>IFERROR(ZACKS_Screener[[#This Row],[PE1]]/(ZACKS_Screener[[#This Row],[EG1]]*100), "")</f>
        <v>-0.27901649989669131</v>
      </c>
      <c r="T1477" s="17">
        <f>IFERROR(ZACKS_Screener[[#This Row],[PE2]]/(ZACKS_Screener[[#This Row],[EG2]]*100), "")</f>
        <v>-3.4107325102880774</v>
      </c>
      <c r="U1477"/>
    </row>
    <row r="1478" spans="1:21" hidden="1" x14ac:dyDescent="0.25">
      <c r="A1478" s="20" t="s">
        <v>2860</v>
      </c>
      <c r="B1478" s="35">
        <v>8976.51</v>
      </c>
      <c r="C1478" s="6" t="s">
        <v>2859</v>
      </c>
      <c r="D1478" s="6" t="s">
        <v>13</v>
      </c>
      <c r="E1478" s="6" t="s">
        <v>23</v>
      </c>
      <c r="F1478" s="6" t="s">
        <v>334</v>
      </c>
      <c r="G1478">
        <v>12</v>
      </c>
      <c r="H1478">
        <v>202212</v>
      </c>
      <c r="I1478" s="8">
        <v>104.59</v>
      </c>
      <c r="J1478" s="8">
        <v>8.02</v>
      </c>
      <c r="K1478" s="8">
        <v>7.02</v>
      </c>
      <c r="L1478" s="8">
        <v>8.3699999999999992</v>
      </c>
      <c r="M1478" s="36" t="str">
        <f>INDEX(YahooDetails[], MATCH(ZACKS_Screener[Ticker], YahooDetails[Ticker],0), 4)</f>
        <v>Industrials</v>
      </c>
      <c r="N1478" s="6" t="str">
        <f>INDEX(YahooDetails[], MATCH(ZACKS_Screener[Ticker], YahooDetails[Ticker],0), 2)</f>
        <v>Trucking</v>
      </c>
      <c r="O14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-0.12468827930174564</v>
      </c>
      <c r="P14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0.19230769230769226</v>
      </c>
      <c r="Q1478" s="17">
        <f>IFERROR(ZACKS_Screener[[#This Row],[Price]]/ZACKS_Screener[[#This Row],[EPS1]], "")</f>
        <v>14.8988603988604</v>
      </c>
      <c r="R1478" s="17">
        <f>IFERROR(ZACKS_Screener[[#This Row],[Price]]/ZACKS_Screener[[#This Row],[EPS2]], "")</f>
        <v>12.495818399044207</v>
      </c>
      <c r="S1478" s="17">
        <f>IFERROR(ZACKS_Screener[[#This Row],[PE1]]/(ZACKS_Screener[[#This Row],[EG1]]*100), "")</f>
        <v>-1.194888603988604</v>
      </c>
      <c r="T1478" s="17">
        <f>IFERROR(ZACKS_Screener[[#This Row],[PE2]]/(ZACKS_Screener[[#This Row],[EG2]]*100), "")</f>
        <v>0.64978255675029895</v>
      </c>
      <c r="U1478"/>
    </row>
    <row r="1479" spans="1:21" hidden="1" x14ac:dyDescent="0.25">
      <c r="A1479" s="20" t="s">
        <v>2221</v>
      </c>
      <c r="B1479" s="35">
        <v>6687.37</v>
      </c>
      <c r="C1479" s="6" t="s">
        <v>2220</v>
      </c>
      <c r="D1479" s="6" t="s">
        <v>22</v>
      </c>
      <c r="E1479" s="6" t="s">
        <v>14</v>
      </c>
      <c r="F1479" s="6" t="s">
        <v>595</v>
      </c>
      <c r="G1479">
        <v>12</v>
      </c>
      <c r="H1479">
        <v>202212</v>
      </c>
      <c r="I1479" s="8">
        <v>141.28</v>
      </c>
      <c r="J1479" s="8">
        <v>4.4000000000000004</v>
      </c>
      <c r="K1479" s="8">
        <v>3.85</v>
      </c>
      <c r="L1479" s="8">
        <v>4.68</v>
      </c>
      <c r="M1479" s="36" t="str">
        <f>INDEX(YahooDetails[], MATCH(ZACKS_Screener[Ticker], YahooDetails[Ticker],0), 4)</f>
        <v>Technology</v>
      </c>
      <c r="N1479" s="6" t="str">
        <f>INDEX(YahooDetails[], MATCH(ZACKS_Screener[Ticker], YahooDetails[Ticker],0), 2)</f>
        <v>Electronic Components</v>
      </c>
      <c r="O14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-0.12500000000000006</v>
      </c>
      <c r="P14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0.21558441558441549</v>
      </c>
      <c r="Q1479" s="17">
        <f>IFERROR(ZACKS_Screener[[#This Row],[Price]]/ZACKS_Screener[[#This Row],[EPS1]], "")</f>
        <v>36.696103896103892</v>
      </c>
      <c r="R1479" s="17">
        <f>IFERROR(ZACKS_Screener[[#This Row],[Price]]/ZACKS_Screener[[#This Row],[EPS2]], "")</f>
        <v>30.188034188034191</v>
      </c>
      <c r="S1479" s="17">
        <f>IFERROR(ZACKS_Screener[[#This Row],[PE1]]/(ZACKS_Screener[[#This Row],[EG1]]*100), "")</f>
        <v>-2.9356883116883101</v>
      </c>
      <c r="T1479" s="17">
        <f>IFERROR(ZACKS_Screener[[#This Row],[PE2]]/(ZACKS_Screener[[#This Row],[EG2]]*100), "")</f>
        <v>1.4002883328184541</v>
      </c>
      <c r="U1479"/>
    </row>
    <row r="1480" spans="1:21" hidden="1" x14ac:dyDescent="0.25">
      <c r="A1480" s="20" t="s">
        <v>2937</v>
      </c>
      <c r="B1480" s="35">
        <v>869870.44</v>
      </c>
      <c r="C1480" s="6" t="s">
        <v>2936</v>
      </c>
      <c r="D1480" s="6" t="s">
        <v>22</v>
      </c>
      <c r="E1480" s="6" t="s">
        <v>107</v>
      </c>
      <c r="F1480" s="6" t="s">
        <v>1202</v>
      </c>
      <c r="G1480">
        <v>12</v>
      </c>
      <c r="H1480">
        <v>202212</v>
      </c>
      <c r="I1480" s="8">
        <v>274.45</v>
      </c>
      <c r="J1480" s="8">
        <v>4.07</v>
      </c>
      <c r="K1480" s="8">
        <v>3.56</v>
      </c>
      <c r="L1480" s="8">
        <v>4.72</v>
      </c>
      <c r="M1480" s="36" t="str">
        <f>INDEX(YahooDetails[], MATCH(ZACKS_Screener[Ticker], YahooDetails[Ticker],0), 4)</f>
        <v>Consumer Cyclical</v>
      </c>
      <c r="N1480" s="6" t="str">
        <f>INDEX(YahooDetails[], MATCH(ZACKS_Screener[Ticker], YahooDetails[Ticker],0), 2)</f>
        <v>Auto Manufacturers</v>
      </c>
      <c r="O14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-0.12530712530712534</v>
      </c>
      <c r="P14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0.32584269662921339</v>
      </c>
      <c r="Q1480" s="17">
        <f>IFERROR(ZACKS_Screener[[#This Row],[Price]]/ZACKS_Screener[[#This Row],[EPS1]], "")</f>
        <v>77.092696629213478</v>
      </c>
      <c r="R1480" s="17">
        <f>IFERROR(ZACKS_Screener[[#This Row],[Price]]/ZACKS_Screener[[#This Row],[EPS2]], "")</f>
        <v>58.146186440677965</v>
      </c>
      <c r="S1480" s="17">
        <f>IFERROR(ZACKS_Screener[[#This Row],[PE1]]/(ZACKS_Screener[[#This Row],[EG1]]*100), "")</f>
        <v>-6.1522995153117401</v>
      </c>
      <c r="T1480" s="17">
        <f>IFERROR(ZACKS_Screener[[#This Row],[PE2]]/(ZACKS_Screener[[#This Row],[EG2]]*100), "")</f>
        <v>1.7844864114552899</v>
      </c>
      <c r="U1480"/>
    </row>
    <row r="1481" spans="1:21" hidden="1" x14ac:dyDescent="0.25">
      <c r="A1481" s="20" t="s">
        <v>2792</v>
      </c>
      <c r="B1481" s="35">
        <v>4454.8999999999996</v>
      </c>
      <c r="C1481" s="6" t="s">
        <v>2791</v>
      </c>
      <c r="D1481" s="6" t="s">
        <v>13</v>
      </c>
      <c r="E1481" s="6" t="s">
        <v>223</v>
      </c>
      <c r="F1481" s="6" t="s">
        <v>2793</v>
      </c>
      <c r="G1481">
        <v>12</v>
      </c>
      <c r="H1481">
        <v>202212</v>
      </c>
      <c r="I1481" s="8">
        <v>44.34</v>
      </c>
      <c r="J1481" s="8">
        <v>4.68</v>
      </c>
      <c r="K1481" s="8">
        <v>4.09</v>
      </c>
      <c r="L1481" s="8">
        <v>3.66</v>
      </c>
      <c r="M1481" s="36" t="str">
        <f>INDEX(YahooDetails[], MATCH(ZACKS_Screener[Ticker], YahooDetails[Ticker],0), 4)</f>
        <v>Energy</v>
      </c>
      <c r="N1481" s="6" t="str">
        <f>INDEX(YahooDetails[], MATCH(ZACKS_Screener[Ticker], YahooDetails[Ticker],0), 2)</f>
        <v>Oil &amp; Gas Refining &amp; Marketing</v>
      </c>
      <c r="O14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-0.12606837606837604</v>
      </c>
      <c r="P14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-0.10513447432762829</v>
      </c>
      <c r="Q1481" s="17">
        <f>IFERROR(ZACKS_Screener[[#This Row],[Price]]/ZACKS_Screener[[#This Row],[EPS1]], "")</f>
        <v>10.841075794621029</v>
      </c>
      <c r="R1481" s="17">
        <f>IFERROR(ZACKS_Screener[[#This Row],[Price]]/ZACKS_Screener[[#This Row],[EPS2]], "")</f>
        <v>12.114754098360656</v>
      </c>
      <c r="S1481" s="17">
        <f>IFERROR(ZACKS_Screener[[#This Row],[PE1]]/(ZACKS_Screener[[#This Row],[EG1]]*100), "")</f>
        <v>-0.85993618167502428</v>
      </c>
      <c r="T1481" s="17">
        <f>IFERROR(ZACKS_Screener[[#This Row],[PE2]]/(ZACKS_Screener[[#This Row],[EG2]]*100), "")</f>
        <v>-1.1523103316812817</v>
      </c>
      <c r="U1481"/>
    </row>
    <row r="1482" spans="1:21" hidden="1" x14ac:dyDescent="0.25">
      <c r="A1482" s="20" t="s">
        <v>3443</v>
      </c>
      <c r="B1482" s="35">
        <v>2366.44</v>
      </c>
      <c r="C1482" s="6" t="s">
        <v>3442</v>
      </c>
      <c r="D1482" s="6" t="s">
        <v>13</v>
      </c>
      <c r="E1482" s="6" t="s">
        <v>30</v>
      </c>
      <c r="F1482" s="6" t="s">
        <v>830</v>
      </c>
      <c r="G1482">
        <v>3</v>
      </c>
      <c r="H1482">
        <v>202303</v>
      </c>
      <c r="I1482" s="8">
        <v>79.12</v>
      </c>
      <c r="J1482" s="8">
        <v>5.62</v>
      </c>
      <c r="K1482" s="8">
        <v>4.91</v>
      </c>
      <c r="L1482" s="8">
        <v>5.96</v>
      </c>
      <c r="M1482" s="36" t="str">
        <f>INDEX(YahooDetails[], MATCH(ZACKS_Screener[Ticker], YahooDetails[Ticker],0), 4)</f>
        <v>Consumer Cyclical</v>
      </c>
      <c r="N1482" s="6" t="str">
        <f>INDEX(YahooDetails[], MATCH(ZACKS_Screener[Ticker], YahooDetails[Ticker],0), 2)</f>
        <v>Apparel Retail</v>
      </c>
      <c r="O14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-0.12633451957295372</v>
      </c>
      <c r="P14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0.21384928716904272</v>
      </c>
      <c r="Q1482" s="17">
        <f>IFERROR(ZACKS_Screener[[#This Row],[Price]]/ZACKS_Screener[[#This Row],[EPS1]], "")</f>
        <v>16.114052953156822</v>
      </c>
      <c r="R1482" s="17">
        <f>IFERROR(ZACKS_Screener[[#This Row],[Price]]/ZACKS_Screener[[#This Row],[EPS2]], "")</f>
        <v>13.275167785234901</v>
      </c>
      <c r="S1482" s="17">
        <f>IFERROR(ZACKS_Screener[[#This Row],[PE1]]/(ZACKS_Screener[[#This Row],[EG1]]*100), "")</f>
        <v>-1.2755067267146669</v>
      </c>
      <c r="T1482" s="17">
        <f>IFERROR(ZACKS_Screener[[#This Row],[PE2]]/(ZACKS_Screener[[#This Row],[EG2]]*100), "")</f>
        <v>0.62077213167146073</v>
      </c>
      <c r="U1482"/>
    </row>
    <row r="1483" spans="1:21" hidden="1" x14ac:dyDescent="0.25">
      <c r="A1483" s="20" t="s">
        <v>4165</v>
      </c>
      <c r="B1483" s="35">
        <v>2730.12</v>
      </c>
      <c r="C1483" s="6" t="s">
        <v>4164</v>
      </c>
      <c r="D1483" s="6" t="s">
        <v>22</v>
      </c>
      <c r="E1483" s="6" t="s">
        <v>41</v>
      </c>
      <c r="F1483" s="6" t="s">
        <v>317</v>
      </c>
      <c r="G1483">
        <v>12</v>
      </c>
      <c r="H1483">
        <v>202212</v>
      </c>
      <c r="I1483" s="8">
        <v>25.68</v>
      </c>
      <c r="J1483" s="8">
        <v>-3.08</v>
      </c>
      <c r="K1483" s="8">
        <v>-3.47</v>
      </c>
      <c r="L1483" s="8">
        <v>-3.71</v>
      </c>
      <c r="M1483" s="36" t="str">
        <f>INDEX(YahooDetails[], MATCH(ZACKS_Screener[Ticker], YahooDetails[Ticker],0), 4)</f>
        <v>Healthcare</v>
      </c>
      <c r="N1483" s="6" t="str">
        <f>INDEX(YahooDetails[], MATCH(ZACKS_Screener[Ticker], YahooDetails[Ticker],0), 2)</f>
        <v>Biotechnology</v>
      </c>
      <c r="O14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-0.12662337662337667</v>
      </c>
      <c r="P14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-6.9164265129682934E-2</v>
      </c>
      <c r="Q1483" s="17">
        <f>IFERROR(ZACKS_Screener[[#This Row],[Price]]/ZACKS_Screener[[#This Row],[EPS1]], "")</f>
        <v>-7.4005763688760799</v>
      </c>
      <c r="R1483" s="17">
        <f>IFERROR(ZACKS_Screener[[#This Row],[Price]]/ZACKS_Screener[[#This Row],[EPS2]], "")</f>
        <v>-6.9218328840970349</v>
      </c>
      <c r="S1483" s="17">
        <f>IFERROR(ZACKS_Screener[[#This Row],[PE1]]/(ZACKS_Screener[[#This Row],[EG1]]*100), "")</f>
        <v>0.58445577477277744</v>
      </c>
      <c r="T1483" s="17">
        <f>IFERROR(ZACKS_Screener[[#This Row],[PE2]]/(ZACKS_Screener[[#This Row],[EG2]]*100), "")</f>
        <v>1.0007816711590305</v>
      </c>
      <c r="U1483"/>
    </row>
    <row r="1484" spans="1:21" hidden="1" x14ac:dyDescent="0.25">
      <c r="A1484" s="20" t="s">
        <v>103</v>
      </c>
      <c r="B1484" s="35">
        <v>40346.550000000003</v>
      </c>
      <c r="C1484" s="6" t="s">
        <v>102</v>
      </c>
      <c r="D1484" s="6" t="s">
        <v>13</v>
      </c>
      <c r="E1484" s="6" t="s">
        <v>51</v>
      </c>
      <c r="F1484" s="6" t="s">
        <v>104</v>
      </c>
      <c r="G1484">
        <v>12</v>
      </c>
      <c r="H1484">
        <v>202212</v>
      </c>
      <c r="I1484" s="8">
        <v>74.08</v>
      </c>
      <c r="J1484" s="8">
        <v>7.85</v>
      </c>
      <c r="K1484" s="8">
        <v>6.85</v>
      </c>
      <c r="L1484" s="8">
        <v>6.1</v>
      </c>
      <c r="M1484" s="36" t="str">
        <f>INDEX(YahooDetails[], MATCH(ZACKS_Screener[Ticker], YahooDetails[Ticker],0), 4)</f>
        <v>Consumer Defensive</v>
      </c>
      <c r="N1484" s="6" t="str">
        <f>INDEX(YahooDetails[], MATCH(ZACKS_Screener[Ticker], YahooDetails[Ticker],0), 2)</f>
        <v>Farm Products</v>
      </c>
      <c r="O14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-0.12738853503184713</v>
      </c>
      <c r="P14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-0.10948905109489052</v>
      </c>
      <c r="Q1484" s="17">
        <f>IFERROR(ZACKS_Screener[[#This Row],[Price]]/ZACKS_Screener[[#This Row],[EPS1]], "")</f>
        <v>10.814598540145985</v>
      </c>
      <c r="R1484" s="17">
        <f>IFERROR(ZACKS_Screener[[#This Row],[Price]]/ZACKS_Screener[[#This Row],[EPS2]], "")</f>
        <v>12.144262295081967</v>
      </c>
      <c r="S1484" s="17">
        <f>IFERROR(ZACKS_Screener[[#This Row],[PE1]]/(ZACKS_Screener[[#This Row],[EG1]]*100), "")</f>
        <v>-0.84894598540145982</v>
      </c>
      <c r="T1484" s="17">
        <f>IFERROR(ZACKS_Screener[[#This Row],[PE2]]/(ZACKS_Screener[[#This Row],[EG2]]*100), "")</f>
        <v>-1.1091759562841528</v>
      </c>
      <c r="U1484"/>
    </row>
    <row r="1485" spans="1:21" hidden="1" x14ac:dyDescent="0.25">
      <c r="A1485" s="20" t="s">
        <v>1702</v>
      </c>
      <c r="B1485" s="35">
        <v>4608.6000000000004</v>
      </c>
      <c r="C1485" s="6" t="s">
        <v>1701</v>
      </c>
      <c r="D1485" s="6" t="s">
        <v>13</v>
      </c>
      <c r="E1485" s="6" t="s">
        <v>37</v>
      </c>
      <c r="F1485" s="6" t="s">
        <v>38</v>
      </c>
      <c r="G1485">
        <v>12</v>
      </c>
      <c r="H1485">
        <v>202212</v>
      </c>
      <c r="I1485" s="8">
        <v>27.82</v>
      </c>
      <c r="J1485" s="8">
        <v>2.6</v>
      </c>
      <c r="K1485" s="8">
        <v>2.2599999999999998</v>
      </c>
      <c r="L1485" s="8">
        <v>2.5</v>
      </c>
      <c r="M1485" s="36" t="str">
        <f>INDEX(YahooDetails[], MATCH(ZACKS_Screener[Ticker], YahooDetails[Ticker],0), 4)</f>
        <v>Financial Services</v>
      </c>
      <c r="N1485" s="6" t="str">
        <f>INDEX(YahooDetails[], MATCH(ZACKS_Screener[Ticker], YahooDetails[Ticker],0), 2)</f>
        <v>Asset Management</v>
      </c>
      <c r="O14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-0.13076923076923089</v>
      </c>
      <c r="P14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0.10619469026548684</v>
      </c>
      <c r="Q1485" s="17">
        <f>IFERROR(ZACKS_Screener[[#This Row],[Price]]/ZACKS_Screener[[#This Row],[EPS1]], "")</f>
        <v>12.309734513274337</v>
      </c>
      <c r="R1485" s="17">
        <f>IFERROR(ZACKS_Screener[[#This Row],[Price]]/ZACKS_Screener[[#This Row],[EPS2]], "")</f>
        <v>11.128</v>
      </c>
      <c r="S1485" s="17">
        <f>IFERROR(ZACKS_Screener[[#This Row],[PE1]]/(ZACKS_Screener[[#This Row],[EG1]]*100), "")</f>
        <v>-0.94133263925038968</v>
      </c>
      <c r="T1485" s="17">
        <f>IFERROR(ZACKS_Screener[[#This Row],[PE2]]/(ZACKS_Screener[[#This Row],[EG2]]*100), "")</f>
        <v>1.0478866666666655</v>
      </c>
      <c r="U1485"/>
    </row>
    <row r="1486" spans="1:21" hidden="1" x14ac:dyDescent="0.25">
      <c r="A1486" s="20" t="s">
        <v>4263</v>
      </c>
      <c r="B1486" s="35">
        <v>2497.86</v>
      </c>
      <c r="C1486" s="6" t="s">
        <v>4262</v>
      </c>
      <c r="D1486" s="6" t="s">
        <v>22</v>
      </c>
      <c r="E1486" s="6" t="s">
        <v>41</v>
      </c>
      <c r="F1486" s="6" t="s">
        <v>45</v>
      </c>
      <c r="G1486">
        <v>12</v>
      </c>
      <c r="H1486">
        <v>202212</v>
      </c>
      <c r="I1486" s="8">
        <v>51.68</v>
      </c>
      <c r="J1486" s="8">
        <v>1.22</v>
      </c>
      <c r="K1486" s="8">
        <v>1.06</v>
      </c>
      <c r="L1486" s="8">
        <v>1.62</v>
      </c>
      <c r="M1486" s="36" t="str">
        <f>INDEX(YahooDetails[], MATCH(ZACKS_Screener[Ticker], YahooDetails[Ticker],0), 4)</f>
        <v>Healthcare</v>
      </c>
      <c r="N1486" s="6" t="str">
        <f>INDEX(YahooDetails[], MATCH(ZACKS_Screener[Ticker], YahooDetails[Ticker],0), 2)</f>
        <v>Medical Instruments &amp; Supplies</v>
      </c>
      <c r="O14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-0.13114754098360648</v>
      </c>
      <c r="P14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0.52830188679245282</v>
      </c>
      <c r="Q1486" s="17">
        <f>IFERROR(ZACKS_Screener[[#This Row],[Price]]/ZACKS_Screener[[#This Row],[EPS1]], "")</f>
        <v>48.75471698113207</v>
      </c>
      <c r="R1486" s="17">
        <f>IFERROR(ZACKS_Screener[[#This Row],[Price]]/ZACKS_Screener[[#This Row],[EPS2]], "")</f>
        <v>31.901234567901231</v>
      </c>
      <c r="S1486" s="17">
        <f>IFERROR(ZACKS_Screener[[#This Row],[PE1]]/(ZACKS_Screener[[#This Row],[EG1]]*100), "")</f>
        <v>-3.717547169811322</v>
      </c>
      <c r="T1486" s="17">
        <f>IFERROR(ZACKS_Screener[[#This Row],[PE2]]/(ZACKS_Screener[[#This Row],[EG2]]*100), "")</f>
        <v>0.60384479717813044</v>
      </c>
      <c r="U1486"/>
    </row>
    <row r="1487" spans="1:21" hidden="1" x14ac:dyDescent="0.25">
      <c r="A1487" s="20" t="s">
        <v>486</v>
      </c>
      <c r="B1487" s="35">
        <v>42523.839999999997</v>
      </c>
      <c r="C1487" s="6" t="s">
        <v>485</v>
      </c>
      <c r="D1487" s="6" t="s">
        <v>22</v>
      </c>
      <c r="E1487" s="6" t="s">
        <v>41</v>
      </c>
      <c r="F1487" s="6" t="s">
        <v>67</v>
      </c>
      <c r="G1487">
        <v>12</v>
      </c>
      <c r="H1487">
        <v>202212</v>
      </c>
      <c r="I1487" s="8">
        <v>293.79000000000002</v>
      </c>
      <c r="J1487" s="8">
        <v>17.670000000000002</v>
      </c>
      <c r="K1487" s="8">
        <v>15.35</v>
      </c>
      <c r="L1487" s="8">
        <v>16.36</v>
      </c>
      <c r="M1487" s="36" t="str">
        <f>INDEX(YahooDetails[], MATCH(ZACKS_Screener[Ticker], YahooDetails[Ticker],0), 4)</f>
        <v>Healthcare</v>
      </c>
      <c r="N1487" s="6" t="str">
        <f>INDEX(YahooDetails[], MATCH(ZACKS_Screener[Ticker], YahooDetails[Ticker],0), 2)</f>
        <v>Drug Manufacturers—General</v>
      </c>
      <c r="O14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-0.1312959818902095</v>
      </c>
      <c r="P14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6.5798045602605854E-2</v>
      </c>
      <c r="Q1487" s="17">
        <f>IFERROR(ZACKS_Screener[[#This Row],[Price]]/ZACKS_Screener[[#This Row],[EPS1]], "")</f>
        <v>19.139413680781761</v>
      </c>
      <c r="R1487" s="17">
        <f>IFERROR(ZACKS_Screener[[#This Row],[Price]]/ZACKS_Screener[[#This Row],[EPS2]], "")</f>
        <v>17.957823960880198</v>
      </c>
      <c r="S1487" s="17">
        <f>IFERROR(ZACKS_Screener[[#This Row],[PE1]]/(ZACKS_Screener[[#This Row],[EG1]]*100), "")</f>
        <v>-1.4577303437043683</v>
      </c>
      <c r="T1487" s="17">
        <f>IFERROR(ZACKS_Screener[[#This Row],[PE2]]/(ZACKS_Screener[[#This Row],[EG2]]*100), "")</f>
        <v>2.7292336415793175</v>
      </c>
      <c r="U1487"/>
    </row>
    <row r="1488" spans="1:21" hidden="1" x14ac:dyDescent="0.25">
      <c r="A1488" s="20" t="s">
        <v>968</v>
      </c>
      <c r="B1488" s="35">
        <v>4207.63</v>
      </c>
      <c r="C1488" s="6" t="s">
        <v>967</v>
      </c>
      <c r="D1488" s="6" t="s">
        <v>22</v>
      </c>
      <c r="E1488" s="6" t="s">
        <v>14</v>
      </c>
      <c r="F1488" s="6" t="s">
        <v>196</v>
      </c>
      <c r="G1488">
        <v>12</v>
      </c>
      <c r="H1488">
        <v>202212</v>
      </c>
      <c r="I1488" s="8">
        <v>92.03</v>
      </c>
      <c r="J1488" s="8">
        <v>7.36</v>
      </c>
      <c r="K1488" s="8">
        <v>6.39</v>
      </c>
      <c r="L1488" s="8">
        <v>7.03</v>
      </c>
      <c r="M1488" s="36" t="str">
        <f>INDEX(YahooDetails[], MATCH(ZACKS_Screener[Ticker], YahooDetails[Ticker],0), 4)</f>
        <v>Technology</v>
      </c>
      <c r="N1488" s="6" t="str">
        <f>INDEX(YahooDetails[], MATCH(ZACKS_Screener[Ticker], YahooDetails[Ticker],0), 2)</f>
        <v>Semiconductors</v>
      </c>
      <c r="O14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-0.13179347826086965</v>
      </c>
      <c r="P14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0.10015649452269181</v>
      </c>
      <c r="Q1488" s="17">
        <f>IFERROR(ZACKS_Screener[[#This Row],[Price]]/ZACKS_Screener[[#This Row],[EPS1]], "")</f>
        <v>14.402190923317685</v>
      </c>
      <c r="R1488" s="17">
        <f>IFERROR(ZACKS_Screener[[#This Row],[Price]]/ZACKS_Screener[[#This Row],[EPS2]], "")</f>
        <v>13.091038406827881</v>
      </c>
      <c r="S1488" s="17">
        <f>IFERROR(ZACKS_Screener[[#This Row],[PE1]]/(ZACKS_Screener[[#This Row],[EG1]]*100), "")</f>
        <v>-1.0927847958311143</v>
      </c>
      <c r="T1488" s="17">
        <f>IFERROR(ZACKS_Screener[[#This Row],[PE2]]/(ZACKS_Screener[[#This Row],[EG2]]*100), "")</f>
        <v>1.3070583659317201</v>
      </c>
      <c r="U1488"/>
    </row>
    <row r="1489" spans="1:21" hidden="1" x14ac:dyDescent="0.25">
      <c r="A1489" s="20" t="s">
        <v>643</v>
      </c>
      <c r="B1489" s="35">
        <v>23915.439999999999</v>
      </c>
      <c r="C1489" s="6" t="s">
        <v>642</v>
      </c>
      <c r="D1489" s="6" t="s">
        <v>13</v>
      </c>
      <c r="E1489" s="6" t="s">
        <v>37</v>
      </c>
      <c r="F1489" s="6" t="s">
        <v>458</v>
      </c>
      <c r="G1489">
        <v>12</v>
      </c>
      <c r="H1489">
        <v>202212</v>
      </c>
      <c r="I1489" s="8">
        <v>76.94</v>
      </c>
      <c r="J1489" s="8">
        <v>5.69</v>
      </c>
      <c r="K1489" s="8">
        <v>4.9400000000000004</v>
      </c>
      <c r="L1489" s="8">
        <v>5.98</v>
      </c>
      <c r="M1489" s="36" t="str">
        <f>INDEX(YahooDetails[], MATCH(ZACKS_Screener[Ticker], YahooDetails[Ticker],0), 4)</f>
        <v>Real Estate</v>
      </c>
      <c r="N1489" s="6" t="str">
        <f>INDEX(YahooDetails[], MATCH(ZACKS_Screener[Ticker], YahooDetails[Ticker],0), 2)</f>
        <v>Real Estate Services</v>
      </c>
      <c r="O14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-0.13181019332161686</v>
      </c>
      <c r="P14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0.21052631578947367</v>
      </c>
      <c r="Q1489" s="17">
        <f>IFERROR(ZACKS_Screener[[#This Row],[Price]]/ZACKS_Screener[[#This Row],[EPS1]], "")</f>
        <v>15.5748987854251</v>
      </c>
      <c r="R1489" s="17">
        <f>IFERROR(ZACKS_Screener[[#This Row],[Price]]/ZACKS_Screener[[#This Row],[EPS2]], "")</f>
        <v>12.866220735785951</v>
      </c>
      <c r="S1489" s="17">
        <f>IFERROR(ZACKS_Screener[[#This Row],[PE1]]/(ZACKS_Screener[[#This Row],[EG1]]*100), "")</f>
        <v>-1.1816156545209178</v>
      </c>
      <c r="T1489" s="17">
        <f>IFERROR(ZACKS_Screener[[#This Row],[PE2]]/(ZACKS_Screener[[#This Row],[EG2]]*100), "")</f>
        <v>0.61114548494983278</v>
      </c>
      <c r="U1489"/>
    </row>
    <row r="1490" spans="1:21" hidden="1" x14ac:dyDescent="0.25">
      <c r="A1490" s="20" t="s">
        <v>3012</v>
      </c>
      <c r="B1490" s="35">
        <v>5636.25</v>
      </c>
      <c r="C1490" s="6" t="s">
        <v>3011</v>
      </c>
      <c r="D1490" s="6" t="s">
        <v>13</v>
      </c>
      <c r="E1490" s="6" t="s">
        <v>130</v>
      </c>
      <c r="F1490" s="6" t="s">
        <v>189</v>
      </c>
      <c r="G1490">
        <v>12</v>
      </c>
      <c r="H1490">
        <v>202212</v>
      </c>
      <c r="I1490" s="8">
        <v>35.729999999999997</v>
      </c>
      <c r="J1490" s="8">
        <v>3.4</v>
      </c>
      <c r="K1490" s="8">
        <v>2.95</v>
      </c>
      <c r="L1490" s="8">
        <v>3.4</v>
      </c>
      <c r="M1490" s="36" t="str">
        <f>INDEX(YahooDetails[], MATCH(ZACKS_Screener[Ticker], YahooDetails[Ticker],0), 4)</f>
        <v>Basic Materials</v>
      </c>
      <c r="N1490" s="6" t="str">
        <f>INDEX(YahooDetails[], MATCH(ZACKS_Screener[Ticker], YahooDetails[Ticker],0), 2)</f>
        <v>Chemicals</v>
      </c>
      <c r="O14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-0.13235294117647051</v>
      </c>
      <c r="P14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0.15254237288135583</v>
      </c>
      <c r="Q1490" s="17">
        <f>IFERROR(ZACKS_Screener[[#This Row],[Price]]/ZACKS_Screener[[#This Row],[EPS1]], "")</f>
        <v>12.111864406779659</v>
      </c>
      <c r="R1490" s="17">
        <f>IFERROR(ZACKS_Screener[[#This Row],[Price]]/ZACKS_Screener[[#This Row],[EPS2]], "")</f>
        <v>10.508823529411764</v>
      </c>
      <c r="S1490" s="17">
        <f>IFERROR(ZACKS_Screener[[#This Row],[PE1]]/(ZACKS_Screener[[#This Row],[EG1]]*100), "")</f>
        <v>-0.91511864406779708</v>
      </c>
      <c r="T1490" s="17">
        <f>IFERROR(ZACKS_Screener[[#This Row],[PE2]]/(ZACKS_Screener[[#This Row],[EG2]]*100), "")</f>
        <v>0.68891176470588278</v>
      </c>
      <c r="U1490"/>
    </row>
    <row r="1491" spans="1:21" hidden="1" x14ac:dyDescent="0.25">
      <c r="A1491" s="20" t="s">
        <v>568</v>
      </c>
      <c r="B1491" s="35">
        <v>8993.59</v>
      </c>
      <c r="C1491" s="6" t="s">
        <v>567</v>
      </c>
      <c r="D1491" s="6" t="s">
        <v>13</v>
      </c>
      <c r="E1491" s="6" t="s">
        <v>37</v>
      </c>
      <c r="F1491" s="6" t="s">
        <v>418</v>
      </c>
      <c r="G1491">
        <v>12</v>
      </c>
      <c r="H1491">
        <v>202212</v>
      </c>
      <c r="I1491" s="8">
        <v>19.09</v>
      </c>
      <c r="J1491" s="8">
        <v>1.96</v>
      </c>
      <c r="K1491" s="8">
        <v>1.7</v>
      </c>
      <c r="L1491" s="8">
        <v>2.14</v>
      </c>
      <c r="M1491" s="36" t="str">
        <f>INDEX(YahooDetails[], MATCH(ZACKS_Screener[Ticker], YahooDetails[Ticker],0), 4)</f>
        <v>Financial Services</v>
      </c>
      <c r="N1491" s="6" t="str">
        <f>INDEX(YahooDetails[], MATCH(ZACKS_Screener[Ticker], YahooDetails[Ticker],0), 2)</f>
        <v>Banks—Regional</v>
      </c>
      <c r="O14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-0.1326530612244898</v>
      </c>
      <c r="P14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0.25882352941176479</v>
      </c>
      <c r="Q1491" s="17">
        <f>IFERROR(ZACKS_Screener[[#This Row],[Price]]/ZACKS_Screener[[#This Row],[EPS1]], "")</f>
        <v>11.229411764705883</v>
      </c>
      <c r="R1491" s="17">
        <f>IFERROR(ZACKS_Screener[[#This Row],[Price]]/ZACKS_Screener[[#This Row],[EPS2]], "")</f>
        <v>8.9205607476635507</v>
      </c>
      <c r="S1491" s="17">
        <f>IFERROR(ZACKS_Screener[[#This Row],[PE1]]/(ZACKS_Screener[[#This Row],[EG1]]*100), "")</f>
        <v>-0.84652488687782812</v>
      </c>
      <c r="T1491" s="17">
        <f>IFERROR(ZACKS_Screener[[#This Row],[PE2]]/(ZACKS_Screener[[#This Row],[EG2]]*100), "")</f>
        <v>0.3446580288870007</v>
      </c>
      <c r="U1491"/>
    </row>
    <row r="1492" spans="1:21" hidden="1" x14ac:dyDescent="0.25">
      <c r="A1492" s="20" t="s">
        <v>954</v>
      </c>
      <c r="B1492" s="35">
        <v>29338.38</v>
      </c>
      <c r="C1492" s="6" t="s">
        <v>953</v>
      </c>
      <c r="D1492" s="6" t="s">
        <v>13</v>
      </c>
      <c r="E1492" s="6" t="s">
        <v>37</v>
      </c>
      <c r="F1492" s="6" t="s">
        <v>212</v>
      </c>
      <c r="G1492">
        <v>12</v>
      </c>
      <c r="H1492">
        <v>202212</v>
      </c>
      <c r="I1492" s="8">
        <v>115.53</v>
      </c>
      <c r="J1492" s="8">
        <v>15.5</v>
      </c>
      <c r="K1492" s="8">
        <v>13.43</v>
      </c>
      <c r="L1492" s="8">
        <v>14.24</v>
      </c>
      <c r="M1492" s="36" t="str">
        <f>INDEX(YahooDetails[], MATCH(ZACKS_Screener[Ticker], YahooDetails[Ticker],0), 4)</f>
        <v>Financial Services</v>
      </c>
      <c r="N1492" s="6" t="str">
        <f>INDEX(YahooDetails[], MATCH(ZACKS_Screener[Ticker], YahooDetails[Ticker],0), 2)</f>
        <v>Credit Services</v>
      </c>
      <c r="O14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-0.13354838709677422</v>
      </c>
      <c r="P14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6.0312732688011954E-2</v>
      </c>
      <c r="Q1492" s="17">
        <f>IFERROR(ZACKS_Screener[[#This Row],[Price]]/ZACKS_Screener[[#This Row],[EPS1]], "")</f>
        <v>8.6023827252419967</v>
      </c>
      <c r="R1492" s="17">
        <f>IFERROR(ZACKS_Screener[[#This Row],[Price]]/ZACKS_Screener[[#This Row],[EPS2]], "")</f>
        <v>8.1130617977528097</v>
      </c>
      <c r="S1492" s="17">
        <f>IFERROR(ZACKS_Screener[[#This Row],[PE1]]/(ZACKS_Screener[[#This Row],[EG1]]*100), "")</f>
        <v>-0.64413976928140548</v>
      </c>
      <c r="T1492" s="17">
        <f>IFERROR(ZACKS_Screener[[#This Row],[PE2]]/(ZACKS_Screener[[#This Row],[EG2]]*100), "")</f>
        <v>1.3451656783187675</v>
      </c>
      <c r="U1492"/>
    </row>
    <row r="1493" spans="1:21" hidden="1" x14ac:dyDescent="0.25">
      <c r="A1493" s="20" t="s">
        <v>1870</v>
      </c>
      <c r="B1493" s="35">
        <v>9888.7099999999991</v>
      </c>
      <c r="C1493" s="6" t="s">
        <v>1326</v>
      </c>
      <c r="D1493" s="6" t="s">
        <v>22</v>
      </c>
      <c r="E1493" s="6" t="s">
        <v>14</v>
      </c>
      <c r="F1493" s="6" t="s">
        <v>1646</v>
      </c>
      <c r="G1493">
        <v>12</v>
      </c>
      <c r="H1493">
        <v>202212</v>
      </c>
      <c r="I1493" s="8">
        <v>30.28</v>
      </c>
      <c r="J1493" s="8">
        <v>3.66</v>
      </c>
      <c r="K1493" s="8">
        <v>3.17</v>
      </c>
      <c r="L1493" s="8">
        <v>3.16</v>
      </c>
      <c r="M1493" s="36" t="str">
        <f>INDEX(YahooDetails[], MATCH(ZACKS_Screener[Ticker], YahooDetails[Ticker],0), 4)</f>
        <v>Communication Services</v>
      </c>
      <c r="N1493" s="6" t="str">
        <f>INDEX(YahooDetails[], MATCH(ZACKS_Screener[Ticker], YahooDetails[Ticker],0), 2)</f>
        <v>Broadcasting</v>
      </c>
      <c r="O14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-0.13387978142076509</v>
      </c>
      <c r="P14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-3.1545741324920462E-3</v>
      </c>
      <c r="Q1493" s="17">
        <f>IFERROR(ZACKS_Screener[[#This Row],[Price]]/ZACKS_Screener[[#This Row],[EPS1]], "")</f>
        <v>9.5520504731861209</v>
      </c>
      <c r="R1493" s="17">
        <f>IFERROR(ZACKS_Screener[[#This Row],[Price]]/ZACKS_Screener[[#This Row],[EPS2]], "")</f>
        <v>9.5822784810126578</v>
      </c>
      <c r="S1493" s="17">
        <f>IFERROR(ZACKS_Screener[[#This Row],[PE1]]/(ZACKS_Screener[[#This Row],[EG1]]*100), "")</f>
        <v>-0.71347968840533027</v>
      </c>
      <c r="T1493" s="17">
        <f>IFERROR(ZACKS_Screener[[#This Row],[PE2]]/(ZACKS_Screener[[#This Row],[EG2]]*100), "")</f>
        <v>-30.375822784810772</v>
      </c>
      <c r="U1493"/>
    </row>
    <row r="1494" spans="1:21" hidden="1" x14ac:dyDescent="0.25">
      <c r="A1494" s="20" t="s">
        <v>3541</v>
      </c>
      <c r="B1494" s="35">
        <v>2645.73</v>
      </c>
      <c r="C1494" s="6" t="s">
        <v>3540</v>
      </c>
      <c r="D1494" s="6" t="s">
        <v>13</v>
      </c>
      <c r="E1494" s="6" t="s">
        <v>330</v>
      </c>
      <c r="F1494" s="6" t="s">
        <v>946</v>
      </c>
      <c r="G1494">
        <v>12</v>
      </c>
      <c r="H1494">
        <v>202212</v>
      </c>
      <c r="I1494" s="8">
        <v>70.2</v>
      </c>
      <c r="J1494" s="8">
        <v>6.9</v>
      </c>
      <c r="K1494" s="8">
        <v>5.97</v>
      </c>
      <c r="L1494" s="8">
        <v>6.42</v>
      </c>
      <c r="M1494" s="36" t="str">
        <f>INDEX(YahooDetails[], MATCH(ZACKS_Screener[Ticker], YahooDetails[Ticker],0), 4)</f>
        <v>Consumer Cyclical</v>
      </c>
      <c r="N1494" s="6" t="str">
        <f>INDEX(YahooDetails[], MATCH(ZACKS_Screener[Ticker], YahooDetails[Ticker],0), 2)</f>
        <v>Apparel Retail</v>
      </c>
      <c r="O14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-0.13478260869565226</v>
      </c>
      <c r="P14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7.5376884422110588E-2</v>
      </c>
      <c r="Q1494" s="17">
        <f>IFERROR(ZACKS_Screener[[#This Row],[Price]]/ZACKS_Screener[[#This Row],[EPS1]], "")</f>
        <v>11.758793969849247</v>
      </c>
      <c r="R1494" s="17">
        <f>IFERROR(ZACKS_Screener[[#This Row],[Price]]/ZACKS_Screener[[#This Row],[EPS2]], "")</f>
        <v>10.934579439252337</v>
      </c>
      <c r="S1494" s="17">
        <f>IFERROR(ZACKS_Screener[[#This Row],[PE1]]/(ZACKS_Screener[[#This Row],[EG1]]*100), "")</f>
        <v>-0.8724266493759113</v>
      </c>
      <c r="T1494" s="17">
        <f>IFERROR(ZACKS_Screener[[#This Row],[PE2]]/(ZACKS_Screener[[#This Row],[EG2]]*100), "")</f>
        <v>1.450654205607476</v>
      </c>
      <c r="U1494"/>
    </row>
    <row r="1495" spans="1:21" hidden="1" x14ac:dyDescent="0.25">
      <c r="A1495" s="20" t="s">
        <v>1476</v>
      </c>
      <c r="B1495" s="35">
        <v>3611.41</v>
      </c>
      <c r="C1495" s="6" t="s">
        <v>1475</v>
      </c>
      <c r="D1495" s="6" t="s">
        <v>13</v>
      </c>
      <c r="E1495" s="6" t="s">
        <v>18</v>
      </c>
      <c r="F1495" s="6" t="s">
        <v>1440</v>
      </c>
      <c r="G1495">
        <v>9</v>
      </c>
      <c r="H1495">
        <v>202209</v>
      </c>
      <c r="I1495" s="8">
        <v>51.91</v>
      </c>
      <c r="J1495" s="8">
        <v>3.93</v>
      </c>
      <c r="K1495" s="8">
        <v>3.4</v>
      </c>
      <c r="L1495" s="8">
        <v>3.78</v>
      </c>
      <c r="M1495" s="36" t="str">
        <f>INDEX(YahooDetails[], MATCH(ZACKS_Screener[Ticker], YahooDetails[Ticker],0), 4)</f>
        <v>Industrials</v>
      </c>
      <c r="N1495" s="6" t="str">
        <f>INDEX(YahooDetails[], MATCH(ZACKS_Screener[Ticker], YahooDetails[Ticker],0), 2)</f>
        <v>Specialty Industrial Machinery</v>
      </c>
      <c r="O14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-0.13486005089058531</v>
      </c>
      <c r="P14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0.11176470588235292</v>
      </c>
      <c r="Q1495" s="17">
        <f>IFERROR(ZACKS_Screener[[#This Row],[Price]]/ZACKS_Screener[[#This Row],[EPS1]], "")</f>
        <v>15.267647058823529</v>
      </c>
      <c r="R1495" s="17">
        <f>IFERROR(ZACKS_Screener[[#This Row],[Price]]/ZACKS_Screener[[#This Row],[EPS2]], "")</f>
        <v>13.732804232804233</v>
      </c>
      <c r="S1495" s="17">
        <f>IFERROR(ZACKS_Screener[[#This Row],[PE1]]/(ZACKS_Screener[[#This Row],[EG1]]*100), "")</f>
        <v>-1.1321104328523857</v>
      </c>
      <c r="T1495" s="17">
        <f>IFERROR(ZACKS_Screener[[#This Row],[PE2]]/(ZACKS_Screener[[#This Row],[EG2]]*100), "")</f>
        <v>1.2287245892509053</v>
      </c>
      <c r="U1495"/>
    </row>
    <row r="1496" spans="1:21" hidden="1" x14ac:dyDescent="0.25">
      <c r="A1496" s="20" t="s">
        <v>3838</v>
      </c>
      <c r="B1496" s="35">
        <v>2757.31</v>
      </c>
      <c r="C1496" s="6" t="s">
        <v>3837</v>
      </c>
      <c r="D1496" s="6" t="s">
        <v>22</v>
      </c>
      <c r="E1496" s="6" t="s">
        <v>41</v>
      </c>
      <c r="F1496" s="6" t="s">
        <v>67</v>
      </c>
      <c r="G1496">
        <v>12</v>
      </c>
      <c r="H1496">
        <v>202212</v>
      </c>
      <c r="I1496" s="8">
        <v>20.21</v>
      </c>
      <c r="J1496" s="8">
        <v>-3.9</v>
      </c>
      <c r="K1496" s="8">
        <v>-4.43</v>
      </c>
      <c r="L1496" s="8">
        <v>-3.74</v>
      </c>
      <c r="M1496" s="36" t="str">
        <f>INDEX(YahooDetails[], MATCH(ZACKS_Screener[Ticker], YahooDetails[Ticker],0), 4)</f>
        <v>Healthcare</v>
      </c>
      <c r="N1496" s="6" t="str">
        <f>INDEX(YahooDetails[], MATCH(ZACKS_Screener[Ticker], YahooDetails[Ticker],0), 2)</f>
        <v>Biotechnology</v>
      </c>
      <c r="O14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-0.13589743589743586</v>
      </c>
      <c r="P14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0.15575620767494347</v>
      </c>
      <c r="Q1496" s="17">
        <f>IFERROR(ZACKS_Screener[[#This Row],[Price]]/ZACKS_Screener[[#This Row],[EPS1]], "")</f>
        <v>-4.5620767494356667</v>
      </c>
      <c r="R1496" s="17">
        <f>IFERROR(ZACKS_Screener[[#This Row],[Price]]/ZACKS_Screener[[#This Row],[EPS2]], "")</f>
        <v>-5.403743315508021</v>
      </c>
      <c r="S1496" s="17">
        <f>IFERROR(ZACKS_Screener[[#This Row],[PE1]]/(ZACKS_Screener[[#This Row],[EG1]]*100), "")</f>
        <v>0.33569998722262462</v>
      </c>
      <c r="T1496" s="17">
        <f>IFERROR(ZACKS_Screener[[#This Row],[PE2]]/(ZACKS_Screener[[#This Row],[EG2]]*100), "")</f>
        <v>-0.34693598387971808</v>
      </c>
      <c r="U1496"/>
    </row>
    <row r="1497" spans="1:21" hidden="1" x14ac:dyDescent="0.25">
      <c r="A1497" s="20" t="s">
        <v>1161</v>
      </c>
      <c r="B1497" s="35">
        <v>11865.22</v>
      </c>
      <c r="C1497" s="6" t="s">
        <v>1160</v>
      </c>
      <c r="D1497" s="6" t="s">
        <v>22</v>
      </c>
      <c r="E1497" s="6" t="s">
        <v>14</v>
      </c>
      <c r="F1497" s="6" t="s">
        <v>183</v>
      </c>
      <c r="G1497">
        <v>12</v>
      </c>
      <c r="H1497">
        <v>202212</v>
      </c>
      <c r="I1497" s="8">
        <v>96.19</v>
      </c>
      <c r="J1497" s="8">
        <v>2.72</v>
      </c>
      <c r="K1497" s="8">
        <v>2.35</v>
      </c>
      <c r="L1497" s="8">
        <v>2.89</v>
      </c>
      <c r="M1497" s="36" t="str">
        <f>INDEX(YahooDetails[], MATCH(ZACKS_Screener[Ticker], YahooDetails[Ticker],0), 4)</f>
        <v>Consumer Cyclical</v>
      </c>
      <c r="N1497" s="6" t="str">
        <f>INDEX(YahooDetails[], MATCH(ZACKS_Screener[Ticker], YahooDetails[Ticker],0), 2)</f>
        <v>Internet Retail</v>
      </c>
      <c r="O14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-0.1360294117647059</v>
      </c>
      <c r="P14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0.22978723404255319</v>
      </c>
      <c r="Q1497" s="17">
        <f>IFERROR(ZACKS_Screener[[#This Row],[Price]]/ZACKS_Screener[[#This Row],[EPS1]], "")</f>
        <v>40.931914893617019</v>
      </c>
      <c r="R1497" s="17">
        <f>IFERROR(ZACKS_Screener[[#This Row],[Price]]/ZACKS_Screener[[#This Row],[EPS2]], "")</f>
        <v>33.283737024221452</v>
      </c>
      <c r="S1497" s="17">
        <f>IFERROR(ZACKS_Screener[[#This Row],[PE1]]/(ZACKS_Screener[[#This Row],[EG1]]*100), "")</f>
        <v>-3.0090488786658991</v>
      </c>
      <c r="T1497" s="17">
        <f>IFERROR(ZACKS_Screener[[#This Row],[PE2]]/(ZACKS_Screener[[#This Row],[EG2]]*100), "")</f>
        <v>1.4484589260540817</v>
      </c>
      <c r="U1497"/>
    </row>
    <row r="1498" spans="1:21" hidden="1" x14ac:dyDescent="0.25">
      <c r="A1498" s="20" t="s">
        <v>2010</v>
      </c>
      <c r="B1498" s="35">
        <v>5450.51</v>
      </c>
      <c r="C1498" s="6" t="s">
        <v>2009</v>
      </c>
      <c r="D1498" s="6" t="s">
        <v>13</v>
      </c>
      <c r="E1498" s="6" t="s">
        <v>37</v>
      </c>
      <c r="F1498" s="6" t="s">
        <v>250</v>
      </c>
      <c r="G1498">
        <v>12</v>
      </c>
      <c r="H1498">
        <v>202212</v>
      </c>
      <c r="I1498" s="8">
        <v>9.11</v>
      </c>
      <c r="J1498" s="8">
        <v>1.82</v>
      </c>
      <c r="K1498" s="8">
        <v>1.57</v>
      </c>
      <c r="L1498" s="8">
        <v>1.57</v>
      </c>
      <c r="M1498" s="36" t="str">
        <f>INDEX(YahooDetails[], MATCH(ZACKS_Screener[Ticker], YahooDetails[Ticker],0), 4)</f>
        <v>Real Estate</v>
      </c>
      <c r="N1498" s="6" t="str">
        <f>INDEX(YahooDetails[], MATCH(ZACKS_Screener[Ticker], YahooDetails[Ticker],0), 2)</f>
        <v>REIT—Healthcare Facilities</v>
      </c>
      <c r="O14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-0.13736263736263735</v>
      </c>
      <c r="P14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498" s="17">
        <f>IFERROR(ZACKS_Screener[[#This Row],[Price]]/ZACKS_Screener[[#This Row],[EPS1]], "")</f>
        <v>5.8025477707006363</v>
      </c>
      <c r="R1498" s="17">
        <f>IFERROR(ZACKS_Screener[[#This Row],[Price]]/ZACKS_Screener[[#This Row],[EPS2]], "")</f>
        <v>5.8025477707006363</v>
      </c>
      <c r="S1498" s="17">
        <f>IFERROR(ZACKS_Screener[[#This Row],[PE1]]/(ZACKS_Screener[[#This Row],[EG1]]*100), "")</f>
        <v>-0.42242547770700634</v>
      </c>
      <c r="T1498" s="17" t="str">
        <f>IFERROR(ZACKS_Screener[[#This Row],[PE2]]/(ZACKS_Screener[[#This Row],[EG2]]*100), "")</f>
        <v/>
      </c>
      <c r="U1498"/>
    </row>
    <row r="1499" spans="1:21" hidden="1" x14ac:dyDescent="0.25">
      <c r="A1499" s="20" t="s">
        <v>4334</v>
      </c>
      <c r="B1499" s="35">
        <v>2972.63</v>
      </c>
      <c r="C1499" s="6" t="s">
        <v>4333</v>
      </c>
      <c r="D1499" s="6" t="s">
        <v>22</v>
      </c>
      <c r="E1499" s="6" t="s">
        <v>37</v>
      </c>
      <c r="F1499" s="6" t="s">
        <v>646</v>
      </c>
      <c r="G1499">
        <v>12</v>
      </c>
      <c r="H1499">
        <v>202212</v>
      </c>
      <c r="I1499" s="8">
        <v>61.28</v>
      </c>
      <c r="J1499" s="8">
        <v>8.86</v>
      </c>
      <c r="K1499" s="8">
        <v>7.64</v>
      </c>
      <c r="L1499" s="8">
        <v>7.42</v>
      </c>
      <c r="M1499" s="36" t="str">
        <f>INDEX(YahooDetails[], MATCH(ZACKS_Screener[Ticker], YahooDetails[Ticker],0), 4)</f>
        <v>Financial Services</v>
      </c>
      <c r="N1499" s="6" t="str">
        <f>INDEX(YahooDetails[], MATCH(ZACKS_Screener[Ticker], YahooDetails[Ticker],0), 2)</f>
        <v>Banks—Regional</v>
      </c>
      <c r="O14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-0.13769751693002255</v>
      </c>
      <c r="P14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-2.8795811518324575E-2</v>
      </c>
      <c r="Q1499" s="17">
        <f>IFERROR(ZACKS_Screener[[#This Row],[Price]]/ZACKS_Screener[[#This Row],[EPS1]], "")</f>
        <v>8.020942408376964</v>
      </c>
      <c r="R1499" s="17">
        <f>IFERROR(ZACKS_Screener[[#This Row],[Price]]/ZACKS_Screener[[#This Row],[EPS2]], "")</f>
        <v>8.2587601078167125</v>
      </c>
      <c r="S1499" s="17">
        <f>IFERROR(ZACKS_Screener[[#This Row],[PE1]]/(ZACKS_Screener[[#This Row],[EG1]]*100), "")</f>
        <v>-0.58250450605098281</v>
      </c>
      <c r="T1499" s="17">
        <f>IFERROR(ZACKS_Screener[[#This Row],[PE2]]/(ZACKS_Screener[[#This Row],[EG2]]*100), "")</f>
        <v>-2.8680421465327162</v>
      </c>
      <c r="U1499"/>
    </row>
    <row r="1500" spans="1:21" hidden="1" x14ac:dyDescent="0.25">
      <c r="A1500" s="20" t="s">
        <v>3160</v>
      </c>
      <c r="B1500" s="35">
        <v>8894.48</v>
      </c>
      <c r="C1500" s="6" t="s">
        <v>3159</v>
      </c>
      <c r="D1500" s="6" t="s">
        <v>13</v>
      </c>
      <c r="E1500" s="6" t="s">
        <v>26</v>
      </c>
      <c r="F1500" s="6" t="s">
        <v>64</v>
      </c>
      <c r="G1500">
        <v>3</v>
      </c>
      <c r="H1500">
        <v>202303</v>
      </c>
      <c r="I1500" s="8">
        <v>112.38</v>
      </c>
      <c r="J1500" s="8">
        <v>6.08</v>
      </c>
      <c r="K1500" s="8">
        <v>5.24</v>
      </c>
      <c r="L1500" s="8">
        <v>6.13</v>
      </c>
      <c r="M1500" s="36" t="str">
        <f>INDEX(YahooDetails[], MATCH(ZACKS_Screener[Ticker], YahooDetails[Ticker],0), 4)</f>
        <v>Industrials</v>
      </c>
      <c r="N1500" s="6" t="str">
        <f>INDEX(YahooDetails[], MATCH(ZACKS_Screener[Ticker], YahooDetails[Ticker],0), 2)</f>
        <v>Building Products &amp; Equipment</v>
      </c>
      <c r="O15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-0.13815789473684209</v>
      </c>
      <c r="P15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0.16984732824427473</v>
      </c>
      <c r="Q1500" s="17">
        <f>IFERROR(ZACKS_Screener[[#This Row],[Price]]/ZACKS_Screener[[#This Row],[EPS1]], "")</f>
        <v>21.44656488549618</v>
      </c>
      <c r="R1500" s="17">
        <f>IFERROR(ZACKS_Screener[[#This Row],[Price]]/ZACKS_Screener[[#This Row],[EPS2]], "")</f>
        <v>18.33278955954323</v>
      </c>
      <c r="S1500" s="17">
        <f>IFERROR(ZACKS_Screener[[#This Row],[PE1]]/(ZACKS_Screener[[#This Row],[EG1]]*100), "")</f>
        <v>-1.5523227917121047</v>
      </c>
      <c r="T1500" s="17">
        <f>IFERROR(ZACKS_Screener[[#This Row],[PE2]]/(ZACKS_Screener[[#This Row],[EG2]]*100), "")</f>
        <v>1.0793687336180513</v>
      </c>
      <c r="U1500"/>
    </row>
    <row r="1501" spans="1:21" hidden="1" x14ac:dyDescent="0.25">
      <c r="A1501" s="20" t="s">
        <v>4163</v>
      </c>
      <c r="B1501" s="35">
        <v>3221.23</v>
      </c>
      <c r="C1501" s="6" t="s">
        <v>2571</v>
      </c>
      <c r="D1501" s="6" t="s">
        <v>22</v>
      </c>
      <c r="E1501" s="6" t="s">
        <v>30</v>
      </c>
      <c r="F1501" s="6" t="s">
        <v>55</v>
      </c>
      <c r="G1501">
        <v>12</v>
      </c>
      <c r="H1501">
        <v>202212</v>
      </c>
      <c r="I1501" s="8">
        <v>59.34</v>
      </c>
      <c r="J1501" s="8">
        <v>6.51</v>
      </c>
      <c r="K1501" s="8">
        <v>5.61</v>
      </c>
      <c r="L1501" s="8">
        <v>4.67</v>
      </c>
      <c r="M1501" s="36" t="str">
        <f>INDEX(YahooDetails[], MATCH(ZACKS_Screener[Ticker], YahooDetails[Ticker],0), 4)</f>
        <v>Consumer Cyclical</v>
      </c>
      <c r="N1501" s="6" t="str">
        <f>INDEX(YahooDetails[], MATCH(ZACKS_Screener[Ticker], YahooDetails[Ticker],0), 2)</f>
        <v>Auto &amp; Truck Dealerships</v>
      </c>
      <c r="O15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-0.13824884792626721</v>
      </c>
      <c r="P15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-0.16755793226381469</v>
      </c>
      <c r="Q1501" s="17">
        <f>IFERROR(ZACKS_Screener[[#This Row],[Price]]/ZACKS_Screener[[#This Row],[EPS1]], "")</f>
        <v>10.577540106951872</v>
      </c>
      <c r="R1501" s="17">
        <f>IFERROR(ZACKS_Screener[[#This Row],[Price]]/ZACKS_Screener[[#This Row],[EPS2]], "")</f>
        <v>12.706638115631693</v>
      </c>
      <c r="S1501" s="17">
        <f>IFERROR(ZACKS_Screener[[#This Row],[PE1]]/(ZACKS_Screener[[#This Row],[EG1]]*100), "")</f>
        <v>-0.76510873440285254</v>
      </c>
      <c r="T1501" s="17">
        <f>IFERROR(ZACKS_Screener[[#This Row],[PE2]]/(ZACKS_Screener[[#This Row],[EG2]]*100), "")</f>
        <v>-0.75834297690099761</v>
      </c>
      <c r="U1501"/>
    </row>
    <row r="1502" spans="1:21" hidden="1" x14ac:dyDescent="0.25">
      <c r="A1502" s="20" t="s">
        <v>963</v>
      </c>
      <c r="B1502" s="35">
        <v>174586.86</v>
      </c>
      <c r="C1502" s="6" t="s">
        <v>962</v>
      </c>
      <c r="D1502" s="6" t="s">
        <v>13</v>
      </c>
      <c r="E1502" s="6" t="s">
        <v>865</v>
      </c>
      <c r="F1502" s="6" t="s">
        <v>866</v>
      </c>
      <c r="G1502">
        <v>12</v>
      </c>
      <c r="H1502">
        <v>202212</v>
      </c>
      <c r="I1502" s="8">
        <v>236.6</v>
      </c>
      <c r="J1502" s="8">
        <v>10.95</v>
      </c>
      <c r="K1502" s="8">
        <v>9.43</v>
      </c>
      <c r="L1502" s="8">
        <v>10.28</v>
      </c>
      <c r="M1502" s="36" t="str">
        <f>INDEX(YahooDetails[], MATCH(ZACKS_Screener[Ticker], YahooDetails[Ticker],0), 4)</f>
        <v>Healthcare</v>
      </c>
      <c r="N1502" s="6" t="str">
        <f>INDEX(YahooDetails[], MATCH(ZACKS_Screener[Ticker], YahooDetails[Ticker],0), 2)</f>
        <v>Diagnostics &amp; Research</v>
      </c>
      <c r="O15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-0.13881278538812783</v>
      </c>
      <c r="P15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9.01378579003181E-2</v>
      </c>
      <c r="Q1502" s="17">
        <f>IFERROR(ZACKS_Screener[[#This Row],[Price]]/ZACKS_Screener[[#This Row],[EPS1]], "")</f>
        <v>25.09013785790032</v>
      </c>
      <c r="R1502" s="17">
        <f>IFERROR(ZACKS_Screener[[#This Row],[Price]]/ZACKS_Screener[[#This Row],[EPS2]], "")</f>
        <v>23.01556420233463</v>
      </c>
      <c r="S1502" s="17">
        <f>IFERROR(ZACKS_Screener[[#This Row],[PE1]]/(ZACKS_Screener[[#This Row],[EG1]]*100), "")</f>
        <v>-1.8074803259474248</v>
      </c>
      <c r="T1502" s="17">
        <f>IFERROR(ZACKS_Screener[[#This Row],[PE2]]/(ZACKS_Screener[[#This Row],[EG2]]*100), "")</f>
        <v>2.5533737697413605</v>
      </c>
      <c r="U1502"/>
    </row>
    <row r="1503" spans="1:21" hidden="1" x14ac:dyDescent="0.25">
      <c r="A1503" s="20" t="s">
        <v>2620</v>
      </c>
      <c r="B1503" s="35">
        <v>5740.8</v>
      </c>
      <c r="C1503" s="6" t="s">
        <v>2619</v>
      </c>
      <c r="D1503" s="6" t="s">
        <v>13</v>
      </c>
      <c r="E1503" s="6" t="s">
        <v>18</v>
      </c>
      <c r="F1503" s="6" t="s">
        <v>231</v>
      </c>
      <c r="G1503">
        <v>12</v>
      </c>
      <c r="H1503">
        <v>202212</v>
      </c>
      <c r="I1503" s="8">
        <v>39.76</v>
      </c>
      <c r="J1503" s="8">
        <v>4.0999999999999996</v>
      </c>
      <c r="K1503" s="8">
        <v>3.53</v>
      </c>
      <c r="L1503" s="8">
        <v>4.04</v>
      </c>
      <c r="M1503" s="36" t="str">
        <f>INDEX(YahooDetails[], MATCH(ZACKS_Screener[Ticker], YahooDetails[Ticker],0), 4)</f>
        <v>Consumer Cyclical</v>
      </c>
      <c r="N1503" s="6" t="str">
        <f>INDEX(YahooDetails[], MATCH(ZACKS_Screener[Ticker], YahooDetails[Ticker],0), 2)</f>
        <v>Packaging &amp; Containers</v>
      </c>
      <c r="O15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-0.13902439024390242</v>
      </c>
      <c r="P15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0.14447592067988677</v>
      </c>
      <c r="Q1503" s="17">
        <f>IFERROR(ZACKS_Screener[[#This Row],[Price]]/ZACKS_Screener[[#This Row],[EPS1]], "")</f>
        <v>11.263456090651559</v>
      </c>
      <c r="R1503" s="17">
        <f>IFERROR(ZACKS_Screener[[#This Row],[Price]]/ZACKS_Screener[[#This Row],[EPS2]], "")</f>
        <v>9.8415841584158414</v>
      </c>
      <c r="S1503" s="17">
        <f>IFERROR(ZACKS_Screener[[#This Row],[PE1]]/(ZACKS_Screener[[#This Row],[EG1]]*100), "")</f>
        <v>-0.8101784205556386</v>
      </c>
      <c r="T1503" s="17">
        <f>IFERROR(ZACKS_Screener[[#This Row],[PE2]]/(ZACKS_Screener[[#This Row],[EG2]]*100), "")</f>
        <v>0.68119200155309612</v>
      </c>
      <c r="U1503"/>
    </row>
    <row r="1504" spans="1:21" hidden="1" x14ac:dyDescent="0.25">
      <c r="A1504" s="20" t="s">
        <v>1387</v>
      </c>
      <c r="B1504" s="35">
        <v>25351.79</v>
      </c>
      <c r="C1504" s="6" t="s">
        <v>1386</v>
      </c>
      <c r="D1504" s="6" t="s">
        <v>22</v>
      </c>
      <c r="E1504" s="6" t="s">
        <v>41</v>
      </c>
      <c r="F1504" s="6" t="s">
        <v>67</v>
      </c>
      <c r="G1504">
        <v>12</v>
      </c>
      <c r="H1504">
        <v>202212</v>
      </c>
      <c r="I1504" s="8">
        <v>38.42</v>
      </c>
      <c r="J1504" s="8">
        <v>1.1499999999999999</v>
      </c>
      <c r="K1504" s="8">
        <v>0.99</v>
      </c>
      <c r="L1504" s="8">
        <v>1.29</v>
      </c>
      <c r="M1504" s="36" t="str">
        <f>INDEX(YahooDetails[], MATCH(ZACKS_Screener[Ticker], YahooDetails[Ticker],0), 4)</f>
        <v>Healthcare</v>
      </c>
      <c r="N1504" s="6" t="str">
        <f>INDEX(YahooDetails[], MATCH(ZACKS_Screener[Ticker], YahooDetails[Ticker],0), 2)</f>
        <v>Biotechnology</v>
      </c>
      <c r="O15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-0.13913043478260864</v>
      </c>
      <c r="P15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0.30303030303030309</v>
      </c>
      <c r="Q1504" s="17">
        <f>IFERROR(ZACKS_Screener[[#This Row],[Price]]/ZACKS_Screener[[#This Row],[EPS1]], "")</f>
        <v>38.80808080808081</v>
      </c>
      <c r="R1504" s="17">
        <f>IFERROR(ZACKS_Screener[[#This Row],[Price]]/ZACKS_Screener[[#This Row],[EPS2]], "")</f>
        <v>29.782945736434108</v>
      </c>
      <c r="S1504" s="17">
        <f>IFERROR(ZACKS_Screener[[#This Row],[PE1]]/(ZACKS_Screener[[#This Row],[EG1]]*100), "")</f>
        <v>-2.7893308080808095</v>
      </c>
      <c r="T1504" s="17">
        <f>IFERROR(ZACKS_Screener[[#This Row],[PE2]]/(ZACKS_Screener[[#This Row],[EG2]]*100), "")</f>
        <v>0.98283720930232543</v>
      </c>
      <c r="U1504"/>
    </row>
    <row r="1505" spans="1:21" hidden="1" x14ac:dyDescent="0.25">
      <c r="A1505" s="20" t="s">
        <v>2254</v>
      </c>
      <c r="B1505" s="35">
        <v>7193.35</v>
      </c>
      <c r="C1505" s="6" t="s">
        <v>2253</v>
      </c>
      <c r="D1505" s="6" t="s">
        <v>13</v>
      </c>
      <c r="E1505" s="6" t="s">
        <v>37</v>
      </c>
      <c r="F1505" s="6" t="s">
        <v>89</v>
      </c>
      <c r="G1505">
        <v>12</v>
      </c>
      <c r="H1505">
        <v>202212</v>
      </c>
      <c r="I1505" s="8">
        <v>24.57</v>
      </c>
      <c r="J1505" s="8">
        <v>2.79</v>
      </c>
      <c r="K1505" s="8">
        <v>2.4</v>
      </c>
      <c r="L1505" s="8">
        <v>2.5</v>
      </c>
      <c r="M1505" s="36" t="str">
        <f>INDEX(YahooDetails[], MATCH(ZACKS_Screener[Ticker], YahooDetails[Ticker],0), 4)</f>
        <v>Financial Services</v>
      </c>
      <c r="N1505" s="6" t="str">
        <f>INDEX(YahooDetails[], MATCH(ZACKS_Screener[Ticker], YahooDetails[Ticker],0), 2)</f>
        <v>Insurance—Diversified</v>
      </c>
      <c r="O15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-0.13978494623655918</v>
      </c>
      <c r="P15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4.1666666666666706E-2</v>
      </c>
      <c r="Q1505" s="17">
        <f>IFERROR(ZACKS_Screener[[#This Row],[Price]]/ZACKS_Screener[[#This Row],[EPS1]], "")</f>
        <v>10.237500000000001</v>
      </c>
      <c r="R1505" s="17">
        <f>IFERROR(ZACKS_Screener[[#This Row],[Price]]/ZACKS_Screener[[#This Row],[EPS2]], "")</f>
        <v>9.8279999999999994</v>
      </c>
      <c r="S1505" s="17">
        <f>IFERROR(ZACKS_Screener[[#This Row],[PE1]]/(ZACKS_Screener[[#This Row],[EG1]]*100), "")</f>
        <v>-0.73237499999999989</v>
      </c>
      <c r="T1505" s="17">
        <f>IFERROR(ZACKS_Screener[[#This Row],[PE2]]/(ZACKS_Screener[[#This Row],[EG2]]*100), "")</f>
        <v>2.3587199999999977</v>
      </c>
      <c r="U1505"/>
    </row>
    <row r="1506" spans="1:21" hidden="1" x14ac:dyDescent="0.25">
      <c r="A1506" s="20" t="s">
        <v>1814</v>
      </c>
      <c r="B1506" s="35">
        <v>5909.98</v>
      </c>
      <c r="C1506" s="6" t="s">
        <v>1813</v>
      </c>
      <c r="D1506" s="6" t="s">
        <v>13</v>
      </c>
      <c r="E1506" s="6" t="s">
        <v>30</v>
      </c>
      <c r="F1506" s="6" t="s">
        <v>830</v>
      </c>
      <c r="G1506">
        <v>11</v>
      </c>
      <c r="H1506">
        <v>202211</v>
      </c>
      <c r="I1506" s="8">
        <v>14.91</v>
      </c>
      <c r="J1506" s="8">
        <v>1.5</v>
      </c>
      <c r="K1506" s="8">
        <v>1.29</v>
      </c>
      <c r="L1506" s="8">
        <v>1.46</v>
      </c>
      <c r="M1506" s="36" t="str">
        <f>INDEX(YahooDetails[], MATCH(ZACKS_Screener[Ticker], YahooDetails[Ticker],0), 4)</f>
        <v>Consumer Cyclical</v>
      </c>
      <c r="N1506" s="6" t="str">
        <f>INDEX(YahooDetails[], MATCH(ZACKS_Screener[Ticker], YahooDetails[Ticker],0), 2)</f>
        <v>Apparel Manufacturing</v>
      </c>
      <c r="O15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-0.13999999999999999</v>
      </c>
      <c r="P15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0.13178294573643404</v>
      </c>
      <c r="Q1506" s="17">
        <f>IFERROR(ZACKS_Screener[[#This Row],[Price]]/ZACKS_Screener[[#This Row],[EPS1]], "")</f>
        <v>11.55813953488372</v>
      </c>
      <c r="R1506" s="17">
        <f>IFERROR(ZACKS_Screener[[#This Row],[Price]]/ZACKS_Screener[[#This Row],[EPS2]], "")</f>
        <v>10.212328767123289</v>
      </c>
      <c r="S1506" s="17">
        <f>IFERROR(ZACKS_Screener[[#This Row],[PE1]]/(ZACKS_Screener[[#This Row],[EG1]]*100), "")</f>
        <v>-0.82558139534883723</v>
      </c>
      <c r="T1506" s="17">
        <f>IFERROR(ZACKS_Screener[[#This Row],[PE2]]/(ZACKS_Screener[[#This Row],[EG2]]*100), "")</f>
        <v>0.77493553585817931</v>
      </c>
      <c r="U1506"/>
    </row>
    <row r="1507" spans="1:21" hidden="1" x14ac:dyDescent="0.25">
      <c r="A1507" s="20" t="s">
        <v>950</v>
      </c>
      <c r="B1507" s="35">
        <v>4404.28</v>
      </c>
      <c r="C1507" s="6" t="s">
        <v>949</v>
      </c>
      <c r="D1507" s="6" t="s">
        <v>13</v>
      </c>
      <c r="E1507" s="6" t="s">
        <v>223</v>
      </c>
      <c r="F1507" s="6" t="s">
        <v>270</v>
      </c>
      <c r="G1507">
        <v>12</v>
      </c>
      <c r="H1507">
        <v>202212</v>
      </c>
      <c r="I1507" s="8">
        <v>87.6</v>
      </c>
      <c r="J1507" s="8">
        <v>6.78</v>
      </c>
      <c r="K1507" s="8">
        <v>5.83</v>
      </c>
      <c r="L1507" s="8">
        <v>6.63</v>
      </c>
      <c r="M1507" s="36" t="str">
        <f>INDEX(YahooDetails[], MATCH(ZACKS_Screener[Ticker], YahooDetails[Ticker],0), 4)</f>
        <v>Energy</v>
      </c>
      <c r="N1507" s="6" t="str">
        <f>INDEX(YahooDetails[], MATCH(ZACKS_Screener[Ticker], YahooDetails[Ticker],0), 2)</f>
        <v>Oil &amp; Gas E&amp;P</v>
      </c>
      <c r="O15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-0.14011799410029502</v>
      </c>
      <c r="P15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0.13722126929674097</v>
      </c>
      <c r="Q1507" s="17">
        <f>IFERROR(ZACKS_Screener[[#This Row],[Price]]/ZACKS_Screener[[#This Row],[EPS1]], "")</f>
        <v>15.025728987993137</v>
      </c>
      <c r="R1507" s="17">
        <f>IFERROR(ZACKS_Screener[[#This Row],[Price]]/ZACKS_Screener[[#This Row],[EPS2]], "")</f>
        <v>13.212669683257918</v>
      </c>
      <c r="S1507" s="17">
        <f>IFERROR(ZACKS_Screener[[#This Row],[PE1]]/(ZACKS_Screener[[#This Row],[EG1]]*100), "")</f>
        <v>-1.0723625530378258</v>
      </c>
      <c r="T1507" s="17">
        <f>IFERROR(ZACKS_Screener[[#This Row],[PE2]]/(ZACKS_Screener[[#This Row],[EG2]]*100), "")</f>
        <v>0.96287330316742092</v>
      </c>
      <c r="U1507"/>
    </row>
    <row r="1508" spans="1:21" hidden="1" x14ac:dyDescent="0.25">
      <c r="A1508" s="20" t="s">
        <v>2857</v>
      </c>
      <c r="B1508" s="35">
        <v>41755.629999999997</v>
      </c>
      <c r="C1508" s="6" t="s">
        <v>2856</v>
      </c>
      <c r="D1508" s="6" t="s">
        <v>13</v>
      </c>
      <c r="E1508" s="6" t="s">
        <v>37</v>
      </c>
      <c r="F1508" s="6" t="s">
        <v>404</v>
      </c>
      <c r="G1508">
        <v>12</v>
      </c>
      <c r="H1508">
        <v>202212</v>
      </c>
      <c r="I1508" s="8">
        <v>31.35</v>
      </c>
      <c r="J1508" s="8">
        <v>4.96</v>
      </c>
      <c r="K1508" s="8">
        <v>4.26</v>
      </c>
      <c r="L1508" s="8">
        <v>4.24</v>
      </c>
      <c r="M1508" s="36" t="str">
        <f>INDEX(YahooDetails[], MATCH(ZACKS_Screener[Ticker], YahooDetails[Ticker],0), 4)</f>
        <v>Financial Services</v>
      </c>
      <c r="N1508" s="6" t="str">
        <f>INDEX(YahooDetails[], MATCH(ZACKS_Screener[Ticker], YahooDetails[Ticker],0), 2)</f>
        <v>Banks—Regional</v>
      </c>
      <c r="O15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-0.14112903225806456</v>
      </c>
      <c r="P15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-4.6948356807510741E-3</v>
      </c>
      <c r="Q1508" s="17">
        <f>IFERROR(ZACKS_Screener[[#This Row],[Price]]/ZACKS_Screener[[#This Row],[EPS1]], "")</f>
        <v>7.3591549295774659</v>
      </c>
      <c r="R1508" s="17">
        <f>IFERROR(ZACKS_Screener[[#This Row],[Price]]/ZACKS_Screener[[#This Row],[EPS2]], "")</f>
        <v>7.3938679245283021</v>
      </c>
      <c r="S1508" s="17">
        <f>IFERROR(ZACKS_Screener[[#This Row],[PE1]]/(ZACKS_Screener[[#This Row],[EG1]]*100), "")</f>
        <v>-0.52144869215291745</v>
      </c>
      <c r="T1508" s="17">
        <f>IFERROR(ZACKS_Screener[[#This Row],[PE2]]/(ZACKS_Screener[[#This Row],[EG2]]*100), "")</f>
        <v>-15.748938679245619</v>
      </c>
      <c r="U1508"/>
    </row>
    <row r="1509" spans="1:21" hidden="1" x14ac:dyDescent="0.25">
      <c r="A1509" s="20" t="s">
        <v>2896</v>
      </c>
      <c r="B1509" s="35">
        <v>5811.97</v>
      </c>
      <c r="C1509" s="6" t="s">
        <v>2895</v>
      </c>
      <c r="D1509" s="6" t="s">
        <v>13</v>
      </c>
      <c r="E1509" s="6" t="s">
        <v>85</v>
      </c>
      <c r="F1509" s="6" t="s">
        <v>111</v>
      </c>
      <c r="G1509">
        <v>12</v>
      </c>
      <c r="H1509">
        <v>202212</v>
      </c>
      <c r="I1509" s="8">
        <v>97.82</v>
      </c>
      <c r="J1509" s="8">
        <v>7.07</v>
      </c>
      <c r="K1509" s="8">
        <v>6.07</v>
      </c>
      <c r="L1509" s="8">
        <v>5.87</v>
      </c>
      <c r="M1509" s="36" t="str">
        <f>INDEX(YahooDetails[], MATCH(ZACKS_Screener[Ticker], YahooDetails[Ticker],0), 4)</f>
        <v>Industrials</v>
      </c>
      <c r="N1509" s="6" t="str">
        <f>INDEX(YahooDetails[], MATCH(ZACKS_Screener[Ticker], YahooDetails[Ticker],0), 2)</f>
        <v>Staffing &amp; Employment Services</v>
      </c>
      <c r="O15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-0.14144271570014144</v>
      </c>
      <c r="P15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-3.2948929159802333E-2</v>
      </c>
      <c r="Q1509" s="17">
        <f>IFERROR(ZACKS_Screener[[#This Row],[Price]]/ZACKS_Screener[[#This Row],[EPS1]], "")</f>
        <v>16.115321252059307</v>
      </c>
      <c r="R1509" s="17">
        <f>IFERROR(ZACKS_Screener[[#This Row],[Price]]/ZACKS_Screener[[#This Row],[EPS2]], "")</f>
        <v>16.664395229982961</v>
      </c>
      <c r="S1509" s="17">
        <f>IFERROR(ZACKS_Screener[[#This Row],[PE1]]/(ZACKS_Screener[[#This Row],[EG1]]*100), "")</f>
        <v>-1.139353212520593</v>
      </c>
      <c r="T1509" s="17">
        <f>IFERROR(ZACKS_Screener[[#This Row],[PE2]]/(ZACKS_Screener[[#This Row],[EG2]]*100), "")</f>
        <v>-5.0576439522998244</v>
      </c>
      <c r="U1509"/>
    </row>
    <row r="1510" spans="1:21" hidden="1" x14ac:dyDescent="0.25">
      <c r="A1510" s="20" t="s">
        <v>1977</v>
      </c>
      <c r="B1510" s="35">
        <v>56436.07</v>
      </c>
      <c r="C1510" s="6" t="s">
        <v>1976</v>
      </c>
      <c r="D1510" s="6" t="s">
        <v>13</v>
      </c>
      <c r="E1510" s="6" t="s">
        <v>865</v>
      </c>
      <c r="F1510" s="6" t="s">
        <v>866</v>
      </c>
      <c r="G1510">
        <v>12</v>
      </c>
      <c r="H1510">
        <v>202212</v>
      </c>
      <c r="I1510" s="8">
        <v>102.3</v>
      </c>
      <c r="J1510" s="8">
        <v>10.1</v>
      </c>
      <c r="K1510" s="8">
        <v>8.66</v>
      </c>
      <c r="L1510" s="8">
        <v>9.51</v>
      </c>
      <c r="M1510" s="36" t="str">
        <f>INDEX(YahooDetails[], MATCH(ZACKS_Screener[Ticker], YahooDetails[Ticker],0), 4)</f>
        <v>Industrials</v>
      </c>
      <c r="N1510" s="6" t="str">
        <f>INDEX(YahooDetails[], MATCH(ZACKS_Screener[Ticker], YahooDetails[Ticker],0), 2)</f>
        <v>Conglomerates</v>
      </c>
      <c r="O15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-0.14257425742574253</v>
      </c>
      <c r="P15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9.8152424942263242E-2</v>
      </c>
      <c r="Q1510" s="17">
        <f>IFERROR(ZACKS_Screener[[#This Row],[Price]]/ZACKS_Screener[[#This Row],[EPS1]], "")</f>
        <v>11.812933025404156</v>
      </c>
      <c r="R1510" s="17">
        <f>IFERROR(ZACKS_Screener[[#This Row],[Price]]/ZACKS_Screener[[#This Row],[EPS2]], "")</f>
        <v>10.757097791798108</v>
      </c>
      <c r="S1510" s="17">
        <f>IFERROR(ZACKS_Screener[[#This Row],[PE1]]/(ZACKS_Screener[[#This Row],[EG1]]*100), "")</f>
        <v>-0.82854599692070841</v>
      </c>
      <c r="T1510" s="17">
        <f>IFERROR(ZACKS_Screener[[#This Row],[PE2]]/(ZACKS_Screener[[#This Row],[EG2]]*100), "")</f>
        <v>1.0959584338467254</v>
      </c>
      <c r="U1510"/>
    </row>
    <row r="1511" spans="1:21" hidden="1" x14ac:dyDescent="0.25">
      <c r="A1511" s="20" t="s">
        <v>2369</v>
      </c>
      <c r="B1511" s="35">
        <v>22599.95</v>
      </c>
      <c r="C1511" s="6" t="s">
        <v>2368</v>
      </c>
      <c r="D1511" s="6" t="s">
        <v>13</v>
      </c>
      <c r="E1511" s="6" t="s">
        <v>130</v>
      </c>
      <c r="F1511" s="6" t="s">
        <v>756</v>
      </c>
      <c r="G1511">
        <v>12</v>
      </c>
      <c r="H1511">
        <v>202212</v>
      </c>
      <c r="I1511" s="8">
        <v>74.709999999999994</v>
      </c>
      <c r="J1511" s="8">
        <v>9.09</v>
      </c>
      <c r="K1511" s="8">
        <v>7.79</v>
      </c>
      <c r="L1511" s="8">
        <v>10.74</v>
      </c>
      <c r="M1511" s="36" t="str">
        <f>INDEX(YahooDetails[], MATCH(ZACKS_Screener[Ticker], YahooDetails[Ticker],0), 4)</f>
        <v>Basic Materials</v>
      </c>
      <c r="N1511" s="6" t="str">
        <f>INDEX(YahooDetails[], MATCH(ZACKS_Screener[Ticker], YahooDetails[Ticker],0), 2)</f>
        <v>Steel</v>
      </c>
      <c r="O15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-0.14301430143014299</v>
      </c>
      <c r="P15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0.37869062901155331</v>
      </c>
      <c r="Q1511" s="17">
        <f>IFERROR(ZACKS_Screener[[#This Row],[Price]]/ZACKS_Screener[[#This Row],[EPS1]], "")</f>
        <v>9.5905006418485232</v>
      </c>
      <c r="R1511" s="17">
        <f>IFERROR(ZACKS_Screener[[#This Row],[Price]]/ZACKS_Screener[[#This Row],[EPS2]], "")</f>
        <v>6.9562383612662932</v>
      </c>
      <c r="S1511" s="17">
        <f>IFERROR(ZACKS_Screener[[#This Row],[PE1]]/(ZACKS_Screener[[#This Row],[EG1]]*100), "")</f>
        <v>-0.67059731411079304</v>
      </c>
      <c r="T1511" s="17">
        <f>IFERROR(ZACKS_Screener[[#This Row],[PE2]]/(ZACKS_Screener[[#This Row],[EG2]]*100), "")</f>
        <v>0.18369185367547261</v>
      </c>
      <c r="U1511"/>
    </row>
    <row r="1512" spans="1:21" hidden="1" x14ac:dyDescent="0.25">
      <c r="A1512" s="20" t="s">
        <v>650</v>
      </c>
      <c r="B1512" s="35">
        <v>5048.92</v>
      </c>
      <c r="C1512" s="6" t="s">
        <v>649</v>
      </c>
      <c r="D1512" s="6" t="s">
        <v>13</v>
      </c>
      <c r="E1512" s="6" t="s">
        <v>130</v>
      </c>
      <c r="F1512" s="6" t="s">
        <v>189</v>
      </c>
      <c r="G1512">
        <v>12</v>
      </c>
      <c r="H1512">
        <v>202212</v>
      </c>
      <c r="I1512" s="8">
        <v>33.85</v>
      </c>
      <c r="J1512" s="8">
        <v>4.66</v>
      </c>
      <c r="K1512" s="8">
        <v>3.99</v>
      </c>
      <c r="L1512" s="8">
        <v>4.82</v>
      </c>
      <c r="M1512" s="36" t="str">
        <f>INDEX(YahooDetails[], MATCH(ZACKS_Screener[Ticker], YahooDetails[Ticker],0), 4)</f>
        <v>Basic Materials</v>
      </c>
      <c r="N1512" s="6" t="str">
        <f>INDEX(YahooDetails[], MATCH(ZACKS_Screener[Ticker], YahooDetails[Ticker],0), 2)</f>
        <v>Specialty Chemicals</v>
      </c>
      <c r="O15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-0.14377682403433475</v>
      </c>
      <c r="P15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0.2080200501253133</v>
      </c>
      <c r="Q1512" s="17">
        <f>IFERROR(ZACKS_Screener[[#This Row],[Price]]/ZACKS_Screener[[#This Row],[EPS1]], "")</f>
        <v>8.4837092731829564</v>
      </c>
      <c r="R1512" s="17">
        <f>IFERROR(ZACKS_Screener[[#This Row],[Price]]/ZACKS_Screener[[#This Row],[EPS2]], "")</f>
        <v>7.0228215767634854</v>
      </c>
      <c r="S1512" s="17">
        <f>IFERROR(ZACKS_Screener[[#This Row],[PE1]]/(ZACKS_Screener[[#This Row],[EG1]]*100), "")</f>
        <v>-0.59006097332884444</v>
      </c>
      <c r="T1512" s="17">
        <f>IFERROR(ZACKS_Screener[[#This Row],[PE2]]/(ZACKS_Screener[[#This Row],[EG2]]*100), "")</f>
        <v>0.33760310953356998</v>
      </c>
      <c r="U1512"/>
    </row>
    <row r="1513" spans="1:21" hidden="1" x14ac:dyDescent="0.25">
      <c r="A1513" s="20" t="s">
        <v>2359</v>
      </c>
      <c r="B1513" s="35">
        <v>16713.21</v>
      </c>
      <c r="C1513" s="6" t="s">
        <v>2358</v>
      </c>
      <c r="D1513" s="6" t="s">
        <v>13</v>
      </c>
      <c r="E1513" s="6" t="s">
        <v>26</v>
      </c>
      <c r="F1513" s="6" t="s">
        <v>961</v>
      </c>
      <c r="G1513">
        <v>12</v>
      </c>
      <c r="H1513">
        <v>202212</v>
      </c>
      <c r="I1513" s="8">
        <v>74.88</v>
      </c>
      <c r="J1513" s="8">
        <v>10.8</v>
      </c>
      <c r="K1513" s="8">
        <v>9.2200000000000006</v>
      </c>
      <c r="L1513" s="8">
        <v>9.16</v>
      </c>
      <c r="M1513" s="36" t="str">
        <f>INDEX(YahooDetails[], MATCH(ZACKS_Screener[Ticker], YahooDetails[Ticker],0), 4)</f>
        <v>Consumer Cyclical</v>
      </c>
      <c r="N1513" s="6" t="str">
        <f>INDEX(YahooDetails[], MATCH(ZACKS_Screener[Ticker], YahooDetails[Ticker],0), 2)</f>
        <v>Residential Construction</v>
      </c>
      <c r="O15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-0.14629629629629629</v>
      </c>
      <c r="P15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-6.5075921908894245E-3</v>
      </c>
      <c r="Q1513" s="17">
        <f>IFERROR(ZACKS_Screener[[#This Row],[Price]]/ZACKS_Screener[[#This Row],[EPS1]], "")</f>
        <v>8.1214750542299345</v>
      </c>
      <c r="R1513" s="17">
        <f>IFERROR(ZACKS_Screener[[#This Row],[Price]]/ZACKS_Screener[[#This Row],[EPS2]], "")</f>
        <v>8.174672489082969</v>
      </c>
      <c r="S1513" s="17">
        <f>IFERROR(ZACKS_Screener[[#This Row],[PE1]]/(ZACKS_Screener[[#This Row],[EG1]]*100), "")</f>
        <v>-0.55513880117521075</v>
      </c>
      <c r="T1513" s="17">
        <f>IFERROR(ZACKS_Screener[[#This Row],[PE2]]/(ZACKS_Screener[[#This Row],[EG2]]*100), "")</f>
        <v>-12.561746724890726</v>
      </c>
      <c r="U1513"/>
    </row>
    <row r="1514" spans="1:21" hidden="1" x14ac:dyDescent="0.25">
      <c r="A1514" s="20" t="s">
        <v>610</v>
      </c>
      <c r="B1514" s="35">
        <v>92684.86</v>
      </c>
      <c r="C1514" s="6" t="s">
        <v>609</v>
      </c>
      <c r="D1514" s="6" t="s">
        <v>13</v>
      </c>
      <c r="E1514" s="6" t="s">
        <v>37</v>
      </c>
      <c r="F1514" s="6" t="s">
        <v>404</v>
      </c>
      <c r="G1514">
        <v>12</v>
      </c>
      <c r="H1514">
        <v>202212</v>
      </c>
      <c r="I1514" s="8">
        <v>47.61</v>
      </c>
      <c r="J1514" s="8">
        <v>7.11</v>
      </c>
      <c r="K1514" s="8">
        <v>6.06</v>
      </c>
      <c r="L1514" s="8">
        <v>6.29</v>
      </c>
      <c r="M1514" s="36" t="str">
        <f>INDEX(YahooDetails[], MATCH(ZACKS_Screener[Ticker], YahooDetails[Ticker],0), 4)</f>
        <v>Financial Services</v>
      </c>
      <c r="N1514" s="6" t="str">
        <f>INDEX(YahooDetails[], MATCH(ZACKS_Screener[Ticker], YahooDetails[Ticker],0), 2)</f>
        <v>Banks—Diversified</v>
      </c>
      <c r="O15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-0.14767932489451485</v>
      </c>
      <c r="P15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3.7953795379538025E-2</v>
      </c>
      <c r="Q1514" s="17">
        <f>IFERROR(ZACKS_Screener[[#This Row],[Price]]/ZACKS_Screener[[#This Row],[EPS1]], "")</f>
        <v>7.8564356435643568</v>
      </c>
      <c r="R1514" s="17">
        <f>IFERROR(ZACKS_Screener[[#This Row],[Price]]/ZACKS_Screener[[#This Row],[EPS2]], "")</f>
        <v>7.5691573926868045</v>
      </c>
      <c r="S1514" s="17">
        <f>IFERROR(ZACKS_Screener[[#This Row],[PE1]]/(ZACKS_Screener[[#This Row],[EG1]]*100), "")</f>
        <v>-0.5319929278642147</v>
      </c>
      <c r="T1514" s="17">
        <f>IFERROR(ZACKS_Screener[[#This Row],[PE2]]/(ZACKS_Screener[[#This Row],[EG2]]*100), "")</f>
        <v>1.9943084260731283</v>
      </c>
      <c r="U1514"/>
    </row>
    <row r="1515" spans="1:21" hidden="1" x14ac:dyDescent="0.25">
      <c r="A1515" s="20" t="s">
        <v>1654</v>
      </c>
      <c r="B1515" s="35">
        <v>5368.02</v>
      </c>
      <c r="C1515" s="6" t="s">
        <v>1653</v>
      </c>
      <c r="D1515" s="6" t="s">
        <v>22</v>
      </c>
      <c r="E1515" s="6" t="s">
        <v>41</v>
      </c>
      <c r="F1515" s="6" t="s">
        <v>67</v>
      </c>
      <c r="G1515">
        <v>12</v>
      </c>
      <c r="H1515">
        <v>202212</v>
      </c>
      <c r="I1515" s="8">
        <v>38.96</v>
      </c>
      <c r="J1515" s="8">
        <v>-1.53</v>
      </c>
      <c r="K1515" s="8">
        <v>-1.76</v>
      </c>
      <c r="L1515" s="8">
        <v>-1.26</v>
      </c>
      <c r="M1515" s="36" t="str">
        <f>INDEX(YahooDetails[], MATCH(ZACKS_Screener[Ticker], YahooDetails[Ticker],0), 4)</f>
        <v>Healthcare</v>
      </c>
      <c r="N1515" s="6" t="str">
        <f>INDEX(YahooDetails[], MATCH(ZACKS_Screener[Ticker], YahooDetails[Ticker],0), 2)</f>
        <v>Biotechnology</v>
      </c>
      <c r="O15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-0.15032679738562091</v>
      </c>
      <c r="P15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0.28409090909090912</v>
      </c>
      <c r="Q1515" s="17">
        <f>IFERROR(ZACKS_Screener[[#This Row],[Price]]/ZACKS_Screener[[#This Row],[EPS1]], "")</f>
        <v>-22.136363636363637</v>
      </c>
      <c r="R1515" s="17">
        <f>IFERROR(ZACKS_Screener[[#This Row],[Price]]/ZACKS_Screener[[#This Row],[EPS2]], "")</f>
        <v>-30.920634920634921</v>
      </c>
      <c r="S1515" s="17">
        <f>IFERROR(ZACKS_Screener[[#This Row],[PE1]]/(ZACKS_Screener[[#This Row],[EG1]]*100), "")</f>
        <v>1.4725494071146246</v>
      </c>
      <c r="T1515" s="17">
        <f>IFERROR(ZACKS_Screener[[#This Row],[PE2]]/(ZACKS_Screener[[#This Row],[EG2]]*100), "")</f>
        <v>-1.0884063492063492</v>
      </c>
      <c r="U1515"/>
    </row>
    <row r="1516" spans="1:21" hidden="1" x14ac:dyDescent="0.25">
      <c r="A1516" s="20" t="s">
        <v>612</v>
      </c>
      <c r="B1516" s="35">
        <v>3761.43</v>
      </c>
      <c r="C1516" s="6" t="s">
        <v>611</v>
      </c>
      <c r="D1516" s="6" t="s">
        <v>13</v>
      </c>
      <c r="E1516" s="6" t="s">
        <v>330</v>
      </c>
      <c r="F1516" s="6" t="s">
        <v>613</v>
      </c>
      <c r="G1516">
        <v>12</v>
      </c>
      <c r="H1516">
        <v>202212</v>
      </c>
      <c r="I1516" s="8">
        <v>659.9</v>
      </c>
      <c r="J1516" s="8">
        <v>59.49</v>
      </c>
      <c r="K1516" s="8">
        <v>50.51</v>
      </c>
      <c r="L1516" s="8">
        <v>57.69</v>
      </c>
      <c r="M1516" s="36" t="str">
        <f>INDEX(YahooDetails[], MATCH(ZACKS_Screener[Ticker], YahooDetails[Ticker],0), 4)</f>
        <v>Communication Services</v>
      </c>
      <c r="N1516" s="6" t="str">
        <f>INDEX(YahooDetails[], MATCH(ZACKS_Screener[Ticker], YahooDetails[Ticker],0), 2)</f>
        <v>Telecom Services</v>
      </c>
      <c r="O15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-0.15094973945200879</v>
      </c>
      <c r="P15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0.14215006929320925</v>
      </c>
      <c r="Q1516" s="17">
        <f>IFERROR(ZACKS_Screener[[#This Row],[Price]]/ZACKS_Screener[[#This Row],[EPS1]], "")</f>
        <v>13.06473965551376</v>
      </c>
      <c r="R1516" s="17">
        <f>IFERROR(ZACKS_Screener[[#This Row],[Price]]/ZACKS_Screener[[#This Row],[EPS2]], "")</f>
        <v>11.438724215635292</v>
      </c>
      <c r="S1516" s="17">
        <f>IFERROR(ZACKS_Screener[[#This Row],[PE1]]/(ZACKS_Screener[[#This Row],[EG1]]*100), "")</f>
        <v>-0.86550263040814401</v>
      </c>
      <c r="T1516" s="17">
        <f>IFERROR(ZACKS_Screener[[#This Row],[PE2]]/(ZACKS_Screener[[#This Row],[EG2]]*100), "")</f>
        <v>0.80469353778793684</v>
      </c>
      <c r="U1516"/>
    </row>
    <row r="1517" spans="1:21" hidden="1" x14ac:dyDescent="0.25">
      <c r="A1517" s="20" t="s">
        <v>432</v>
      </c>
      <c r="B1517" s="35">
        <v>17199.349999999999</v>
      </c>
      <c r="C1517" s="6" t="s">
        <v>431</v>
      </c>
      <c r="D1517" s="6" t="s">
        <v>13</v>
      </c>
      <c r="E1517" s="6" t="s">
        <v>30</v>
      </c>
      <c r="F1517" s="6" t="s">
        <v>433</v>
      </c>
      <c r="G1517">
        <v>1</v>
      </c>
      <c r="H1517">
        <v>202301</v>
      </c>
      <c r="I1517" s="8">
        <v>78.819999999999993</v>
      </c>
      <c r="J1517" s="8">
        <v>7.08</v>
      </c>
      <c r="K1517" s="8">
        <v>6.01</v>
      </c>
      <c r="L1517" s="8">
        <v>6.86</v>
      </c>
      <c r="M1517" s="36" t="str">
        <f>INDEX(YahooDetails[], MATCH(ZACKS_Screener[Ticker], YahooDetails[Ticker],0), 4)</f>
        <v>Consumer Cyclical</v>
      </c>
      <c r="N1517" s="6" t="str">
        <f>INDEX(YahooDetails[], MATCH(ZACKS_Screener[Ticker], YahooDetails[Ticker],0), 2)</f>
        <v>Specialty Retail</v>
      </c>
      <c r="O15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-0.15112994350282491</v>
      </c>
      <c r="P15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0.14143094841930126</v>
      </c>
      <c r="Q1517" s="17">
        <f>IFERROR(ZACKS_Screener[[#This Row],[Price]]/ZACKS_Screener[[#This Row],[EPS1]], "")</f>
        <v>13.114808652246255</v>
      </c>
      <c r="R1517" s="17">
        <f>IFERROR(ZACKS_Screener[[#This Row],[Price]]/ZACKS_Screener[[#This Row],[EPS2]], "")</f>
        <v>11.489795918367346</v>
      </c>
      <c r="S1517" s="17">
        <f>IFERROR(ZACKS_Screener[[#This Row],[PE1]]/(ZACKS_Screener[[#This Row],[EG1]]*100), "")</f>
        <v>-0.86778360054115378</v>
      </c>
      <c r="T1517" s="17">
        <f>IFERROR(ZACKS_Screener[[#This Row],[PE2]]/(ZACKS_Screener[[#This Row],[EG2]]*100), "")</f>
        <v>0.81239615846338475</v>
      </c>
      <c r="U1517"/>
    </row>
    <row r="1518" spans="1:21" hidden="1" x14ac:dyDescent="0.25">
      <c r="A1518" s="20" t="s">
        <v>4087</v>
      </c>
      <c r="B1518" s="35">
        <v>2719.76</v>
      </c>
      <c r="C1518" s="6" t="s">
        <v>4086</v>
      </c>
      <c r="D1518" s="6" t="s">
        <v>22</v>
      </c>
      <c r="E1518" s="6" t="s">
        <v>223</v>
      </c>
      <c r="F1518" s="6" t="s">
        <v>838</v>
      </c>
      <c r="G1518">
        <v>12</v>
      </c>
      <c r="H1518">
        <v>202212</v>
      </c>
      <c r="I1518" s="8">
        <v>13.99</v>
      </c>
      <c r="J1518" s="8">
        <v>0.86</v>
      </c>
      <c r="K1518" s="8">
        <v>0.73</v>
      </c>
      <c r="L1518" s="8">
        <v>0.44</v>
      </c>
      <c r="M1518" s="36" t="str">
        <f>INDEX(YahooDetails[], MATCH(ZACKS_Screener[Ticker], YahooDetails[Ticker],0), 4)</f>
        <v>Energy</v>
      </c>
      <c r="N1518" s="6" t="str">
        <f>INDEX(YahooDetails[], MATCH(ZACKS_Screener[Ticker], YahooDetails[Ticker],0), 2)</f>
        <v>Oil &amp; Gas Midstream</v>
      </c>
      <c r="O15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-0.15116279069767444</v>
      </c>
      <c r="P15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-0.39726027397260272</v>
      </c>
      <c r="Q1518" s="17">
        <f>IFERROR(ZACKS_Screener[[#This Row],[Price]]/ZACKS_Screener[[#This Row],[EPS1]], "")</f>
        <v>19.164383561643838</v>
      </c>
      <c r="R1518" s="17">
        <f>IFERROR(ZACKS_Screener[[#This Row],[Price]]/ZACKS_Screener[[#This Row],[EPS2]], "")</f>
        <v>31.795454545454547</v>
      </c>
      <c r="S1518" s="17">
        <f>IFERROR(ZACKS_Screener[[#This Row],[PE1]]/(ZACKS_Screener[[#This Row],[EG1]]*100), "")</f>
        <v>-1.2677976817702845</v>
      </c>
      <c r="T1518" s="17">
        <f>IFERROR(ZACKS_Screener[[#This Row],[PE2]]/(ZACKS_Screener[[#This Row],[EG2]]*100), "")</f>
        <v>-0.80036833855799372</v>
      </c>
      <c r="U1518"/>
    </row>
    <row r="1519" spans="1:21" hidden="1" x14ac:dyDescent="0.25">
      <c r="A1519" s="20" t="s">
        <v>3099</v>
      </c>
      <c r="B1519" s="35">
        <v>4061.41</v>
      </c>
      <c r="C1519" s="6" t="s">
        <v>3098</v>
      </c>
      <c r="D1519" s="6" t="s">
        <v>13</v>
      </c>
      <c r="E1519" s="6" t="s">
        <v>37</v>
      </c>
      <c r="F1519" s="6" t="s">
        <v>801</v>
      </c>
      <c r="G1519">
        <v>12</v>
      </c>
      <c r="H1519">
        <v>202212</v>
      </c>
      <c r="I1519" s="8">
        <v>37.090000000000003</v>
      </c>
      <c r="J1519" s="8">
        <v>9.6999999999999993</v>
      </c>
      <c r="K1519" s="8">
        <v>8.23</v>
      </c>
      <c r="L1519" s="8">
        <v>8.39</v>
      </c>
      <c r="M1519" s="36" t="str">
        <f>INDEX(YahooDetails[], MATCH(ZACKS_Screener[Ticker], YahooDetails[Ticker],0), 4)</f>
        <v>Financial Services</v>
      </c>
      <c r="N1519" s="6" t="str">
        <f>INDEX(YahooDetails[], MATCH(ZACKS_Screener[Ticker], YahooDetails[Ticker],0), 2)</f>
        <v>Banks—Regional</v>
      </c>
      <c r="O15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-0.15154639175257723</v>
      </c>
      <c r="P15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1.944106925880925E-2</v>
      </c>
      <c r="Q1519" s="17">
        <f>IFERROR(ZACKS_Screener[[#This Row],[Price]]/ZACKS_Screener[[#This Row],[EPS1]], "")</f>
        <v>4.506682867557716</v>
      </c>
      <c r="R1519" s="17">
        <f>IFERROR(ZACKS_Screener[[#This Row],[Price]]/ZACKS_Screener[[#This Row],[EPS2]], "")</f>
        <v>4.4207389749702024</v>
      </c>
      <c r="S1519" s="17">
        <f>IFERROR(ZACKS_Screener[[#This Row],[PE1]]/(ZACKS_Screener[[#This Row],[EG1]]*100), "")</f>
        <v>-0.29737975384564541</v>
      </c>
      <c r="T1519" s="17">
        <f>IFERROR(ZACKS_Screener[[#This Row],[PE2]]/(ZACKS_Screener[[#This Row],[EG2]]*100), "")</f>
        <v>2.273917610250296</v>
      </c>
      <c r="U1519"/>
    </row>
    <row r="1520" spans="1:21" hidden="1" x14ac:dyDescent="0.25">
      <c r="A1520" s="20" t="s">
        <v>3328</v>
      </c>
      <c r="B1520" s="35">
        <v>2964.86</v>
      </c>
      <c r="C1520" s="6" t="s">
        <v>3327</v>
      </c>
      <c r="D1520" s="6" t="s">
        <v>22</v>
      </c>
      <c r="E1520" s="6" t="s">
        <v>41</v>
      </c>
      <c r="F1520" s="6" t="s">
        <v>704</v>
      </c>
      <c r="G1520">
        <v>12</v>
      </c>
      <c r="H1520">
        <v>202212</v>
      </c>
      <c r="I1520" s="8">
        <v>91.06</v>
      </c>
      <c r="J1520" s="8">
        <v>5.01</v>
      </c>
      <c r="K1520" s="8">
        <v>4.25</v>
      </c>
      <c r="L1520" s="8">
        <v>4.6399999999999997</v>
      </c>
      <c r="M1520" s="36" t="str">
        <f>INDEX(YahooDetails[], MATCH(ZACKS_Screener[Ticker], YahooDetails[Ticker],0), 4)</f>
        <v>Healthcare</v>
      </c>
      <c r="N1520" s="6" t="str">
        <f>INDEX(YahooDetails[], MATCH(ZACKS_Screener[Ticker], YahooDetails[Ticker],0), 2)</f>
        <v>Medical Care Facilities</v>
      </c>
      <c r="O15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-0.1516966067864271</v>
      </c>
      <c r="P15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9.1764705882352859E-2</v>
      </c>
      <c r="Q1520" s="17">
        <f>IFERROR(ZACKS_Screener[[#This Row],[Price]]/ZACKS_Screener[[#This Row],[EPS1]], "")</f>
        <v>21.425882352941176</v>
      </c>
      <c r="R1520" s="17">
        <f>IFERROR(ZACKS_Screener[[#This Row],[Price]]/ZACKS_Screener[[#This Row],[EPS2]], "")</f>
        <v>19.625000000000004</v>
      </c>
      <c r="S1520" s="17">
        <f>IFERROR(ZACKS_Screener[[#This Row],[PE1]]/(ZACKS_Screener[[#This Row],[EG1]]*100), "")</f>
        <v>-1.4124167182662541</v>
      </c>
      <c r="T1520" s="17">
        <f>IFERROR(ZACKS_Screener[[#This Row],[PE2]]/(ZACKS_Screener[[#This Row],[EG2]]*100), "")</f>
        <v>2.1386217948717969</v>
      </c>
      <c r="U1520"/>
    </row>
    <row r="1521" spans="1:21" hidden="1" x14ac:dyDescent="0.25">
      <c r="A1521" s="20" t="s">
        <v>2320</v>
      </c>
      <c r="B1521" s="35">
        <v>6039.08</v>
      </c>
      <c r="C1521" s="6" t="s">
        <v>2319</v>
      </c>
      <c r="D1521" s="6" t="s">
        <v>22</v>
      </c>
      <c r="E1521" s="6" t="s">
        <v>223</v>
      </c>
      <c r="F1521" s="6" t="s">
        <v>270</v>
      </c>
      <c r="G1521">
        <v>12</v>
      </c>
      <c r="H1521">
        <v>202212</v>
      </c>
      <c r="I1521" s="8">
        <v>69.430000000000007</v>
      </c>
      <c r="J1521" s="8">
        <v>15.08</v>
      </c>
      <c r="K1521" s="8">
        <v>12.76</v>
      </c>
      <c r="L1521" s="8">
        <v>16.39</v>
      </c>
      <c r="M1521" s="36" t="str">
        <f>INDEX(YahooDetails[], MATCH(ZACKS_Screener[Ticker], YahooDetails[Ticker],0), 4)</f>
        <v>Energy</v>
      </c>
      <c r="N1521" s="6" t="str">
        <f>INDEX(YahooDetails[], MATCH(ZACKS_Screener[Ticker], YahooDetails[Ticker],0), 2)</f>
        <v>Oil &amp; Gas E&amp;P</v>
      </c>
      <c r="O15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-0.15384615384615385</v>
      </c>
      <c r="P15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0.28448275862068972</v>
      </c>
      <c r="Q1521" s="17">
        <f>IFERROR(ZACKS_Screener[[#This Row],[Price]]/ZACKS_Screener[[#This Row],[EPS1]], "")</f>
        <v>5.4412225705329158</v>
      </c>
      <c r="R1521" s="17">
        <f>IFERROR(ZACKS_Screener[[#This Row],[Price]]/ZACKS_Screener[[#This Row],[EPS2]], "")</f>
        <v>4.2361195851128741</v>
      </c>
      <c r="S1521" s="17">
        <f>IFERROR(ZACKS_Screener[[#This Row],[PE1]]/(ZACKS_Screener[[#This Row],[EG1]]*100), "")</f>
        <v>-0.35367946708463954</v>
      </c>
      <c r="T1521" s="17">
        <f>IFERROR(ZACKS_Screener[[#This Row],[PE2]]/(ZACKS_Screener[[#This Row],[EG2]]*100), "")</f>
        <v>0.14890602177972523</v>
      </c>
      <c r="U1521"/>
    </row>
    <row r="1522" spans="1:21" hidden="1" x14ac:dyDescent="0.25">
      <c r="A1522" s="20" t="s">
        <v>2191</v>
      </c>
      <c r="B1522" s="35">
        <v>50706.3</v>
      </c>
      <c r="C1522" s="6" t="s">
        <v>2190</v>
      </c>
      <c r="D1522" s="6" t="s">
        <v>22</v>
      </c>
      <c r="E1522" s="6" t="s">
        <v>14</v>
      </c>
      <c r="F1522" s="6" t="s">
        <v>101</v>
      </c>
      <c r="G1522">
        <v>12</v>
      </c>
      <c r="H1522">
        <v>202212</v>
      </c>
      <c r="I1522" s="8">
        <v>195.4</v>
      </c>
      <c r="J1522" s="8">
        <v>15.72</v>
      </c>
      <c r="K1522" s="8">
        <v>13.29</v>
      </c>
      <c r="L1522" s="8">
        <v>14.38</v>
      </c>
      <c r="M1522" s="36" t="str">
        <f>INDEX(YahooDetails[], MATCH(ZACKS_Screener[Ticker], YahooDetails[Ticker],0), 4)</f>
        <v>Technology</v>
      </c>
      <c r="N1522" s="6" t="str">
        <f>INDEX(YahooDetails[], MATCH(ZACKS_Screener[Ticker], YahooDetails[Ticker],0), 2)</f>
        <v>Semiconductors</v>
      </c>
      <c r="O15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-0.15458015267175582</v>
      </c>
      <c r="P15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8.2016553799849637E-2</v>
      </c>
      <c r="Q1522" s="17">
        <f>IFERROR(ZACKS_Screener[[#This Row],[Price]]/ZACKS_Screener[[#This Row],[EPS1]], "")</f>
        <v>14.702784048156509</v>
      </c>
      <c r="R1522" s="17">
        <f>IFERROR(ZACKS_Screener[[#This Row],[Price]]/ZACKS_Screener[[#This Row],[EPS2]], "")</f>
        <v>13.588317107093184</v>
      </c>
      <c r="S1522" s="17">
        <f>IFERROR(ZACKS_Screener[[#This Row],[PE1]]/(ZACKS_Screener[[#This Row],[EG1]]*100), "")</f>
        <v>-0.95114306681901317</v>
      </c>
      <c r="T1522" s="17">
        <f>IFERROR(ZACKS_Screener[[#This Row],[PE2]]/(ZACKS_Screener[[#This Row],[EG2]]*100), "")</f>
        <v>1.6567773793877811</v>
      </c>
      <c r="U1522"/>
    </row>
    <row r="1523" spans="1:21" hidden="1" x14ac:dyDescent="0.25">
      <c r="A1523" s="20" t="s">
        <v>2976</v>
      </c>
      <c r="B1523" s="35">
        <v>3347.81</v>
      </c>
      <c r="C1523" s="6" t="s">
        <v>2975</v>
      </c>
      <c r="D1523" s="6" t="s">
        <v>13</v>
      </c>
      <c r="E1523" s="6" t="s">
        <v>330</v>
      </c>
      <c r="F1523" s="6" t="s">
        <v>806</v>
      </c>
      <c r="G1523">
        <v>3</v>
      </c>
      <c r="H1523">
        <v>202303</v>
      </c>
      <c r="I1523" s="8">
        <v>7.53</v>
      </c>
      <c r="J1523" s="8">
        <v>0.57999999999999996</v>
      </c>
      <c r="K1523" s="8">
        <v>0.49</v>
      </c>
      <c r="L1523" s="8">
        <v>0.64</v>
      </c>
      <c r="M1523" s="36" t="str">
        <f>INDEX(YahooDetails[], MATCH(ZACKS_Screener[Ticker], YahooDetails[Ticker],0), 4)</f>
        <v>Consumer Cyclical</v>
      </c>
      <c r="N1523" s="6" t="str">
        <f>INDEX(YahooDetails[], MATCH(ZACKS_Screener[Ticker], YahooDetails[Ticker],0), 2)</f>
        <v>Apparel Manufacturing</v>
      </c>
      <c r="O15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-0.1551724137931034</v>
      </c>
      <c r="P15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0.3061224489795919</v>
      </c>
      <c r="Q1523" s="17">
        <f>IFERROR(ZACKS_Screener[[#This Row],[Price]]/ZACKS_Screener[[#This Row],[EPS1]], "")</f>
        <v>15.36734693877551</v>
      </c>
      <c r="R1523" s="17">
        <f>IFERROR(ZACKS_Screener[[#This Row],[Price]]/ZACKS_Screener[[#This Row],[EPS2]], "")</f>
        <v>11.765625</v>
      </c>
      <c r="S1523" s="17">
        <f>IFERROR(ZACKS_Screener[[#This Row],[PE1]]/(ZACKS_Screener[[#This Row],[EG1]]*100), "")</f>
        <v>-0.99034013605442206</v>
      </c>
      <c r="T1523" s="17">
        <f>IFERROR(ZACKS_Screener[[#This Row],[PE2]]/(ZACKS_Screener[[#This Row],[EG2]]*100), "")</f>
        <v>0.38434374999999993</v>
      </c>
      <c r="U1523"/>
    </row>
    <row r="1524" spans="1:21" hidden="1" x14ac:dyDescent="0.25">
      <c r="A1524" s="20" t="s">
        <v>1820</v>
      </c>
      <c r="B1524" s="35">
        <v>20508.240000000002</v>
      </c>
      <c r="C1524" s="6" t="s">
        <v>1819</v>
      </c>
      <c r="D1524" s="6" t="s">
        <v>13</v>
      </c>
      <c r="E1524" s="6" t="s">
        <v>41</v>
      </c>
      <c r="F1524" s="6" t="s">
        <v>45</v>
      </c>
      <c r="G1524">
        <v>12</v>
      </c>
      <c r="H1524">
        <v>202212</v>
      </c>
      <c r="I1524" s="8">
        <v>231.47</v>
      </c>
      <c r="J1524" s="8">
        <v>19.940000000000001</v>
      </c>
      <c r="K1524" s="8">
        <v>16.829999999999998</v>
      </c>
      <c r="L1524" s="8">
        <v>18.29</v>
      </c>
      <c r="M1524" s="36" t="str">
        <f>INDEX(YahooDetails[], MATCH(ZACKS_Screener[Ticker], YahooDetails[Ticker],0), 4)</f>
        <v>Healthcare</v>
      </c>
      <c r="N1524" s="6" t="str">
        <f>INDEX(YahooDetails[], MATCH(ZACKS_Screener[Ticker], YahooDetails[Ticker],0), 2)</f>
        <v>Diagnostics &amp; Research</v>
      </c>
      <c r="O15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-0.15596790371113353</v>
      </c>
      <c r="P15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8.674985145573387E-2</v>
      </c>
      <c r="Q1524" s="17">
        <f>IFERROR(ZACKS_Screener[[#This Row],[Price]]/ZACKS_Screener[[#This Row],[EPS1]], "")</f>
        <v>13.753416518122402</v>
      </c>
      <c r="R1524" s="17">
        <f>IFERROR(ZACKS_Screener[[#This Row],[Price]]/ZACKS_Screener[[#This Row],[EPS2]], "")</f>
        <v>12.655549480590487</v>
      </c>
      <c r="S1524" s="17">
        <f>IFERROR(ZACKS_Screener[[#This Row],[PE1]]/(ZACKS_Screener[[#This Row],[EG1]]*100), "")</f>
        <v>-0.88181069251241295</v>
      </c>
      <c r="T1524" s="17">
        <f>IFERROR(ZACKS_Screener[[#This Row],[PE2]]/(ZACKS_Screener[[#This Row],[EG2]]*100), "")</f>
        <v>1.4588554640982037</v>
      </c>
      <c r="U1524"/>
    </row>
    <row r="1525" spans="1:21" hidden="1" x14ac:dyDescent="0.25">
      <c r="A1525" s="20" t="s">
        <v>2935</v>
      </c>
      <c r="B1525" s="35">
        <v>4464.29</v>
      </c>
      <c r="C1525" s="6" t="s">
        <v>2934</v>
      </c>
      <c r="D1525" s="6" t="s">
        <v>22</v>
      </c>
      <c r="E1525" s="6" t="s">
        <v>14</v>
      </c>
      <c r="F1525" s="6" t="s">
        <v>196</v>
      </c>
      <c r="G1525">
        <v>12</v>
      </c>
      <c r="H1525">
        <v>202212</v>
      </c>
      <c r="I1525" s="8">
        <v>40.85</v>
      </c>
      <c r="J1525" s="8">
        <v>2.5</v>
      </c>
      <c r="K1525" s="8">
        <v>2.11</v>
      </c>
      <c r="M1525" s="36" t="str">
        <f>INDEX(YahooDetails[], MATCH(ZACKS_Screener[Ticker], YahooDetails[Ticker],0), 4)</f>
        <v>Technology</v>
      </c>
      <c r="N1525" s="6" t="str">
        <f>INDEX(YahooDetails[], MATCH(ZACKS_Screener[Ticker], YahooDetails[Ticker],0), 2)</f>
        <v>Semiconductors</v>
      </c>
      <c r="O15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-0.15600000000000006</v>
      </c>
      <c r="P15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525" s="17">
        <f>IFERROR(ZACKS_Screener[[#This Row],[Price]]/ZACKS_Screener[[#This Row],[EPS1]], "")</f>
        <v>19.360189573459717</v>
      </c>
      <c r="R1525" s="17" t="str">
        <f>IFERROR(ZACKS_Screener[[#This Row],[Price]]/ZACKS_Screener[[#This Row],[EPS2]], "")</f>
        <v/>
      </c>
      <c r="S1525" s="17">
        <f>IFERROR(ZACKS_Screener[[#This Row],[PE1]]/(ZACKS_Screener[[#This Row],[EG1]]*100), "")</f>
        <v>-1.2410377931704943</v>
      </c>
      <c r="T1525" s="17" t="str">
        <f>IFERROR(ZACKS_Screener[[#This Row],[PE2]]/(ZACKS_Screener[[#This Row],[EG2]]*100), "")</f>
        <v/>
      </c>
      <c r="U1525"/>
    </row>
    <row r="1526" spans="1:21" x14ac:dyDescent="0.25">
      <c r="A1526" s="20" t="s">
        <v>2606</v>
      </c>
      <c r="B1526" s="35">
        <v>95409.84</v>
      </c>
      <c r="C1526" s="6" t="s">
        <v>2605</v>
      </c>
      <c r="D1526" s="6" t="s">
        <v>13</v>
      </c>
      <c r="E1526" s="6" t="s">
        <v>37</v>
      </c>
      <c r="F1526" s="6" t="s">
        <v>1171</v>
      </c>
      <c r="G1526">
        <v>12</v>
      </c>
      <c r="H1526">
        <v>202212</v>
      </c>
      <c r="I1526" s="8">
        <v>53.93</v>
      </c>
      <c r="J1526" s="8">
        <v>3.9</v>
      </c>
      <c r="K1526" s="8">
        <v>3.29</v>
      </c>
      <c r="L1526" s="8">
        <v>4.2</v>
      </c>
      <c r="M1526" s="36" t="str">
        <f>INDEX(YahooDetails[], MATCH(ZACKS_Screener[Ticker], YahooDetails[Ticker],0), 4)</f>
        <v>Financial Services</v>
      </c>
      <c r="N1526" s="6" t="str">
        <f>INDEX(YahooDetails[], MATCH(ZACKS_Screener[Ticker], YahooDetails[Ticker],0), 2)</f>
        <v>Capital Markets</v>
      </c>
      <c r="O15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-0.15641025641025638</v>
      </c>
      <c r="P15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0.27659574468085113</v>
      </c>
      <c r="Q1526" s="17">
        <f>IFERROR(ZACKS_Screener[[#This Row],[Price]]/ZACKS_Screener[[#This Row],[EPS1]], "")</f>
        <v>16.392097264437691</v>
      </c>
      <c r="R1526" s="17">
        <f>IFERROR(ZACKS_Screener[[#This Row],[Price]]/ZACKS_Screener[[#This Row],[EPS2]], "")</f>
        <v>12.84047619047619</v>
      </c>
      <c r="S1526" s="17">
        <f>IFERROR(ZACKS_Screener[[#This Row],[PE1]]/(ZACKS_Screener[[#This Row],[EG1]]*100), "")</f>
        <v>-1.0480193333001149</v>
      </c>
      <c r="T1526" s="17">
        <f>IFERROR(ZACKS_Screener[[#This Row],[PE2]]/(ZACKS_Screener[[#This Row],[EG2]]*100), "")</f>
        <v>0.46423260073260064</v>
      </c>
      <c r="U1526"/>
    </row>
    <row r="1527" spans="1:21" hidden="1" x14ac:dyDescent="0.25">
      <c r="A1527" s="20" t="s">
        <v>2904</v>
      </c>
      <c r="B1527" s="35">
        <v>10205.75</v>
      </c>
      <c r="C1527" s="6" t="s">
        <v>2903</v>
      </c>
      <c r="D1527" s="6" t="s">
        <v>13</v>
      </c>
      <c r="E1527" s="6" t="s">
        <v>223</v>
      </c>
      <c r="F1527" s="6" t="s">
        <v>465</v>
      </c>
      <c r="G1527">
        <v>12</v>
      </c>
      <c r="H1527">
        <v>202212</v>
      </c>
      <c r="I1527" s="8">
        <v>1326.77</v>
      </c>
      <c r="J1527" s="8">
        <v>57.77</v>
      </c>
      <c r="K1527" s="8">
        <v>48.69</v>
      </c>
      <c r="L1527" s="8">
        <v>61.15</v>
      </c>
      <c r="M1527" s="36" t="str">
        <f>INDEX(YahooDetails[], MATCH(ZACKS_Screener[Ticker], YahooDetails[Ticker],0), 4)</f>
        <v>Energy</v>
      </c>
      <c r="N1527" s="6" t="str">
        <f>INDEX(YahooDetails[], MATCH(ZACKS_Screener[Ticker], YahooDetails[Ticker],0), 2)</f>
        <v>Oil &amp; Gas E&amp;P</v>
      </c>
      <c r="O15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-0.15717500432750572</v>
      </c>
      <c r="P15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0.25590470322448144</v>
      </c>
      <c r="Q1527" s="17">
        <f>IFERROR(ZACKS_Screener[[#This Row],[Price]]/ZACKS_Screener[[#This Row],[EPS1]], "")</f>
        <v>27.249332511809406</v>
      </c>
      <c r="R1527" s="17">
        <f>IFERROR(ZACKS_Screener[[#This Row],[Price]]/ZACKS_Screener[[#This Row],[EPS2]], "")</f>
        <v>21.696974652493868</v>
      </c>
      <c r="S1527" s="17">
        <f>IFERROR(ZACKS_Screener[[#This Row],[PE1]]/(ZACKS_Screener[[#This Row],[EG1]]*100), "")</f>
        <v>-1.7336937656467273</v>
      </c>
      <c r="T1527" s="17">
        <f>IFERROR(ZACKS_Screener[[#This Row],[PE2]]/(ZACKS_Screener[[#This Row],[EG2]]*100), "")</f>
        <v>0.84785368846703557</v>
      </c>
      <c r="U1527"/>
    </row>
    <row r="1528" spans="1:21" hidden="1" x14ac:dyDescent="0.25">
      <c r="A1528" s="20" t="s">
        <v>1582</v>
      </c>
      <c r="B1528" s="35">
        <v>20205.79</v>
      </c>
      <c r="C1528" s="6" t="s">
        <v>1581</v>
      </c>
      <c r="D1528" s="6" t="s">
        <v>13</v>
      </c>
      <c r="E1528" s="6" t="s">
        <v>51</v>
      </c>
      <c r="F1528" s="6" t="s">
        <v>76</v>
      </c>
      <c r="G1528">
        <v>12</v>
      </c>
      <c r="H1528">
        <v>202212</v>
      </c>
      <c r="I1528" s="8">
        <v>79.209999999999994</v>
      </c>
      <c r="J1528" s="8">
        <v>5.55</v>
      </c>
      <c r="K1528" s="8">
        <v>4.67</v>
      </c>
      <c r="L1528" s="8">
        <v>5.4</v>
      </c>
      <c r="M1528" s="36" t="str">
        <f>INDEX(YahooDetails[], MATCH(ZACKS_Screener[Ticker], YahooDetails[Ticker],0), 4)</f>
        <v>Basic Materials</v>
      </c>
      <c r="N1528" s="6" t="str">
        <f>INDEX(YahooDetails[], MATCH(ZACKS_Screener[Ticker], YahooDetails[Ticker],0), 2)</f>
        <v>Specialty Chemicals</v>
      </c>
      <c r="O15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-0.15855855855855855</v>
      </c>
      <c r="P15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0.1563169164882228</v>
      </c>
      <c r="Q1528" s="17">
        <f>IFERROR(ZACKS_Screener[[#This Row],[Price]]/ZACKS_Screener[[#This Row],[EPS1]], "")</f>
        <v>16.961456102783725</v>
      </c>
      <c r="R1528" s="17">
        <f>IFERROR(ZACKS_Screener[[#This Row],[Price]]/ZACKS_Screener[[#This Row],[EPS2]], "")</f>
        <v>14.668518518518516</v>
      </c>
      <c r="S1528" s="17">
        <f>IFERROR(ZACKS_Screener[[#This Row],[PE1]]/(ZACKS_Screener[[#This Row],[EG1]]*100), "")</f>
        <v>-1.0697281973914736</v>
      </c>
      <c r="T1528" s="17">
        <f>IFERROR(ZACKS_Screener[[#This Row],[PE2]]/(ZACKS_Screener[[#This Row],[EG2]]*100), "")</f>
        <v>0.93838330796549896</v>
      </c>
      <c r="U1528"/>
    </row>
    <row r="1529" spans="1:21" hidden="1" x14ac:dyDescent="0.25">
      <c r="A1529" s="20" t="s">
        <v>2872</v>
      </c>
      <c r="B1529" s="35">
        <v>7991.72</v>
      </c>
      <c r="C1529" s="6" t="s">
        <v>2871</v>
      </c>
      <c r="D1529" s="6" t="s">
        <v>13</v>
      </c>
      <c r="E1529" s="6" t="s">
        <v>41</v>
      </c>
      <c r="F1529" s="6" t="s">
        <v>73</v>
      </c>
      <c r="G1529">
        <v>12</v>
      </c>
      <c r="H1529">
        <v>202212</v>
      </c>
      <c r="I1529" s="8">
        <v>78.400000000000006</v>
      </c>
      <c r="J1529" s="8">
        <v>6.8</v>
      </c>
      <c r="K1529" s="8">
        <v>5.72</v>
      </c>
      <c r="L1529" s="8">
        <v>6.34</v>
      </c>
      <c r="M1529" s="36" t="str">
        <f>INDEX(YahooDetails[], MATCH(ZACKS_Screener[Ticker], YahooDetails[Ticker],0), 4)</f>
        <v>Healthcare</v>
      </c>
      <c r="N1529" s="6" t="str">
        <f>INDEX(YahooDetails[], MATCH(ZACKS_Screener[Ticker], YahooDetails[Ticker],0), 2)</f>
        <v>Medical Care Facilities</v>
      </c>
      <c r="O15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-0.15882352941176472</v>
      </c>
      <c r="P15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0.10839160839160841</v>
      </c>
      <c r="Q1529" s="17">
        <f>IFERROR(ZACKS_Screener[[#This Row],[Price]]/ZACKS_Screener[[#This Row],[EPS1]], "")</f>
        <v>13.706293706293708</v>
      </c>
      <c r="R1529" s="17">
        <f>IFERROR(ZACKS_Screener[[#This Row],[Price]]/ZACKS_Screener[[#This Row],[EPS2]], "")</f>
        <v>12.365930599369086</v>
      </c>
      <c r="S1529" s="17">
        <f>IFERROR(ZACKS_Screener[[#This Row],[PE1]]/(ZACKS_Screener[[#This Row],[EG1]]*100), "")</f>
        <v>-0.86298886298886301</v>
      </c>
      <c r="T1529" s="17">
        <f>IFERROR(ZACKS_Screener[[#This Row],[PE2]]/(ZACKS_Screener[[#This Row],[EG2]]*100), "")</f>
        <v>1.1408568230385669</v>
      </c>
      <c r="U1529"/>
    </row>
    <row r="1530" spans="1:21" hidden="1" x14ac:dyDescent="0.25">
      <c r="A1530" s="20" t="s">
        <v>680</v>
      </c>
      <c r="B1530" s="35">
        <v>5358.98</v>
      </c>
      <c r="C1530" s="6" t="s">
        <v>679</v>
      </c>
      <c r="D1530" s="6" t="s">
        <v>22</v>
      </c>
      <c r="E1530" s="6" t="s">
        <v>41</v>
      </c>
      <c r="F1530" s="6" t="s">
        <v>317</v>
      </c>
      <c r="G1530">
        <v>12</v>
      </c>
      <c r="H1530">
        <v>202212</v>
      </c>
      <c r="I1530" s="8">
        <v>34.17</v>
      </c>
      <c r="J1530" s="8">
        <v>-2.3199999999999998</v>
      </c>
      <c r="K1530" s="8">
        <v>-2.69</v>
      </c>
      <c r="L1530" s="8">
        <v>-2.86</v>
      </c>
      <c r="M1530" s="36" t="str">
        <f>INDEX(YahooDetails[], MATCH(ZACKS_Screener[Ticker], YahooDetails[Ticker],0), 4)</f>
        <v>Healthcare</v>
      </c>
      <c r="N1530" s="6" t="str">
        <f>INDEX(YahooDetails[], MATCH(ZACKS_Screener[Ticker], YahooDetails[Ticker],0), 2)</f>
        <v>Biotechnology</v>
      </c>
      <c r="O15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-0.15948275862068972</v>
      </c>
      <c r="P15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-6.3197026022304814E-2</v>
      </c>
      <c r="Q1530" s="17">
        <f>IFERROR(ZACKS_Screener[[#This Row],[Price]]/ZACKS_Screener[[#This Row],[EPS1]], "")</f>
        <v>-12.702602230483272</v>
      </c>
      <c r="R1530" s="17">
        <f>IFERROR(ZACKS_Screener[[#This Row],[Price]]/ZACKS_Screener[[#This Row],[EPS2]], "")</f>
        <v>-11.947552447552448</v>
      </c>
      <c r="S1530" s="17">
        <f>IFERROR(ZACKS_Screener[[#This Row],[PE1]]/(ZACKS_Screener[[#This Row],[EG1]]*100), "")</f>
        <v>0.79648749120868056</v>
      </c>
      <c r="T1530" s="17">
        <f>IFERROR(ZACKS_Screener[[#This Row],[PE2]]/(ZACKS_Screener[[#This Row],[EG2]]*100), "")</f>
        <v>1.8905244755244761</v>
      </c>
      <c r="U1530"/>
    </row>
    <row r="1531" spans="1:21" hidden="1" x14ac:dyDescent="0.25">
      <c r="A1531" s="20" t="s">
        <v>2283</v>
      </c>
      <c r="B1531" s="35">
        <v>10626.03</v>
      </c>
      <c r="C1531" s="6" t="s">
        <v>2282</v>
      </c>
      <c r="D1531" s="6" t="s">
        <v>13</v>
      </c>
      <c r="E1531" s="6" t="s">
        <v>30</v>
      </c>
      <c r="F1531" s="6" t="s">
        <v>55</v>
      </c>
      <c r="G1531">
        <v>12</v>
      </c>
      <c r="H1531">
        <v>202212</v>
      </c>
      <c r="I1531" s="8">
        <v>154</v>
      </c>
      <c r="J1531" s="8">
        <v>18.55</v>
      </c>
      <c r="K1531" s="8">
        <v>15.59</v>
      </c>
      <c r="L1531" s="8">
        <v>14.95</v>
      </c>
      <c r="M1531" s="36" t="str">
        <f>INDEX(YahooDetails[], MATCH(ZACKS_Screener[Ticker], YahooDetails[Ticker],0), 4)</f>
        <v>Consumer Cyclical</v>
      </c>
      <c r="N1531" s="6" t="str">
        <f>INDEX(YahooDetails[], MATCH(ZACKS_Screener[Ticker], YahooDetails[Ticker],0), 2)</f>
        <v>Auto &amp; Truck Dealerships</v>
      </c>
      <c r="O15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-0.15956873315363884</v>
      </c>
      <c r="P15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-4.1051956382296383E-2</v>
      </c>
      <c r="Q1531" s="17">
        <f>IFERROR(ZACKS_Screener[[#This Row],[Price]]/ZACKS_Screener[[#This Row],[EPS1]], "")</f>
        <v>9.8781270044900573</v>
      </c>
      <c r="R1531" s="17">
        <f>IFERROR(ZACKS_Screener[[#This Row],[Price]]/ZACKS_Screener[[#This Row],[EPS2]], "")</f>
        <v>10.301003344481606</v>
      </c>
      <c r="S1531" s="17">
        <f>IFERROR(ZACKS_Screener[[#This Row],[PE1]]/(ZACKS_Screener[[#This Row],[EG1]]*100), "")</f>
        <v>-0.61905154031517073</v>
      </c>
      <c r="T1531" s="17">
        <f>IFERROR(ZACKS_Screener[[#This Row],[PE2]]/(ZACKS_Screener[[#This Row],[EG2]]*100), "")</f>
        <v>-2.5092600334448139</v>
      </c>
      <c r="U1531"/>
    </row>
    <row r="1532" spans="1:21" hidden="1" x14ac:dyDescent="0.25">
      <c r="A1532" s="20" t="s">
        <v>3494</v>
      </c>
      <c r="B1532" s="35">
        <v>2082.12</v>
      </c>
      <c r="C1532" s="6" t="s">
        <v>3493</v>
      </c>
      <c r="D1532" s="6" t="s">
        <v>22</v>
      </c>
      <c r="E1532" s="6" t="s">
        <v>330</v>
      </c>
      <c r="F1532" s="6" t="s">
        <v>2496</v>
      </c>
      <c r="G1532">
        <v>9</v>
      </c>
      <c r="H1532">
        <v>202209</v>
      </c>
      <c r="I1532" s="8">
        <v>38.49</v>
      </c>
      <c r="J1532" s="8">
        <v>2.8</v>
      </c>
      <c r="K1532" s="8">
        <v>2.35</v>
      </c>
      <c r="L1532" s="8">
        <v>2.5499999999999998</v>
      </c>
      <c r="M1532" s="36" t="str">
        <f>INDEX(YahooDetails[], MATCH(ZACKS_Screener[Ticker], YahooDetails[Ticker],0), 4)</f>
        <v>Consumer Defensive</v>
      </c>
      <c r="N1532" s="6" t="str">
        <f>INDEX(YahooDetails[], MATCH(ZACKS_Screener[Ticker], YahooDetails[Ticker],0), 2)</f>
        <v>Packaged Foods</v>
      </c>
      <c r="O15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-0.16071428571428564</v>
      </c>
      <c r="P15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8.5106382978723291E-2</v>
      </c>
      <c r="Q1532" s="17">
        <f>IFERROR(ZACKS_Screener[[#This Row],[Price]]/ZACKS_Screener[[#This Row],[EPS1]], "")</f>
        <v>16.378723404255318</v>
      </c>
      <c r="R1532" s="17">
        <f>IFERROR(ZACKS_Screener[[#This Row],[Price]]/ZACKS_Screener[[#This Row],[EPS2]], "")</f>
        <v>15.094117647058825</v>
      </c>
      <c r="S1532" s="17">
        <f>IFERROR(ZACKS_Screener[[#This Row],[PE1]]/(ZACKS_Screener[[#This Row],[EG1]]*100), "")</f>
        <v>-1.0191205673758867</v>
      </c>
      <c r="T1532" s="17">
        <f>IFERROR(ZACKS_Screener[[#This Row],[PE2]]/(ZACKS_Screener[[#This Row],[EG2]]*100), "")</f>
        <v>1.7735588235294142</v>
      </c>
      <c r="U1532"/>
    </row>
    <row r="1533" spans="1:21" hidden="1" x14ac:dyDescent="0.25">
      <c r="A1533" s="20" t="s">
        <v>476</v>
      </c>
      <c r="B1533" s="35">
        <v>14082.25</v>
      </c>
      <c r="C1533" s="6" t="s">
        <v>475</v>
      </c>
      <c r="D1533" s="6" t="s">
        <v>13</v>
      </c>
      <c r="E1533" s="6" t="s">
        <v>130</v>
      </c>
      <c r="F1533" s="6" t="s">
        <v>477</v>
      </c>
      <c r="G1533">
        <v>12</v>
      </c>
      <c r="H1533">
        <v>202212</v>
      </c>
      <c r="I1533" s="8">
        <v>93.51</v>
      </c>
      <c r="J1533" s="8">
        <v>13.91</v>
      </c>
      <c r="K1533" s="8">
        <v>11.67</v>
      </c>
      <c r="L1533" s="8">
        <v>10.64</v>
      </c>
      <c r="M1533" s="36" t="str">
        <f>INDEX(YahooDetails[], MATCH(ZACKS_Screener[Ticker], YahooDetails[Ticker],0), 4)</f>
        <v>Consumer Defensive</v>
      </c>
      <c r="N1533" s="6" t="str">
        <f>INDEX(YahooDetails[], MATCH(ZACKS_Screener[Ticker], YahooDetails[Ticker],0), 2)</f>
        <v>Farm Products</v>
      </c>
      <c r="O15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-0.16103522645578722</v>
      </c>
      <c r="P15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-8.826049700085685E-2</v>
      </c>
      <c r="Q1533" s="17">
        <f>IFERROR(ZACKS_Screener[[#This Row],[Price]]/ZACKS_Screener[[#This Row],[EPS1]], "")</f>
        <v>8.0128534704370189</v>
      </c>
      <c r="R1533" s="17">
        <f>IFERROR(ZACKS_Screener[[#This Row],[Price]]/ZACKS_Screener[[#This Row],[EPS2]], "")</f>
        <v>8.7885338345864668</v>
      </c>
      <c r="S1533" s="17">
        <f>IFERROR(ZACKS_Screener[[#This Row],[PE1]]/(ZACKS_Screener[[#This Row],[EG1]]*100), "")</f>
        <v>-0.49758389184722734</v>
      </c>
      <c r="T1533" s="17">
        <f>IFERROR(ZACKS_Screener[[#This Row],[PE2]]/(ZACKS_Screener[[#This Row],[EG2]]*100), "")</f>
        <v>-0.99574941601576816</v>
      </c>
      <c r="U1533"/>
    </row>
    <row r="1534" spans="1:21" hidden="1" x14ac:dyDescent="0.25">
      <c r="A1534" s="20" t="s">
        <v>54</v>
      </c>
      <c r="B1534" s="35">
        <v>4833.76</v>
      </c>
      <c r="C1534" s="6" t="s">
        <v>53</v>
      </c>
      <c r="D1534" s="6" t="s">
        <v>13</v>
      </c>
      <c r="E1534" s="6" t="s">
        <v>30</v>
      </c>
      <c r="F1534" s="6" t="s">
        <v>55</v>
      </c>
      <c r="G1534">
        <v>12</v>
      </c>
      <c r="H1534">
        <v>202212</v>
      </c>
      <c r="I1534" s="8">
        <v>224.47</v>
      </c>
      <c r="J1534" s="8">
        <v>37.659999999999997</v>
      </c>
      <c r="K1534" s="8">
        <v>31.51</v>
      </c>
      <c r="L1534" s="8">
        <v>29.7</v>
      </c>
      <c r="M1534" s="36" t="str">
        <f>INDEX(YahooDetails[], MATCH(ZACKS_Screener[Ticker], YahooDetails[Ticker],0), 4)</f>
        <v>Consumer Cyclical</v>
      </c>
      <c r="N1534" s="6" t="str">
        <f>INDEX(YahooDetails[], MATCH(ZACKS_Screener[Ticker], YahooDetails[Ticker],0), 2)</f>
        <v>Auto &amp; Truck Dealerships</v>
      </c>
      <c r="O15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-0.16330323951141784</v>
      </c>
      <c r="P15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-5.7442081878768717E-2</v>
      </c>
      <c r="Q1534" s="17">
        <f>IFERROR(ZACKS_Screener[[#This Row],[Price]]/ZACKS_Screener[[#This Row],[EPS1]], "")</f>
        <v>7.1237702316724842</v>
      </c>
      <c r="R1534" s="17">
        <f>IFERROR(ZACKS_Screener[[#This Row],[Price]]/ZACKS_Screener[[#This Row],[EPS2]], "")</f>
        <v>7.5579124579124581</v>
      </c>
      <c r="S1534" s="17">
        <f>IFERROR(ZACKS_Screener[[#This Row],[PE1]]/(ZACKS_Screener[[#This Row],[EG1]]*100), "")</f>
        <v>-0.43622957223542425</v>
      </c>
      <c r="T1534" s="17">
        <f>IFERROR(ZACKS_Screener[[#This Row],[PE2]]/(ZACKS_Screener[[#This Row],[EG2]]*100), "")</f>
        <v>-1.3157448704354766</v>
      </c>
      <c r="U1534"/>
    </row>
    <row r="1535" spans="1:21" hidden="1" x14ac:dyDescent="0.25">
      <c r="A1535" s="20" t="s">
        <v>3140</v>
      </c>
      <c r="B1535" s="35">
        <v>8019.3</v>
      </c>
      <c r="C1535" s="6" t="s">
        <v>3139</v>
      </c>
      <c r="D1535" s="6" t="s">
        <v>13</v>
      </c>
      <c r="E1535" s="6" t="s">
        <v>330</v>
      </c>
      <c r="F1535" s="6" t="s">
        <v>3141</v>
      </c>
      <c r="G1535">
        <v>12</v>
      </c>
      <c r="H1535">
        <v>202212</v>
      </c>
      <c r="I1535" s="8">
        <v>146.44999999999999</v>
      </c>
      <c r="J1535" s="8">
        <v>19.64</v>
      </c>
      <c r="K1535" s="8">
        <v>16.420000000000002</v>
      </c>
      <c r="L1535" s="8">
        <v>17.18</v>
      </c>
      <c r="M1535" s="36" t="str">
        <f>INDEX(YahooDetails[], MATCH(ZACKS_Screener[Ticker], YahooDetails[Ticker],0), 4)</f>
        <v>Consumer Cyclical</v>
      </c>
      <c r="N1535" s="6" t="str">
        <f>INDEX(YahooDetails[], MATCH(ZACKS_Screener[Ticker], YahooDetails[Ticker],0), 2)</f>
        <v>Furnishings, Fixtures &amp; Appliances</v>
      </c>
      <c r="O15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-0.16395112016293273</v>
      </c>
      <c r="P15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4.6285018270401823E-2</v>
      </c>
      <c r="Q1535" s="17">
        <f>IFERROR(ZACKS_Screener[[#This Row],[Price]]/ZACKS_Screener[[#This Row],[EPS1]], "")</f>
        <v>8.9190012180267946</v>
      </c>
      <c r="R1535" s="17">
        <f>IFERROR(ZACKS_Screener[[#This Row],[Price]]/ZACKS_Screener[[#This Row],[EPS2]], "")</f>
        <v>8.5244470314318974</v>
      </c>
      <c r="S1535" s="17">
        <f>IFERROR(ZACKS_Screener[[#This Row],[PE1]]/(ZACKS_Screener[[#This Row],[EG1]]*100), "")</f>
        <v>-0.54400367677654138</v>
      </c>
      <c r="T1535" s="17">
        <f>IFERROR(ZACKS_Screener[[#This Row],[PE2]]/(ZACKS_Screener[[#This Row],[EG2]]*100), "")</f>
        <v>1.8417292138962125</v>
      </c>
      <c r="U1535"/>
    </row>
    <row r="1536" spans="1:21" hidden="1" x14ac:dyDescent="0.25">
      <c r="A1536" s="20" t="s">
        <v>2992</v>
      </c>
      <c r="B1536" s="35">
        <v>10348.99</v>
      </c>
      <c r="C1536" s="6" t="s">
        <v>2991</v>
      </c>
      <c r="D1536" s="6" t="s">
        <v>13</v>
      </c>
      <c r="E1536" s="6" t="s">
        <v>23</v>
      </c>
      <c r="F1536" s="6" t="s">
        <v>334</v>
      </c>
      <c r="G1536">
        <v>3</v>
      </c>
      <c r="H1536">
        <v>202303</v>
      </c>
      <c r="I1536" s="8">
        <v>52.78</v>
      </c>
      <c r="J1536" s="8">
        <v>5.54</v>
      </c>
      <c r="K1536" s="8">
        <v>4.63</v>
      </c>
      <c r="M1536" s="36" t="str">
        <f>INDEX(YahooDetails[], MATCH(ZACKS_Screener[Ticker], YahooDetails[Ticker],0), 4)</f>
        <v>Industrials</v>
      </c>
      <c r="N1536" s="6" t="str">
        <f>INDEX(YahooDetails[], MATCH(ZACKS_Screener[Ticker], YahooDetails[Ticker],0), 2)</f>
        <v>Rental &amp; Leasing Services</v>
      </c>
      <c r="O15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-0.16425992779783397</v>
      </c>
      <c r="P15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536" s="17">
        <f>IFERROR(ZACKS_Screener[[#This Row],[Price]]/ZACKS_Screener[[#This Row],[EPS1]], "")</f>
        <v>11.399568034557236</v>
      </c>
      <c r="R1536" s="17" t="str">
        <f>IFERROR(ZACKS_Screener[[#This Row],[Price]]/ZACKS_Screener[[#This Row],[EPS2]], "")</f>
        <v/>
      </c>
      <c r="S1536" s="17">
        <f>IFERROR(ZACKS_Screener[[#This Row],[PE1]]/(ZACKS_Screener[[#This Row],[EG1]]*100), "")</f>
        <v>-0.69399568034557224</v>
      </c>
      <c r="T1536" s="17" t="str">
        <f>IFERROR(ZACKS_Screener[[#This Row],[PE2]]/(ZACKS_Screener[[#This Row],[EG2]]*100), "")</f>
        <v/>
      </c>
      <c r="U1536"/>
    </row>
    <row r="1537" spans="1:21" hidden="1" x14ac:dyDescent="0.25">
      <c r="A1537" s="20" t="s">
        <v>2636</v>
      </c>
      <c r="B1537" s="35">
        <v>4232.1000000000004</v>
      </c>
      <c r="C1537" s="6" t="s">
        <v>2635</v>
      </c>
      <c r="D1537" s="6" t="s">
        <v>22</v>
      </c>
      <c r="E1537" s="6" t="s">
        <v>41</v>
      </c>
      <c r="F1537" s="6" t="s">
        <v>153</v>
      </c>
      <c r="G1537">
        <v>12</v>
      </c>
      <c r="H1537">
        <v>202212</v>
      </c>
      <c r="I1537" s="8">
        <v>14.98</v>
      </c>
      <c r="J1537" s="8">
        <v>0.96</v>
      </c>
      <c r="K1537" s="8">
        <v>0.8</v>
      </c>
      <c r="L1537" s="8">
        <v>0.9</v>
      </c>
      <c r="M1537" s="36" t="str">
        <f>INDEX(YahooDetails[], MATCH(ZACKS_Screener[Ticker], YahooDetails[Ticker],0), 4)</f>
        <v>Healthcare</v>
      </c>
      <c r="N1537" s="6" t="str">
        <f>INDEX(YahooDetails[], MATCH(ZACKS_Screener[Ticker], YahooDetails[Ticker],0), 2)</f>
        <v>Diagnostics &amp; Research</v>
      </c>
      <c r="O15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v>
      </c>
      <c r="P15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0.12499999999999997</v>
      </c>
      <c r="Q1537" s="17">
        <f>IFERROR(ZACKS_Screener[[#This Row],[Price]]/ZACKS_Screener[[#This Row],[EPS1]], "")</f>
        <v>18.724999999999998</v>
      </c>
      <c r="R1537" s="17">
        <f>IFERROR(ZACKS_Screener[[#This Row],[Price]]/ZACKS_Screener[[#This Row],[EPS2]], "")</f>
        <v>16.644444444444446</v>
      </c>
      <c r="S1537" s="17">
        <f>IFERROR(ZACKS_Screener[[#This Row],[PE1]]/(ZACKS_Screener[[#This Row],[EG1]]*100), "")</f>
        <v>-1.1235000000000002</v>
      </c>
      <c r="T1537" s="17">
        <f>IFERROR(ZACKS_Screener[[#This Row],[PE2]]/(ZACKS_Screener[[#This Row],[EG2]]*100), "")</f>
        <v>1.331555555555556</v>
      </c>
      <c r="U1537"/>
    </row>
    <row r="1538" spans="1:21" hidden="1" x14ac:dyDescent="0.25">
      <c r="A1538" s="20" t="s">
        <v>3324</v>
      </c>
      <c r="B1538" s="35">
        <v>2127.42</v>
      </c>
      <c r="C1538" s="6" t="s">
        <v>3323</v>
      </c>
      <c r="D1538" s="6" t="s">
        <v>13</v>
      </c>
      <c r="E1538" s="6" t="s">
        <v>85</v>
      </c>
      <c r="F1538" s="6" t="s">
        <v>745</v>
      </c>
      <c r="G1538">
        <v>12</v>
      </c>
      <c r="H1538">
        <v>202212</v>
      </c>
      <c r="I1538" s="8">
        <v>3.56</v>
      </c>
      <c r="J1538" s="8">
        <v>0.3</v>
      </c>
      <c r="K1538" s="8">
        <v>0.25</v>
      </c>
      <c r="L1538" s="8">
        <v>0.33</v>
      </c>
      <c r="M1538" s="36" t="str">
        <f>INDEX(YahooDetails[], MATCH(ZACKS_Screener[Ticker], YahooDetails[Ticker],0), 4)</f>
        <v>Consumer Cyclical</v>
      </c>
      <c r="N1538" s="6" t="str">
        <f>INDEX(YahooDetails[], MATCH(ZACKS_Screener[Ticker], YahooDetails[Ticker],0), 2)</f>
        <v>Packaging &amp; Containers</v>
      </c>
      <c r="O15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15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0.32000000000000006</v>
      </c>
      <c r="Q1538" s="17">
        <f>IFERROR(ZACKS_Screener[[#This Row],[Price]]/ZACKS_Screener[[#This Row],[EPS1]], "")</f>
        <v>14.24</v>
      </c>
      <c r="R1538" s="17">
        <f>IFERROR(ZACKS_Screener[[#This Row],[Price]]/ZACKS_Screener[[#This Row],[EPS2]], "")</f>
        <v>10.787878787878787</v>
      </c>
      <c r="S1538" s="17">
        <f>IFERROR(ZACKS_Screener[[#This Row],[PE1]]/(ZACKS_Screener[[#This Row],[EG1]]*100), "")</f>
        <v>-0.85440000000000016</v>
      </c>
      <c r="T1538" s="17">
        <f>IFERROR(ZACKS_Screener[[#This Row],[PE2]]/(ZACKS_Screener[[#This Row],[EG2]]*100), "")</f>
        <v>0.33712121212121204</v>
      </c>
      <c r="U1538"/>
    </row>
    <row r="1539" spans="1:21" hidden="1" x14ac:dyDescent="0.25">
      <c r="A1539" s="20" t="s">
        <v>3712</v>
      </c>
      <c r="B1539" s="35">
        <v>2218.4899999999998</v>
      </c>
      <c r="C1539" s="6" t="s">
        <v>3711</v>
      </c>
      <c r="D1539" s="6" t="s">
        <v>22</v>
      </c>
      <c r="E1539" s="6" t="s">
        <v>41</v>
      </c>
      <c r="F1539" s="6" t="s">
        <v>153</v>
      </c>
      <c r="G1539">
        <v>12</v>
      </c>
      <c r="H1539">
        <v>202212</v>
      </c>
      <c r="I1539" s="8">
        <v>5.59</v>
      </c>
      <c r="J1539" s="8">
        <v>0.3</v>
      </c>
      <c r="K1539" s="8">
        <v>0.25</v>
      </c>
      <c r="L1539" s="8">
        <v>0.3</v>
      </c>
      <c r="M1539" s="36" t="str">
        <f>INDEX(YahooDetails[], MATCH(ZACKS_Screener[Ticker], YahooDetails[Ticker],0), 4)</f>
        <v>Healthcare</v>
      </c>
      <c r="N1539" s="6" t="str">
        <f>INDEX(YahooDetails[], MATCH(ZACKS_Screener[Ticker], YahooDetails[Ticker],0), 2)</f>
        <v>Health Information Services</v>
      </c>
      <c r="O15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15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0.19999999999999996</v>
      </c>
      <c r="Q1539" s="17">
        <f>IFERROR(ZACKS_Screener[[#This Row],[Price]]/ZACKS_Screener[[#This Row],[EPS1]], "")</f>
        <v>22.36</v>
      </c>
      <c r="R1539" s="17">
        <f>IFERROR(ZACKS_Screener[[#This Row],[Price]]/ZACKS_Screener[[#This Row],[EPS2]], "")</f>
        <v>18.633333333333333</v>
      </c>
      <c r="S1539" s="17">
        <f>IFERROR(ZACKS_Screener[[#This Row],[PE1]]/(ZACKS_Screener[[#This Row],[EG1]]*100), "")</f>
        <v>-1.3416000000000001</v>
      </c>
      <c r="T1539" s="17">
        <f>IFERROR(ZACKS_Screener[[#This Row],[PE2]]/(ZACKS_Screener[[#This Row],[EG2]]*100), "")</f>
        <v>0.93166666666666675</v>
      </c>
      <c r="U1539"/>
    </row>
    <row r="1540" spans="1:21" hidden="1" x14ac:dyDescent="0.25">
      <c r="A1540" s="20" t="s">
        <v>3014</v>
      </c>
      <c r="B1540" s="35">
        <v>152254.78</v>
      </c>
      <c r="C1540" s="6" t="s">
        <v>3013</v>
      </c>
      <c r="D1540" s="6" t="s">
        <v>13</v>
      </c>
      <c r="E1540" s="6" t="s">
        <v>23</v>
      </c>
      <c r="F1540" s="6" t="s">
        <v>1226</v>
      </c>
      <c r="G1540">
        <v>12</v>
      </c>
      <c r="H1540">
        <v>202212</v>
      </c>
      <c r="I1540" s="8">
        <v>177.27</v>
      </c>
      <c r="J1540" s="8">
        <v>12.94</v>
      </c>
      <c r="K1540" s="8">
        <v>10.78</v>
      </c>
      <c r="L1540" s="8">
        <v>11.4</v>
      </c>
      <c r="M1540" s="36" t="str">
        <f>INDEX(YahooDetails[], MATCH(ZACKS_Screener[Ticker], YahooDetails[Ticker],0), 4)</f>
        <v>Industrials</v>
      </c>
      <c r="N1540" s="6" t="str">
        <f>INDEX(YahooDetails[], MATCH(ZACKS_Screener[Ticker], YahooDetails[Ticker],0), 2)</f>
        <v>Integrated Freight &amp; Logistics</v>
      </c>
      <c r="O15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-0.16692426584234932</v>
      </c>
      <c r="P15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5.7513914656771893E-2</v>
      </c>
      <c r="Q1540" s="17">
        <f>IFERROR(ZACKS_Screener[[#This Row],[Price]]/ZACKS_Screener[[#This Row],[EPS1]], "")</f>
        <v>16.444341372912803</v>
      </c>
      <c r="R1540" s="17">
        <f>IFERROR(ZACKS_Screener[[#This Row],[Price]]/ZACKS_Screener[[#This Row],[EPS2]], "")</f>
        <v>15.55</v>
      </c>
      <c r="S1540" s="17">
        <f>IFERROR(ZACKS_Screener[[#This Row],[PE1]]/(ZACKS_Screener[[#This Row],[EG1]]*100), "")</f>
        <v>-0.98513785817357258</v>
      </c>
      <c r="T1540" s="17">
        <f>IFERROR(ZACKS_Screener[[#This Row],[PE2]]/(ZACKS_Screener[[#This Row],[EG2]]*100), "")</f>
        <v>2.7036935483870925</v>
      </c>
      <c r="U1540"/>
    </row>
    <row r="1541" spans="1:21" hidden="1" x14ac:dyDescent="0.25">
      <c r="A1541" s="20" t="s">
        <v>4196</v>
      </c>
      <c r="B1541" s="35">
        <v>2436.1799999999998</v>
      </c>
      <c r="C1541" s="6" t="s">
        <v>4195</v>
      </c>
      <c r="D1541" s="6" t="s">
        <v>13</v>
      </c>
      <c r="E1541" s="6" t="s">
        <v>37</v>
      </c>
      <c r="F1541" s="6" t="s">
        <v>688</v>
      </c>
      <c r="G1541">
        <v>12</v>
      </c>
      <c r="H1541">
        <v>202212</v>
      </c>
      <c r="I1541" s="8">
        <v>44.88</v>
      </c>
      <c r="J1541" s="8">
        <v>4.6100000000000003</v>
      </c>
      <c r="K1541" s="8">
        <v>3.84</v>
      </c>
      <c r="L1541" s="8">
        <v>3.82</v>
      </c>
      <c r="M1541" s="36" t="str">
        <f>INDEX(YahooDetails[], MATCH(ZACKS_Screener[Ticker], YahooDetails[Ticker],0), 4)</f>
        <v>Financial Services</v>
      </c>
      <c r="N1541" s="6" t="str">
        <f>INDEX(YahooDetails[], MATCH(ZACKS_Screener[Ticker], YahooDetails[Ticker],0), 2)</f>
        <v>Banks—Regional</v>
      </c>
      <c r="O15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-0.16702819956616061</v>
      </c>
      <c r="P15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-5.2083333333333382E-3</v>
      </c>
      <c r="Q1541" s="17">
        <f>IFERROR(ZACKS_Screener[[#This Row],[Price]]/ZACKS_Screener[[#This Row],[EPS1]], "")</f>
        <v>11.687500000000002</v>
      </c>
      <c r="R1541" s="17">
        <f>IFERROR(ZACKS_Screener[[#This Row],[Price]]/ZACKS_Screener[[#This Row],[EPS2]], "")</f>
        <v>11.74869109947644</v>
      </c>
      <c r="S1541" s="17">
        <f>IFERROR(ZACKS_Screener[[#This Row],[PE1]]/(ZACKS_Screener[[#This Row],[EG1]]*100), "")</f>
        <v>-0.69973214285714258</v>
      </c>
      <c r="T1541" s="17">
        <f>IFERROR(ZACKS_Screener[[#This Row],[PE2]]/(ZACKS_Screener[[#This Row],[EG2]]*100), "")</f>
        <v>-22.557486910994744</v>
      </c>
      <c r="U1541"/>
    </row>
    <row r="1542" spans="1:21" hidden="1" x14ac:dyDescent="0.25">
      <c r="A1542" s="20" t="s">
        <v>987</v>
      </c>
      <c r="B1542" s="35">
        <v>30091.42</v>
      </c>
      <c r="C1542" s="6" t="s">
        <v>986</v>
      </c>
      <c r="D1542" s="6" t="s">
        <v>22</v>
      </c>
      <c r="E1542" s="6" t="s">
        <v>30</v>
      </c>
      <c r="F1542" s="6" t="s">
        <v>590</v>
      </c>
      <c r="G1542">
        <v>1</v>
      </c>
      <c r="H1542">
        <v>202301</v>
      </c>
      <c r="I1542" s="8">
        <v>136.54</v>
      </c>
      <c r="J1542" s="8">
        <v>7.21</v>
      </c>
      <c r="K1542" s="8">
        <v>6</v>
      </c>
      <c r="L1542" s="8">
        <v>7.19</v>
      </c>
      <c r="M1542" s="36" t="str">
        <f>INDEX(YahooDetails[], MATCH(ZACKS_Screener[Ticker], YahooDetails[Ticker],0), 4)</f>
        <v>Consumer Defensive</v>
      </c>
      <c r="N1542" s="6" t="str">
        <f>INDEX(YahooDetails[], MATCH(ZACKS_Screener[Ticker], YahooDetails[Ticker],0), 2)</f>
        <v>Discount Stores</v>
      </c>
      <c r="O15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-0.16782246879334259</v>
      </c>
      <c r="P15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0.19833333333333339</v>
      </c>
      <c r="Q1542" s="17">
        <f>IFERROR(ZACKS_Screener[[#This Row],[Price]]/ZACKS_Screener[[#This Row],[EPS1]], "")</f>
        <v>22.756666666666664</v>
      </c>
      <c r="R1542" s="17">
        <f>IFERROR(ZACKS_Screener[[#This Row],[Price]]/ZACKS_Screener[[#This Row],[EPS2]], "")</f>
        <v>18.990264255910986</v>
      </c>
      <c r="S1542" s="17">
        <f>IFERROR(ZACKS_Screener[[#This Row],[PE1]]/(ZACKS_Screener[[#This Row],[EG1]]*100), "")</f>
        <v>-1.3559964187327822</v>
      </c>
      <c r="T1542" s="17">
        <f>IFERROR(ZACKS_Screener[[#This Row],[PE2]]/(ZACKS_Screener[[#This Row],[EG2]]*100), "")</f>
        <v>0.95749231542408308</v>
      </c>
      <c r="U1542"/>
    </row>
    <row r="1543" spans="1:21" hidden="1" x14ac:dyDescent="0.25">
      <c r="A1543" s="20" t="s">
        <v>597</v>
      </c>
      <c r="B1543" s="35">
        <v>63985.41</v>
      </c>
      <c r="C1543" s="6" t="s">
        <v>596</v>
      </c>
      <c r="D1543" s="6" t="s">
        <v>13</v>
      </c>
      <c r="E1543" s="6" t="s">
        <v>37</v>
      </c>
      <c r="F1543" s="6" t="s">
        <v>379</v>
      </c>
      <c r="G1543">
        <v>12</v>
      </c>
      <c r="H1543">
        <v>202212</v>
      </c>
      <c r="I1543" s="8">
        <v>90.62</v>
      </c>
      <c r="J1543" s="8">
        <v>5.17</v>
      </c>
      <c r="K1543" s="8">
        <v>4.3</v>
      </c>
      <c r="L1543" s="8">
        <v>6.06</v>
      </c>
      <c r="M1543" s="36" t="str">
        <f>INDEX(YahooDetails[], MATCH(ZACKS_Screener[Ticker], YahooDetails[Ticker],0), 4)</f>
        <v>Financial Services</v>
      </c>
      <c r="N1543" s="6" t="str">
        <f>INDEX(YahooDetails[], MATCH(ZACKS_Screener[Ticker], YahooDetails[Ticker],0), 2)</f>
        <v>Asset Management</v>
      </c>
      <c r="O15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-0.16827852998065768</v>
      </c>
      <c r="P15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0.40930232558139534</v>
      </c>
      <c r="Q1543" s="17">
        <f>IFERROR(ZACKS_Screener[[#This Row],[Price]]/ZACKS_Screener[[#This Row],[EPS1]], "")</f>
        <v>21.074418604651164</v>
      </c>
      <c r="R1543" s="17">
        <f>IFERROR(ZACKS_Screener[[#This Row],[Price]]/ZACKS_Screener[[#This Row],[EPS2]], "")</f>
        <v>14.953795379537956</v>
      </c>
      <c r="S1543" s="17">
        <f>IFERROR(ZACKS_Screener[[#This Row],[PE1]]/(ZACKS_Screener[[#This Row],[EG1]]*100), "")</f>
        <v>-1.2523533814488101</v>
      </c>
      <c r="T1543" s="17">
        <f>IFERROR(ZACKS_Screener[[#This Row],[PE2]]/(ZACKS_Screener[[#This Row],[EG2]]*100), "")</f>
        <v>0.36534840984098416</v>
      </c>
      <c r="U1543"/>
    </row>
    <row r="1544" spans="1:21" hidden="1" x14ac:dyDescent="0.25">
      <c r="A1544" s="20" t="s">
        <v>2053</v>
      </c>
      <c r="B1544" s="35">
        <v>9490.3700000000008</v>
      </c>
      <c r="C1544" s="6" t="s">
        <v>2052</v>
      </c>
      <c r="D1544" s="6" t="s">
        <v>13</v>
      </c>
      <c r="E1544" s="6" t="s">
        <v>330</v>
      </c>
      <c r="F1544" s="6" t="s">
        <v>664</v>
      </c>
      <c r="G1544">
        <v>7</v>
      </c>
      <c r="H1544">
        <v>202207</v>
      </c>
      <c r="I1544" s="8">
        <v>246.16</v>
      </c>
      <c r="J1544" s="8">
        <v>8.5500000000000007</v>
      </c>
      <c r="K1544" s="8">
        <v>7.11</v>
      </c>
      <c r="L1544" s="8">
        <v>9.0399999999999991</v>
      </c>
      <c r="M1544" s="36" t="str">
        <f>INDEX(YahooDetails[], MATCH(ZACKS_Screener[Ticker], YahooDetails[Ticker],0), 4)</f>
        <v>Consumer Cyclical</v>
      </c>
      <c r="N1544" s="6" t="str">
        <f>INDEX(YahooDetails[], MATCH(ZACKS_Screener[Ticker], YahooDetails[Ticker],0), 2)</f>
        <v>Resorts &amp; Casinos</v>
      </c>
      <c r="O15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-0.16842105263157897</v>
      </c>
      <c r="P15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0.27144866385372696</v>
      </c>
      <c r="Q1544" s="17">
        <f>IFERROR(ZACKS_Screener[[#This Row],[Price]]/ZACKS_Screener[[#This Row],[EPS1]], "")</f>
        <v>34.621659634317858</v>
      </c>
      <c r="R1544" s="17">
        <f>IFERROR(ZACKS_Screener[[#This Row],[Price]]/ZACKS_Screener[[#This Row],[EPS2]], "")</f>
        <v>27.230088495575224</v>
      </c>
      <c r="S1544" s="17">
        <f>IFERROR(ZACKS_Screener[[#This Row],[PE1]]/(ZACKS_Screener[[#This Row],[EG1]]*100), "")</f>
        <v>-2.0556610407876224</v>
      </c>
      <c r="T1544" s="17">
        <f>IFERROR(ZACKS_Screener[[#This Row],[PE2]]/(ZACKS_Screener[[#This Row],[EG2]]*100), "")</f>
        <v>1.0031395295520207</v>
      </c>
      <c r="U1544"/>
    </row>
    <row r="1545" spans="1:21" hidden="1" x14ac:dyDescent="0.25">
      <c r="A1545" s="20" t="s">
        <v>420</v>
      </c>
      <c r="B1545" s="35">
        <v>22732.9</v>
      </c>
      <c r="C1545" s="6" t="s">
        <v>419</v>
      </c>
      <c r="D1545" s="6" t="s">
        <v>13</v>
      </c>
      <c r="E1545" s="6" t="s">
        <v>41</v>
      </c>
      <c r="F1545" s="6" t="s">
        <v>61</v>
      </c>
      <c r="G1545">
        <v>12</v>
      </c>
      <c r="H1545">
        <v>202212</v>
      </c>
      <c r="I1545" s="8">
        <v>44.94</v>
      </c>
      <c r="J1545" s="8">
        <v>3.5</v>
      </c>
      <c r="K1545" s="8">
        <v>2.91</v>
      </c>
      <c r="L1545" s="8">
        <v>3.3</v>
      </c>
      <c r="M1545" s="36" t="str">
        <f>INDEX(YahooDetails[], MATCH(ZACKS_Screener[Ticker], YahooDetails[Ticker],0), 4)</f>
        <v>Healthcare</v>
      </c>
      <c r="N1545" s="6" t="str">
        <f>INDEX(YahooDetails[], MATCH(ZACKS_Screener[Ticker], YahooDetails[Ticker],0), 2)</f>
        <v>Medical Instruments &amp; Supplies</v>
      </c>
      <c r="O15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-0.16857142857142854</v>
      </c>
      <c r="P15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0.13402061855670092</v>
      </c>
      <c r="Q1545" s="17">
        <f>IFERROR(ZACKS_Screener[[#This Row],[Price]]/ZACKS_Screener[[#This Row],[EPS1]], "")</f>
        <v>15.443298969072163</v>
      </c>
      <c r="R1545" s="17">
        <f>IFERROR(ZACKS_Screener[[#This Row],[Price]]/ZACKS_Screener[[#This Row],[EPS2]], "")</f>
        <v>13.618181818181819</v>
      </c>
      <c r="S1545" s="17">
        <f>IFERROR(ZACKS_Screener[[#This Row],[PE1]]/(ZACKS_Screener[[#This Row],[EG1]]*100), "")</f>
        <v>-0.91612790494495899</v>
      </c>
      <c r="T1545" s="17">
        <f>IFERROR(ZACKS_Screener[[#This Row],[PE2]]/(ZACKS_Screener[[#This Row],[EG2]]*100), "")</f>
        <v>1.0161258741258752</v>
      </c>
      <c r="U1545"/>
    </row>
    <row r="1546" spans="1:21" hidden="1" x14ac:dyDescent="0.25">
      <c r="A1546" s="20" t="s">
        <v>2208</v>
      </c>
      <c r="B1546" s="35">
        <v>5325.69</v>
      </c>
      <c r="C1546" s="6" t="s">
        <v>2207</v>
      </c>
      <c r="D1546" s="6" t="s">
        <v>13</v>
      </c>
      <c r="E1546" s="6" t="s">
        <v>41</v>
      </c>
      <c r="F1546" s="6" t="s">
        <v>153</v>
      </c>
      <c r="G1546">
        <v>12</v>
      </c>
      <c r="H1546">
        <v>202212</v>
      </c>
      <c r="I1546" s="8">
        <v>20.88</v>
      </c>
      <c r="J1546" s="8">
        <v>5.03</v>
      </c>
      <c r="K1546" s="8">
        <v>4.18</v>
      </c>
      <c r="L1546" s="8">
        <v>4.53</v>
      </c>
      <c r="M1546" s="36" t="str">
        <f>INDEX(YahooDetails[], MATCH(ZACKS_Screener[Ticker], YahooDetails[Ticker],0), 4)</f>
        <v>Healthcare</v>
      </c>
      <c r="N1546" s="6" t="str">
        <f>INDEX(YahooDetails[], MATCH(ZACKS_Screener[Ticker], YahooDetails[Ticker],0), 2)</f>
        <v>Drug Manufacturers—General</v>
      </c>
      <c r="O15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-0.16898608349900607</v>
      </c>
      <c r="P15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8.3732057416268074E-2</v>
      </c>
      <c r="Q1546" s="17">
        <f>IFERROR(ZACKS_Screener[[#This Row],[Price]]/ZACKS_Screener[[#This Row],[EPS1]], "")</f>
        <v>4.9952153110047846</v>
      </c>
      <c r="R1546" s="17">
        <f>IFERROR(ZACKS_Screener[[#This Row],[Price]]/ZACKS_Screener[[#This Row],[EPS2]], "")</f>
        <v>4.6092715231788075</v>
      </c>
      <c r="S1546" s="17">
        <f>IFERROR(ZACKS_Screener[[#This Row],[PE1]]/(ZACKS_Screener[[#This Row],[EG1]]*100), "")</f>
        <v>-0.29559921193357708</v>
      </c>
      <c r="T1546" s="17">
        <f>IFERROR(ZACKS_Screener[[#This Row],[PE2]]/(ZACKS_Screener[[#This Row],[EG2]]*100), "")</f>
        <v>0.5504787133396396</v>
      </c>
      <c r="U1546"/>
    </row>
    <row r="1547" spans="1:21" hidden="1" x14ac:dyDescent="0.25">
      <c r="A1547" s="20" t="s">
        <v>3743</v>
      </c>
      <c r="B1547" s="35">
        <v>2167.96</v>
      </c>
      <c r="C1547" s="6" t="s">
        <v>3742</v>
      </c>
      <c r="D1547" s="6" t="s">
        <v>22</v>
      </c>
      <c r="E1547" s="6" t="s">
        <v>14</v>
      </c>
      <c r="F1547" s="6" t="s">
        <v>667</v>
      </c>
      <c r="G1547">
        <v>12</v>
      </c>
      <c r="H1547">
        <v>202212</v>
      </c>
      <c r="I1547" s="8">
        <v>16.86</v>
      </c>
      <c r="J1547" s="8">
        <v>0.71</v>
      </c>
      <c r="K1547" s="8">
        <v>0.59</v>
      </c>
      <c r="L1547" s="8">
        <v>0.68</v>
      </c>
      <c r="M1547" s="36" t="str">
        <f>INDEX(YahooDetails[], MATCH(ZACKS_Screener[Ticker], YahooDetails[Ticker],0), 4)</f>
        <v>Communication Services</v>
      </c>
      <c r="N1547" s="6" t="str">
        <f>INDEX(YahooDetails[], MATCH(ZACKS_Screener[Ticker], YahooDetails[Ticker],0), 2)</f>
        <v>Telecom Services</v>
      </c>
      <c r="O15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-0.16901408450704225</v>
      </c>
      <c r="P15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0.15254237288135608</v>
      </c>
      <c r="Q1547" s="17">
        <f>IFERROR(ZACKS_Screener[[#This Row],[Price]]/ZACKS_Screener[[#This Row],[EPS1]], "")</f>
        <v>28.576271186440678</v>
      </c>
      <c r="R1547" s="17">
        <f>IFERROR(ZACKS_Screener[[#This Row],[Price]]/ZACKS_Screener[[#This Row],[EPS2]], "")</f>
        <v>24.794117647058822</v>
      </c>
      <c r="S1547" s="17">
        <f>IFERROR(ZACKS_Screener[[#This Row],[PE1]]/(ZACKS_Screener[[#This Row],[EG1]]*100), "")</f>
        <v>-1.6907627118644069</v>
      </c>
      <c r="T1547" s="17">
        <f>IFERROR(ZACKS_Screener[[#This Row],[PE2]]/(ZACKS_Screener[[#This Row],[EG2]]*100), "")</f>
        <v>1.6253921568627434</v>
      </c>
      <c r="U1547"/>
    </row>
    <row r="1548" spans="1:21" hidden="1" x14ac:dyDescent="0.25">
      <c r="A1548" s="20" t="s">
        <v>75</v>
      </c>
      <c r="B1548" s="35">
        <v>12305.55</v>
      </c>
      <c r="C1548" s="6" t="s">
        <v>74</v>
      </c>
      <c r="D1548" s="6" t="s">
        <v>13</v>
      </c>
      <c r="E1548" s="6" t="s">
        <v>51</v>
      </c>
      <c r="F1548" s="6" t="s">
        <v>76</v>
      </c>
      <c r="G1548">
        <v>2</v>
      </c>
      <c r="H1548">
        <v>202302</v>
      </c>
      <c r="I1548" s="8">
        <v>21.44</v>
      </c>
      <c r="J1548" s="8">
        <v>3.37</v>
      </c>
      <c r="K1548" s="8">
        <v>2.8</v>
      </c>
      <c r="L1548" s="8">
        <v>2.89</v>
      </c>
      <c r="M1548" s="36" t="str">
        <f>INDEX(YahooDetails[], MATCH(ZACKS_Screener[Ticker], YahooDetails[Ticker],0), 4)</f>
        <v>Consumer Defensive</v>
      </c>
      <c r="N1548" s="6" t="str">
        <f>INDEX(YahooDetails[], MATCH(ZACKS_Screener[Ticker], YahooDetails[Ticker],0), 2)</f>
        <v>Grocery Stores</v>
      </c>
      <c r="O15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-0.16913946587537099</v>
      </c>
      <c r="P15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3.2142857142857251E-2</v>
      </c>
      <c r="Q1548" s="17">
        <f>IFERROR(ZACKS_Screener[[#This Row],[Price]]/ZACKS_Screener[[#This Row],[EPS1]], "")</f>
        <v>7.6571428571428584</v>
      </c>
      <c r="R1548" s="17">
        <f>IFERROR(ZACKS_Screener[[#This Row],[Price]]/ZACKS_Screener[[#This Row],[EPS2]], "")</f>
        <v>7.4186851211072664</v>
      </c>
      <c r="S1548" s="17">
        <f>IFERROR(ZACKS_Screener[[#This Row],[PE1]]/(ZACKS_Screener[[#This Row],[EG1]]*100), "")</f>
        <v>-0.45271177944862151</v>
      </c>
      <c r="T1548" s="17">
        <f>IFERROR(ZACKS_Screener[[#This Row],[PE2]]/(ZACKS_Screener[[#This Row],[EG2]]*100), "")</f>
        <v>2.3080353710111416</v>
      </c>
      <c r="U1548"/>
    </row>
    <row r="1549" spans="1:21" hidden="1" x14ac:dyDescent="0.25">
      <c r="A1549" s="20" t="s">
        <v>2638</v>
      </c>
      <c r="B1549" s="35">
        <v>210272.11</v>
      </c>
      <c r="C1549" s="6" t="s">
        <v>2637</v>
      </c>
      <c r="D1549" s="6" t="s">
        <v>13</v>
      </c>
      <c r="E1549" s="6" t="s">
        <v>223</v>
      </c>
      <c r="F1549" s="6" t="s">
        <v>410</v>
      </c>
      <c r="G1549">
        <v>12</v>
      </c>
      <c r="H1549">
        <v>202212</v>
      </c>
      <c r="I1549" s="8">
        <v>60.33</v>
      </c>
      <c r="J1549" s="8">
        <v>10.76</v>
      </c>
      <c r="K1549" s="8">
        <v>8.94</v>
      </c>
      <c r="L1549" s="8">
        <v>9.33</v>
      </c>
      <c r="M1549" s="36" t="str">
        <f>INDEX(YahooDetails[], MATCH(ZACKS_Screener[Ticker], YahooDetails[Ticker],0), 4)</f>
        <v>Energy</v>
      </c>
      <c r="N1549" s="6" t="str">
        <f>INDEX(YahooDetails[], MATCH(ZACKS_Screener[Ticker], YahooDetails[Ticker],0), 2)</f>
        <v>Oil &amp; Gas Integrated</v>
      </c>
      <c r="O15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-0.16914498141263942</v>
      </c>
      <c r="P15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4.3624161073825572E-2</v>
      </c>
      <c r="Q1549" s="17">
        <f>IFERROR(ZACKS_Screener[[#This Row],[Price]]/ZACKS_Screener[[#This Row],[EPS1]], "")</f>
        <v>6.7483221476510069</v>
      </c>
      <c r="R1549" s="17">
        <f>IFERROR(ZACKS_Screener[[#This Row],[Price]]/ZACKS_Screener[[#This Row],[EPS2]], "")</f>
        <v>6.4662379421221861</v>
      </c>
      <c r="S1549" s="17">
        <f>IFERROR(ZACKS_Screener[[#This Row],[PE1]]/(ZACKS_Screener[[#This Row],[EG1]]*100), "")</f>
        <v>-0.39896673796002657</v>
      </c>
      <c r="T1549" s="17">
        <f>IFERROR(ZACKS_Screener[[#This Row],[PE2]]/(ZACKS_Screener[[#This Row],[EG2]]*100), "")</f>
        <v>1.4822606975018524</v>
      </c>
      <c r="U1549"/>
    </row>
    <row r="1550" spans="1:21" hidden="1" x14ac:dyDescent="0.25">
      <c r="A1550" s="20" t="s">
        <v>2174</v>
      </c>
      <c r="B1550" s="35">
        <v>19424.63</v>
      </c>
      <c r="C1550" s="6" t="s">
        <v>2174</v>
      </c>
      <c r="D1550" s="6" t="s">
        <v>13</v>
      </c>
      <c r="E1550" s="6" t="s">
        <v>26</v>
      </c>
      <c r="F1550" s="6" t="s">
        <v>961</v>
      </c>
      <c r="G1550">
        <v>12</v>
      </c>
      <c r="H1550">
        <v>202212</v>
      </c>
      <c r="I1550" s="8">
        <v>5982.4301999999998</v>
      </c>
      <c r="J1550" s="8">
        <v>491.82</v>
      </c>
      <c r="K1550" s="8">
        <v>408.58</v>
      </c>
      <c r="L1550" s="8">
        <v>375.64</v>
      </c>
      <c r="M1550" s="36" t="str">
        <f>INDEX(YahooDetails[], MATCH(ZACKS_Screener[Ticker], YahooDetails[Ticker],0), 4)</f>
        <v>Consumer Cyclical</v>
      </c>
      <c r="N1550" s="6" t="str">
        <f>INDEX(YahooDetails[], MATCH(ZACKS_Screener[Ticker], YahooDetails[Ticker],0), 2)</f>
        <v>Residential Construction</v>
      </c>
      <c r="O15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-0.16924891220365176</v>
      </c>
      <c r="P15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-8.0620686279308823E-2</v>
      </c>
      <c r="Q1550" s="17">
        <f>IFERROR(ZACKS_Screener[[#This Row],[Price]]/ZACKS_Screener[[#This Row],[EPS1]], "")</f>
        <v>14.642004503402026</v>
      </c>
      <c r="R1550" s="17">
        <f>IFERROR(ZACKS_Screener[[#This Row],[Price]]/ZACKS_Screener[[#This Row],[EPS2]], "")</f>
        <v>15.92596688318603</v>
      </c>
      <c r="S1550" s="17">
        <f>IFERROR(ZACKS_Screener[[#This Row],[PE1]]/(ZACKS_Screener[[#This Row],[EG1]]*100), "")</f>
        <v>-0.86511660918587019</v>
      </c>
      <c r="T1550" s="17">
        <f>IFERROR(ZACKS_Screener[[#This Row],[PE2]]/(ZACKS_Screener[[#This Row],[EG2]]*100), "")</f>
        <v>-1.975419413822753</v>
      </c>
      <c r="U1550"/>
    </row>
    <row r="1551" spans="1:21" hidden="1" x14ac:dyDescent="0.25">
      <c r="A1551" s="20" t="s">
        <v>2233</v>
      </c>
      <c r="B1551" s="35">
        <v>5129.78</v>
      </c>
      <c r="C1551" s="6" t="s">
        <v>2232</v>
      </c>
      <c r="D1551" s="6" t="s">
        <v>13</v>
      </c>
      <c r="E1551" s="6" t="s">
        <v>37</v>
      </c>
      <c r="F1551" s="6" t="s">
        <v>212</v>
      </c>
      <c r="G1551">
        <v>12</v>
      </c>
      <c r="H1551">
        <v>202212</v>
      </c>
      <c r="I1551" s="8">
        <v>42.54</v>
      </c>
      <c r="J1551" s="8">
        <v>7.32</v>
      </c>
      <c r="K1551" s="8">
        <v>6.07</v>
      </c>
      <c r="L1551" s="8">
        <v>7.58</v>
      </c>
      <c r="M1551" s="36" t="str">
        <f>INDEX(YahooDetails[], MATCH(ZACKS_Screener[Ticker], YahooDetails[Ticker],0), 4)</f>
        <v>Financial Services</v>
      </c>
      <c r="N1551" s="6" t="str">
        <f>INDEX(YahooDetails[], MATCH(ZACKS_Screener[Ticker], YahooDetails[Ticker],0), 2)</f>
        <v>Credit Services</v>
      </c>
      <c r="O15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-0.17076502732240437</v>
      </c>
      <c r="P15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0.24876441515650738</v>
      </c>
      <c r="Q1551" s="17">
        <f>IFERROR(ZACKS_Screener[[#This Row],[Price]]/ZACKS_Screener[[#This Row],[EPS1]], "")</f>
        <v>7.0082372322899502</v>
      </c>
      <c r="R1551" s="17">
        <f>IFERROR(ZACKS_Screener[[#This Row],[Price]]/ZACKS_Screener[[#This Row],[EPS2]], "")</f>
        <v>5.6121372031662267</v>
      </c>
      <c r="S1551" s="17">
        <f>IFERROR(ZACKS_Screener[[#This Row],[PE1]]/(ZACKS_Screener[[#This Row],[EG1]]*100), "")</f>
        <v>-0.41040237232289956</v>
      </c>
      <c r="T1551" s="17">
        <f>IFERROR(ZACKS_Screener[[#This Row],[PE2]]/(ZACKS_Screener[[#This Row],[EG2]]*100), "")</f>
        <v>0.2256004822729735</v>
      </c>
      <c r="U1551"/>
    </row>
    <row r="1552" spans="1:21" hidden="1" x14ac:dyDescent="0.25">
      <c r="A1552" s="20" t="s">
        <v>2780</v>
      </c>
      <c r="B1552" s="35">
        <v>5989.01</v>
      </c>
      <c r="C1552" s="6" t="s">
        <v>2779</v>
      </c>
      <c r="D1552" s="6" t="s">
        <v>13</v>
      </c>
      <c r="E1552" s="6" t="s">
        <v>37</v>
      </c>
      <c r="F1552" s="6" t="s">
        <v>156</v>
      </c>
      <c r="G1552">
        <v>12</v>
      </c>
      <c r="H1552">
        <v>202212</v>
      </c>
      <c r="I1552" s="8">
        <v>19.190000000000001</v>
      </c>
      <c r="J1552" s="8">
        <v>2.2799999999999998</v>
      </c>
      <c r="K1552" s="8">
        <v>1.89</v>
      </c>
      <c r="L1552" s="8">
        <v>2.04</v>
      </c>
      <c r="M1552" s="36" t="str">
        <f>INDEX(YahooDetails[], MATCH(ZACKS_Screener[Ticker], YahooDetails[Ticker],0), 4)</f>
        <v>Real Estate</v>
      </c>
      <c r="N1552" s="6" t="str">
        <f>INDEX(YahooDetails[], MATCH(ZACKS_Screener[Ticker], YahooDetails[Ticker],0), 2)</f>
        <v>REIT—Mortgage</v>
      </c>
      <c r="O15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-0.17105263157894735</v>
      </c>
      <c r="P15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7.9365079365079444E-2</v>
      </c>
      <c r="Q1552" s="17">
        <f>IFERROR(ZACKS_Screener[[#This Row],[Price]]/ZACKS_Screener[[#This Row],[EPS1]], "")</f>
        <v>10.153439153439155</v>
      </c>
      <c r="R1552" s="17">
        <f>IFERROR(ZACKS_Screener[[#This Row],[Price]]/ZACKS_Screener[[#This Row],[EPS2]], "")</f>
        <v>9.4068627450980404</v>
      </c>
      <c r="S1552" s="17">
        <f>IFERROR(ZACKS_Screener[[#This Row],[PE1]]/(ZACKS_Screener[[#This Row],[EG1]]*100), "")</f>
        <v>-0.59358567358567382</v>
      </c>
      <c r="T1552" s="17">
        <f>IFERROR(ZACKS_Screener[[#This Row],[PE2]]/(ZACKS_Screener[[#This Row],[EG2]]*100), "")</f>
        <v>1.1852647058823518</v>
      </c>
      <c r="U1552"/>
    </row>
    <row r="1553" spans="1:21" hidden="1" x14ac:dyDescent="0.25">
      <c r="A1553" s="20" t="s">
        <v>2920</v>
      </c>
      <c r="B1553" s="35">
        <v>25253.119999999999</v>
      </c>
      <c r="C1553" s="6" t="s">
        <v>2919</v>
      </c>
      <c r="D1553" s="6" t="s">
        <v>22</v>
      </c>
      <c r="E1553" s="6" t="s">
        <v>37</v>
      </c>
      <c r="F1553" s="6" t="s">
        <v>38</v>
      </c>
      <c r="G1553">
        <v>12</v>
      </c>
      <c r="H1553">
        <v>202212</v>
      </c>
      <c r="I1553" s="8">
        <v>112.45</v>
      </c>
      <c r="J1553" s="8">
        <v>8.02</v>
      </c>
      <c r="K1553" s="8">
        <v>6.64</v>
      </c>
      <c r="L1553" s="8">
        <v>6.93</v>
      </c>
      <c r="M1553" s="36" t="str">
        <f>INDEX(YahooDetails[], MATCH(ZACKS_Screener[Ticker], YahooDetails[Ticker],0), 4)</f>
        <v>Financial Services</v>
      </c>
      <c r="N1553" s="6" t="str">
        <f>INDEX(YahooDetails[], MATCH(ZACKS_Screener[Ticker], YahooDetails[Ticker],0), 2)</f>
        <v>Asset Management</v>
      </c>
      <c r="O15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-0.17206982543640897</v>
      </c>
      <c r="P15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4.3674698795180732E-2</v>
      </c>
      <c r="Q1553" s="17">
        <f>IFERROR(ZACKS_Screener[[#This Row],[Price]]/ZACKS_Screener[[#This Row],[EPS1]], "")</f>
        <v>16.935240963855424</v>
      </c>
      <c r="R1553" s="17">
        <f>IFERROR(ZACKS_Screener[[#This Row],[Price]]/ZACKS_Screener[[#This Row],[EPS2]], "")</f>
        <v>16.226551226551226</v>
      </c>
      <c r="S1553" s="17">
        <f>IFERROR(ZACKS_Screener[[#This Row],[PE1]]/(ZACKS_Screener[[#This Row],[EG1]]*100), "")</f>
        <v>-0.98420748210232245</v>
      </c>
      <c r="T1553" s="17">
        <f>IFERROR(ZACKS_Screener[[#This Row],[PE2]]/(ZACKS_Screener[[#This Row],[EG2]]*100), "")</f>
        <v>3.7153206946310386</v>
      </c>
      <c r="U1553"/>
    </row>
    <row r="1554" spans="1:21" hidden="1" x14ac:dyDescent="0.25">
      <c r="A1554" s="20" t="s">
        <v>343</v>
      </c>
      <c r="B1554" s="35">
        <v>5506.71</v>
      </c>
      <c r="C1554" s="6" t="s">
        <v>342</v>
      </c>
      <c r="D1554" s="6" t="s">
        <v>13</v>
      </c>
      <c r="E1554" s="6" t="s">
        <v>18</v>
      </c>
      <c r="F1554" s="6" t="s">
        <v>344</v>
      </c>
      <c r="G1554">
        <v>9</v>
      </c>
      <c r="H1554">
        <v>202209</v>
      </c>
      <c r="I1554" s="8">
        <v>142.81</v>
      </c>
      <c r="J1554" s="8">
        <v>21.55</v>
      </c>
      <c r="K1554" s="8">
        <v>17.82</v>
      </c>
      <c r="L1554" s="8">
        <v>16.68</v>
      </c>
      <c r="M1554" s="36" t="str">
        <f>INDEX(YahooDetails[], MATCH(ZACKS_Screener[Ticker], YahooDetails[Ticker],0), 4)</f>
        <v>Industrials</v>
      </c>
      <c r="N1554" s="6" t="str">
        <f>INDEX(YahooDetails[], MATCH(ZACKS_Screener[Ticker], YahooDetails[Ticker],0), 2)</f>
        <v>Electrical Equipment &amp; Parts</v>
      </c>
      <c r="O15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-0.17308584686774944</v>
      </c>
      <c r="P15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-6.3973063973064001E-2</v>
      </c>
      <c r="Q1554" s="17">
        <f>IFERROR(ZACKS_Screener[[#This Row],[Price]]/ZACKS_Screener[[#This Row],[EPS1]], "")</f>
        <v>8.0140291806958466</v>
      </c>
      <c r="R1554" s="17">
        <f>IFERROR(ZACKS_Screener[[#This Row],[Price]]/ZACKS_Screener[[#This Row],[EPS2]], "")</f>
        <v>8.5617505995203835</v>
      </c>
      <c r="S1554" s="17">
        <f>IFERROR(ZACKS_Screener[[#This Row],[PE1]]/(ZACKS_Screener[[#This Row],[EG1]]*100), "")</f>
        <v>-0.46300892451473313</v>
      </c>
      <c r="T1554" s="17">
        <f>IFERROR(ZACKS_Screener[[#This Row],[PE2]]/(ZACKS_Screener[[#This Row],[EG2]]*100), "")</f>
        <v>-1.3383368042408172</v>
      </c>
      <c r="U1554"/>
    </row>
    <row r="1555" spans="1:21" hidden="1" x14ac:dyDescent="0.25">
      <c r="A1555" s="20" t="s">
        <v>294</v>
      </c>
      <c r="B1555" s="35">
        <v>5867.29</v>
      </c>
      <c r="C1555" s="6" t="s">
        <v>293</v>
      </c>
      <c r="D1555" s="6" t="s">
        <v>13</v>
      </c>
      <c r="E1555" s="6" t="s">
        <v>118</v>
      </c>
      <c r="F1555" s="6" t="s">
        <v>119</v>
      </c>
      <c r="G1555">
        <v>12</v>
      </c>
      <c r="H1555">
        <v>202212</v>
      </c>
      <c r="I1555" s="8">
        <v>8.52</v>
      </c>
      <c r="J1555" s="8">
        <v>0.69</v>
      </c>
      <c r="K1555" s="8">
        <v>0.56999999999999995</v>
      </c>
      <c r="L1555" s="8">
        <v>0.59</v>
      </c>
      <c r="M1555" s="36" t="str">
        <f>INDEX(YahooDetails[], MATCH(ZACKS_Screener[Ticker], YahooDetails[Ticker],0), 4)</f>
        <v>Utilities</v>
      </c>
      <c r="N1555" s="6" t="str">
        <f>INDEX(YahooDetails[], MATCH(ZACKS_Screener[Ticker], YahooDetails[Ticker],0), 2)</f>
        <v>Utilities—Renewable</v>
      </c>
      <c r="O15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-0.17391304347826086</v>
      </c>
      <c r="P15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3.5087719298245647E-2</v>
      </c>
      <c r="Q1555" s="17">
        <f>IFERROR(ZACKS_Screener[[#This Row],[Price]]/ZACKS_Screener[[#This Row],[EPS1]], "")</f>
        <v>14.947368421052632</v>
      </c>
      <c r="R1555" s="17">
        <f>IFERROR(ZACKS_Screener[[#This Row],[Price]]/ZACKS_Screener[[#This Row],[EPS2]], "")</f>
        <v>14.440677966101696</v>
      </c>
      <c r="S1555" s="17">
        <f>IFERROR(ZACKS_Screener[[#This Row],[PE1]]/(ZACKS_Screener[[#This Row],[EG1]]*100), "")</f>
        <v>-0.85947368421052639</v>
      </c>
      <c r="T1555" s="17">
        <f>IFERROR(ZACKS_Screener[[#This Row],[PE2]]/(ZACKS_Screener[[#This Row],[EG2]]*100), "")</f>
        <v>4.1155932203389796</v>
      </c>
      <c r="U1555"/>
    </row>
    <row r="1556" spans="1:21" hidden="1" x14ac:dyDescent="0.25">
      <c r="A1556" s="20" t="s">
        <v>2469</v>
      </c>
      <c r="B1556" s="35">
        <v>25276.51</v>
      </c>
      <c r="C1556" s="6" t="s">
        <v>2468</v>
      </c>
      <c r="D1556" s="6" t="s">
        <v>13</v>
      </c>
      <c r="E1556" s="6" t="s">
        <v>330</v>
      </c>
      <c r="F1556" s="6" t="s">
        <v>606</v>
      </c>
      <c r="G1556">
        <v>12</v>
      </c>
      <c r="H1556">
        <v>202212</v>
      </c>
      <c r="I1556" s="8">
        <v>41.77</v>
      </c>
      <c r="J1556" s="8">
        <v>-1.55</v>
      </c>
      <c r="K1556" s="8">
        <v>-1.82</v>
      </c>
      <c r="L1556" s="8">
        <v>-1.83</v>
      </c>
      <c r="M1556" s="36" t="str">
        <f>INDEX(YahooDetails[], MATCH(ZACKS_Screener[Ticker], YahooDetails[Ticker],0), 4)</f>
        <v>Communication Services</v>
      </c>
      <c r="N1556" s="6" t="str">
        <f>INDEX(YahooDetails[], MATCH(ZACKS_Screener[Ticker], YahooDetails[Ticker],0), 2)</f>
        <v>Electronic Gaming &amp; Multimedia</v>
      </c>
      <c r="O15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-0.17419354838709677</v>
      </c>
      <c r="P15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-5.4945054945054993E-3</v>
      </c>
      <c r="Q1556" s="17">
        <f>IFERROR(ZACKS_Screener[[#This Row],[Price]]/ZACKS_Screener[[#This Row],[EPS1]], "")</f>
        <v>-22.950549450549453</v>
      </c>
      <c r="R1556" s="17">
        <f>IFERROR(ZACKS_Screener[[#This Row],[Price]]/ZACKS_Screener[[#This Row],[EPS2]], "")</f>
        <v>-22.825136612021858</v>
      </c>
      <c r="S1556" s="17">
        <f>IFERROR(ZACKS_Screener[[#This Row],[PE1]]/(ZACKS_Screener[[#This Row],[EG1]]*100), "")</f>
        <v>1.3175315425315428</v>
      </c>
      <c r="T1556" s="17">
        <f>IFERROR(ZACKS_Screener[[#This Row],[PE2]]/(ZACKS_Screener[[#This Row],[EG2]]*100), "")</f>
        <v>41.541748633879742</v>
      </c>
      <c r="U1556"/>
    </row>
    <row r="1557" spans="1:21" hidden="1" x14ac:dyDescent="0.25">
      <c r="A1557" s="20" t="s">
        <v>2171</v>
      </c>
      <c r="B1557" s="35">
        <v>3246.76</v>
      </c>
      <c r="C1557" s="6" t="s">
        <v>4053</v>
      </c>
      <c r="D1557" s="6" t="s">
        <v>22</v>
      </c>
      <c r="E1557" s="6" t="s">
        <v>14</v>
      </c>
      <c r="F1557" s="6" t="s">
        <v>196</v>
      </c>
      <c r="G1557">
        <v>12</v>
      </c>
      <c r="H1557">
        <v>202212</v>
      </c>
      <c r="I1557" s="8">
        <v>113.03</v>
      </c>
      <c r="J1557" s="8">
        <v>5.07</v>
      </c>
      <c r="K1557" s="8">
        <v>4.18</v>
      </c>
      <c r="L1557" s="8">
        <v>5.07</v>
      </c>
      <c r="M1557" s="36" t="str">
        <f>INDEX(YahooDetails[], MATCH(ZACKS_Screener[Ticker], YahooDetails[Ticker],0), 4)</f>
        <v>Technology</v>
      </c>
      <c r="N1557" s="6" t="str">
        <f>INDEX(YahooDetails[], MATCH(ZACKS_Screener[Ticker], YahooDetails[Ticker],0), 2)</f>
        <v>Semiconductor Equipment &amp; Materials</v>
      </c>
      <c r="O15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-0.17554240631163717</v>
      </c>
      <c r="P15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0.21291866028708148</v>
      </c>
      <c r="Q1557" s="17">
        <f>IFERROR(ZACKS_Screener[[#This Row],[Price]]/ZACKS_Screener[[#This Row],[EPS1]], "")</f>
        <v>27.040669856459331</v>
      </c>
      <c r="R1557" s="17">
        <f>IFERROR(ZACKS_Screener[[#This Row],[Price]]/ZACKS_Screener[[#This Row],[EPS2]], "")</f>
        <v>22.293885601577909</v>
      </c>
      <c r="S1557" s="17">
        <f>IFERROR(ZACKS_Screener[[#This Row],[PE1]]/(ZACKS_Screener[[#This Row],[EG1]]*100), "")</f>
        <v>-1.5404066985645923</v>
      </c>
      <c r="T1557" s="17">
        <f>IFERROR(ZACKS_Screener[[#This Row],[PE2]]/(ZACKS_Screener[[#This Row],[EG2]]*100), "")</f>
        <v>1.0470611439842201</v>
      </c>
      <c r="U1557"/>
    </row>
    <row r="1558" spans="1:21" hidden="1" x14ac:dyDescent="0.25">
      <c r="A1558" s="20" t="s">
        <v>1110</v>
      </c>
      <c r="B1558" s="35">
        <v>64527.46</v>
      </c>
      <c r="C1558" s="6" t="s">
        <v>1109</v>
      </c>
      <c r="D1558" s="6" t="s">
        <v>13</v>
      </c>
      <c r="E1558" s="6" t="s">
        <v>223</v>
      </c>
      <c r="F1558" s="6" t="s">
        <v>270</v>
      </c>
      <c r="G1558">
        <v>12</v>
      </c>
      <c r="H1558">
        <v>202212</v>
      </c>
      <c r="I1558" s="8">
        <v>110.33</v>
      </c>
      <c r="J1558" s="8">
        <v>13.76</v>
      </c>
      <c r="K1558" s="8">
        <v>11.34</v>
      </c>
      <c r="L1558" s="8">
        <v>12.58</v>
      </c>
      <c r="M1558" s="36" t="str">
        <f>INDEX(YahooDetails[], MATCH(ZACKS_Screener[Ticker], YahooDetails[Ticker],0), 4)</f>
        <v>Energy</v>
      </c>
      <c r="N1558" s="6" t="str">
        <f>INDEX(YahooDetails[], MATCH(ZACKS_Screener[Ticker], YahooDetails[Ticker],0), 2)</f>
        <v>Oil &amp; Gas E&amp;P</v>
      </c>
      <c r="O15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-0.17587209302325582</v>
      </c>
      <c r="P15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0.10934744268077604</v>
      </c>
      <c r="Q1558" s="17">
        <f>IFERROR(ZACKS_Screener[[#This Row],[Price]]/ZACKS_Screener[[#This Row],[EPS1]], "")</f>
        <v>9.7292768959435634</v>
      </c>
      <c r="R1558" s="17">
        <f>IFERROR(ZACKS_Screener[[#This Row],[Price]]/ZACKS_Screener[[#This Row],[EPS2]], "")</f>
        <v>8.7702702702702702</v>
      </c>
      <c r="S1558" s="17">
        <f>IFERROR(ZACKS_Screener[[#This Row],[PE1]]/(ZACKS_Screener[[#This Row],[EG1]]*100), "")</f>
        <v>-0.55320185986852655</v>
      </c>
      <c r="T1558" s="17">
        <f>IFERROR(ZACKS_Screener[[#This Row],[PE2]]/(ZACKS_Screener[[#This Row],[EG2]]*100), "")</f>
        <v>0.80205536181342618</v>
      </c>
      <c r="U1558"/>
    </row>
    <row r="1559" spans="1:21" hidden="1" x14ac:dyDescent="0.25">
      <c r="A1559" s="20" t="s">
        <v>60</v>
      </c>
      <c r="B1559" s="35">
        <v>185545.61</v>
      </c>
      <c r="C1559" s="6" t="s">
        <v>59</v>
      </c>
      <c r="D1559" s="6" t="s">
        <v>13</v>
      </c>
      <c r="E1559" s="6" t="s">
        <v>41</v>
      </c>
      <c r="F1559" s="6" t="s">
        <v>61</v>
      </c>
      <c r="G1559">
        <v>12</v>
      </c>
      <c r="H1559">
        <v>202212</v>
      </c>
      <c r="I1559" s="8">
        <v>106.7</v>
      </c>
      <c r="J1559" s="8">
        <v>5.34</v>
      </c>
      <c r="K1559" s="8">
        <v>4.3899999999999997</v>
      </c>
      <c r="L1559" s="8">
        <v>4.54</v>
      </c>
      <c r="M1559" s="36" t="str">
        <f>INDEX(YahooDetails[], MATCH(ZACKS_Screener[Ticker], YahooDetails[Ticker],0), 4)</f>
        <v>Healthcare</v>
      </c>
      <c r="N1559" s="6" t="str">
        <f>INDEX(YahooDetails[], MATCH(ZACKS_Screener[Ticker], YahooDetails[Ticker],0), 2)</f>
        <v>Medical Devices</v>
      </c>
      <c r="O15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-0.17790262172284649</v>
      </c>
      <c r="P15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3.4168564920273432E-2</v>
      </c>
      <c r="Q1559" s="17">
        <f>IFERROR(ZACKS_Screener[[#This Row],[Price]]/ZACKS_Screener[[#This Row],[EPS1]], "")</f>
        <v>24.305239179954444</v>
      </c>
      <c r="R1559" s="17">
        <f>IFERROR(ZACKS_Screener[[#This Row],[Price]]/ZACKS_Screener[[#This Row],[EPS2]], "")</f>
        <v>23.502202643171806</v>
      </c>
      <c r="S1559" s="17">
        <f>IFERROR(ZACKS_Screener[[#This Row],[PE1]]/(ZACKS_Screener[[#This Row],[EG1]]*100), "")</f>
        <v>-1.3662102865363863</v>
      </c>
      <c r="T1559" s="17">
        <f>IFERROR(ZACKS_Screener[[#This Row],[PE2]]/(ZACKS_Screener[[#This Row],[EG2]]*100), "")</f>
        <v>6.8783113069015984</v>
      </c>
      <c r="U1559"/>
    </row>
    <row r="1560" spans="1:21" hidden="1" x14ac:dyDescent="0.25">
      <c r="A1560" s="20" t="s">
        <v>4219</v>
      </c>
      <c r="B1560" s="35">
        <v>2844.4</v>
      </c>
      <c r="C1560" s="6" t="s">
        <v>4218</v>
      </c>
      <c r="D1560" s="6" t="s">
        <v>13</v>
      </c>
      <c r="E1560" s="6" t="s">
        <v>30</v>
      </c>
      <c r="F1560" s="6" t="s">
        <v>3498</v>
      </c>
      <c r="G1560">
        <v>1</v>
      </c>
      <c r="H1560">
        <v>202301</v>
      </c>
      <c r="I1560" s="8">
        <v>62.64</v>
      </c>
      <c r="J1560" s="8">
        <v>11.8</v>
      </c>
      <c r="K1560" s="8">
        <v>9.69</v>
      </c>
      <c r="L1560" s="8">
        <v>10.45</v>
      </c>
      <c r="M1560" s="36" t="str">
        <f>INDEX(YahooDetails[], MATCH(ZACKS_Screener[Ticker], YahooDetails[Ticker],0), 4)</f>
        <v>Consumer Cyclical</v>
      </c>
      <c r="N1560" s="6" t="str">
        <f>INDEX(YahooDetails[], MATCH(ZACKS_Screener[Ticker], YahooDetails[Ticker],0), 2)</f>
        <v>Luxury Goods</v>
      </c>
      <c r="O15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-0.17881355932203399</v>
      </c>
      <c r="P15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7.8431372549019593E-2</v>
      </c>
      <c r="Q1560" s="17">
        <f>IFERROR(ZACKS_Screener[[#This Row],[Price]]/ZACKS_Screener[[#This Row],[EPS1]], "")</f>
        <v>6.4643962848297214</v>
      </c>
      <c r="R1560" s="17">
        <f>IFERROR(ZACKS_Screener[[#This Row],[Price]]/ZACKS_Screener[[#This Row],[EPS2]], "")</f>
        <v>5.9942583732057422</v>
      </c>
      <c r="S1560" s="17">
        <f>IFERROR(ZACKS_Screener[[#This Row],[PE1]]/(ZACKS_Screener[[#This Row],[EG1]]*100), "")</f>
        <v>-0.36151600076298901</v>
      </c>
      <c r="T1560" s="17">
        <f>IFERROR(ZACKS_Screener[[#This Row],[PE2]]/(ZACKS_Screener[[#This Row],[EG2]]*100), "")</f>
        <v>0.76426794258373221</v>
      </c>
      <c r="U1560"/>
    </row>
    <row r="1561" spans="1:21" hidden="1" x14ac:dyDescent="0.25">
      <c r="A1561" s="20" t="s">
        <v>1510</v>
      </c>
      <c r="B1561" s="35">
        <v>29736.44</v>
      </c>
      <c r="C1561" s="6" t="s">
        <v>1505</v>
      </c>
      <c r="D1561" s="6" t="s">
        <v>13</v>
      </c>
      <c r="E1561" s="6" t="s">
        <v>14</v>
      </c>
      <c r="F1561" s="6" t="s">
        <v>34</v>
      </c>
      <c r="G1561">
        <v>10</v>
      </c>
      <c r="H1561">
        <v>202210</v>
      </c>
      <c r="I1561" s="8">
        <v>30.16</v>
      </c>
      <c r="J1561" s="8">
        <v>4.08</v>
      </c>
      <c r="K1561" s="8">
        <v>3.35</v>
      </c>
      <c r="L1561" s="8">
        <v>3.56</v>
      </c>
      <c r="M1561" s="36" t="str">
        <f>INDEX(YahooDetails[], MATCH(ZACKS_Screener[Ticker], YahooDetails[Ticker],0), 4)</f>
        <v>Technology</v>
      </c>
      <c r="N1561" s="6" t="str">
        <f>INDEX(YahooDetails[], MATCH(ZACKS_Screener[Ticker], YahooDetails[Ticker],0), 2)</f>
        <v>Computer Hardware</v>
      </c>
      <c r="O15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-0.17892156862745098</v>
      </c>
      <c r="P15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6.2686567164179086E-2</v>
      </c>
      <c r="Q1561" s="17">
        <f>IFERROR(ZACKS_Screener[[#This Row],[Price]]/ZACKS_Screener[[#This Row],[EPS1]], "")</f>
        <v>9.0029850746268654</v>
      </c>
      <c r="R1561" s="17">
        <f>IFERROR(ZACKS_Screener[[#This Row],[Price]]/ZACKS_Screener[[#This Row],[EPS2]], "")</f>
        <v>8.4719101123595504</v>
      </c>
      <c r="S1561" s="17">
        <f>IFERROR(ZACKS_Screener[[#This Row],[PE1]]/(ZACKS_Screener[[#This Row],[EG1]]*100), "")</f>
        <v>-0.50318053567777554</v>
      </c>
      <c r="T1561" s="17">
        <f>IFERROR(ZACKS_Screener[[#This Row],[PE2]]/(ZACKS_Screener[[#This Row],[EG2]]*100), "")</f>
        <v>1.3514713750668812</v>
      </c>
      <c r="U1561"/>
    </row>
    <row r="1562" spans="1:21" hidden="1" x14ac:dyDescent="0.25">
      <c r="A1562" s="20" t="s">
        <v>2395</v>
      </c>
      <c r="B1562" s="35">
        <v>13786.89</v>
      </c>
      <c r="C1562" s="6" t="s">
        <v>2394</v>
      </c>
      <c r="D1562" s="6" t="s">
        <v>22</v>
      </c>
      <c r="E1562" s="6" t="s">
        <v>330</v>
      </c>
      <c r="F1562" s="6" t="s">
        <v>331</v>
      </c>
      <c r="G1562">
        <v>12</v>
      </c>
      <c r="H1562">
        <v>202212</v>
      </c>
      <c r="I1562" s="8">
        <v>353.51</v>
      </c>
      <c r="J1562" s="8">
        <v>18.43</v>
      </c>
      <c r="K1562" s="8">
        <v>15.1</v>
      </c>
      <c r="L1562" s="8">
        <v>16.829999999999998</v>
      </c>
      <c r="M1562" s="36" t="str">
        <f>INDEX(YahooDetails[], MATCH(ZACKS_Screener[Ticker], YahooDetails[Ticker],0), 4)</f>
        <v>Industrials</v>
      </c>
      <c r="N1562" s="6" t="str">
        <f>INDEX(YahooDetails[], MATCH(ZACKS_Screener[Ticker], YahooDetails[Ticker],0), 2)</f>
        <v>Industrial Distribution</v>
      </c>
      <c r="O15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-0.18068366793271839</v>
      </c>
      <c r="P15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0.11456953642384098</v>
      </c>
      <c r="Q1562" s="17">
        <f>IFERROR(ZACKS_Screener[[#This Row],[Price]]/ZACKS_Screener[[#This Row],[EPS1]], "")</f>
        <v>23.411258278145695</v>
      </c>
      <c r="R1562" s="17">
        <f>IFERROR(ZACKS_Screener[[#This Row],[Price]]/ZACKS_Screener[[#This Row],[EPS2]], "")</f>
        <v>21.004753416518124</v>
      </c>
      <c r="S1562" s="17">
        <f>IFERROR(ZACKS_Screener[[#This Row],[PE1]]/(ZACKS_Screener[[#This Row],[EG1]]*100), "")</f>
        <v>-1.2957041743730486</v>
      </c>
      <c r="T1562" s="17">
        <f>IFERROR(ZACKS_Screener[[#This Row],[PE2]]/(ZACKS_Screener[[#This Row],[EG2]]*100), "")</f>
        <v>1.8333628704590976</v>
      </c>
      <c r="U1562"/>
    </row>
    <row r="1563" spans="1:21" hidden="1" x14ac:dyDescent="0.25">
      <c r="A1563" s="20" t="s">
        <v>3246</v>
      </c>
      <c r="B1563" s="35">
        <v>10961.42</v>
      </c>
      <c r="C1563" s="6" t="s">
        <v>3245</v>
      </c>
      <c r="D1563" s="6" t="s">
        <v>22</v>
      </c>
      <c r="E1563" s="6" t="s">
        <v>14</v>
      </c>
      <c r="F1563" s="6" t="s">
        <v>183</v>
      </c>
      <c r="G1563">
        <v>12</v>
      </c>
      <c r="H1563">
        <v>202212</v>
      </c>
      <c r="I1563" s="8">
        <v>46.84</v>
      </c>
      <c r="J1563" s="8">
        <v>1.43</v>
      </c>
      <c r="K1563" s="8">
        <v>1.17</v>
      </c>
      <c r="L1563" s="8">
        <v>1.79</v>
      </c>
      <c r="M1563" s="36" t="str">
        <f>INDEX(YahooDetails[], MATCH(ZACKS_Screener[Ticker], YahooDetails[Ticker],0), 4)</f>
        <v>Communication Services</v>
      </c>
      <c r="N1563" s="6" t="str">
        <f>INDEX(YahooDetails[], MATCH(ZACKS_Screener[Ticker], YahooDetails[Ticker],0), 2)</f>
        <v>Internet Content &amp; Information</v>
      </c>
      <c r="O15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-0.18181818181818182</v>
      </c>
      <c r="P15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0.52991452991453003</v>
      </c>
      <c r="Q1563" s="17">
        <f>IFERROR(ZACKS_Screener[[#This Row],[Price]]/ZACKS_Screener[[#This Row],[EPS1]], "")</f>
        <v>40.034188034188041</v>
      </c>
      <c r="R1563" s="17">
        <f>IFERROR(ZACKS_Screener[[#This Row],[Price]]/ZACKS_Screener[[#This Row],[EPS2]], "")</f>
        <v>26.16759776536313</v>
      </c>
      <c r="S1563" s="17">
        <f>IFERROR(ZACKS_Screener[[#This Row],[PE1]]/(ZACKS_Screener[[#This Row],[EG1]]*100), "")</f>
        <v>-2.2018803418803419</v>
      </c>
      <c r="T1563" s="17">
        <f>IFERROR(ZACKS_Screener[[#This Row],[PE2]]/(ZACKS_Screener[[#This Row],[EG2]]*100), "")</f>
        <v>0.49380789331411057</v>
      </c>
      <c r="U1563"/>
    </row>
    <row r="1564" spans="1:21" hidden="1" x14ac:dyDescent="0.25">
      <c r="A1564" s="20" t="s">
        <v>88</v>
      </c>
      <c r="B1564" s="35">
        <v>4065.37</v>
      </c>
      <c r="C1564" s="6" t="s">
        <v>87</v>
      </c>
      <c r="D1564" s="6" t="s">
        <v>22</v>
      </c>
      <c r="E1564" s="6" t="s">
        <v>37</v>
      </c>
      <c r="F1564" s="6" t="s">
        <v>89</v>
      </c>
      <c r="G1564">
        <v>12</v>
      </c>
      <c r="H1564">
        <v>202212</v>
      </c>
      <c r="I1564" s="8">
        <v>25.16</v>
      </c>
      <c r="J1564" s="8">
        <v>4.34</v>
      </c>
      <c r="K1564" s="8">
        <v>3.55</v>
      </c>
      <c r="L1564" s="8">
        <v>3.53</v>
      </c>
      <c r="M1564" s="36" t="str">
        <f>INDEX(YahooDetails[], MATCH(ZACKS_Screener[Ticker], YahooDetails[Ticker],0), 4)</f>
        <v>Financial Services</v>
      </c>
      <c r="N1564" s="6" t="str">
        <f>INDEX(YahooDetails[], MATCH(ZACKS_Screener[Ticker], YahooDetails[Ticker],0), 2)</f>
        <v>Insurance—Specialty</v>
      </c>
      <c r="O15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-0.18202764976958527</v>
      </c>
      <c r="P15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-5.633802816901414E-3</v>
      </c>
      <c r="Q1564" s="17">
        <f>IFERROR(ZACKS_Screener[[#This Row],[Price]]/ZACKS_Screener[[#This Row],[EPS1]], "")</f>
        <v>7.0873239436619722</v>
      </c>
      <c r="R1564" s="17">
        <f>IFERROR(ZACKS_Screener[[#This Row],[Price]]/ZACKS_Screener[[#This Row],[EPS2]], "")</f>
        <v>7.1274787535410766</v>
      </c>
      <c r="S1564" s="17">
        <f>IFERROR(ZACKS_Screener[[#This Row],[PE1]]/(ZACKS_Screener[[#This Row],[EG1]]*100), "")</f>
        <v>-0.38935425209484753</v>
      </c>
      <c r="T1564" s="17">
        <f>IFERROR(ZACKS_Screener[[#This Row],[PE2]]/(ZACKS_Screener[[#This Row],[EG2]]*100), "")</f>
        <v>-12.651274787535398</v>
      </c>
      <c r="U1564"/>
    </row>
    <row r="1565" spans="1:21" hidden="1" x14ac:dyDescent="0.25">
      <c r="A1565" s="20" t="s">
        <v>2202</v>
      </c>
      <c r="B1565" s="35">
        <v>11243.84</v>
      </c>
      <c r="C1565" s="6" t="s">
        <v>2201</v>
      </c>
      <c r="D1565" s="6" t="s">
        <v>13</v>
      </c>
      <c r="E1565" s="6" t="s">
        <v>26</v>
      </c>
      <c r="F1565" s="6" t="s">
        <v>64</v>
      </c>
      <c r="G1565">
        <v>12</v>
      </c>
      <c r="H1565">
        <v>202212</v>
      </c>
      <c r="I1565" s="8">
        <v>124.78</v>
      </c>
      <c r="J1565" s="8">
        <v>12.88</v>
      </c>
      <c r="K1565" s="8">
        <v>10.52</v>
      </c>
      <c r="L1565" s="8">
        <v>11.25</v>
      </c>
      <c r="M1565" s="36" t="str">
        <f>INDEX(YahooDetails[], MATCH(ZACKS_Screener[Ticker], YahooDetails[Ticker],0), 4)</f>
        <v>Industrials</v>
      </c>
      <c r="N1565" s="6" t="str">
        <f>INDEX(YahooDetails[], MATCH(ZACKS_Screener[Ticker], YahooDetails[Ticker],0), 2)</f>
        <v>Building Products &amp; Equipment</v>
      </c>
      <c r="O15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-0.18322981366459637</v>
      </c>
      <c r="P15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6.9391634980988631E-2</v>
      </c>
      <c r="Q1565" s="17">
        <f>IFERROR(ZACKS_Screener[[#This Row],[Price]]/ZACKS_Screener[[#This Row],[EPS1]], "")</f>
        <v>11.861216730038024</v>
      </c>
      <c r="R1565" s="17">
        <f>IFERROR(ZACKS_Screener[[#This Row],[Price]]/ZACKS_Screener[[#This Row],[EPS2]], "")</f>
        <v>11.091555555555555</v>
      </c>
      <c r="S1565" s="17">
        <f>IFERROR(ZACKS_Screener[[#This Row],[PE1]]/(ZACKS_Screener[[#This Row],[EG1]]*100), "")</f>
        <v>-0.64734098085970193</v>
      </c>
      <c r="T1565" s="17">
        <f>IFERROR(ZACKS_Screener[[#This Row],[PE2]]/(ZACKS_Screener[[#This Row],[EG2]]*100), "")</f>
        <v>1.5983995129375941</v>
      </c>
      <c r="U1565"/>
    </row>
    <row r="1566" spans="1:21" hidden="1" x14ac:dyDescent="0.25">
      <c r="A1566" s="20" t="s">
        <v>7032</v>
      </c>
      <c r="B1566" s="35">
        <v>2052.9899999999998</v>
      </c>
      <c r="C1566" s="6" t="s">
        <v>7031</v>
      </c>
      <c r="D1566" s="6" t="s">
        <v>22</v>
      </c>
      <c r="E1566" s="6" t="s">
        <v>37</v>
      </c>
      <c r="F1566" s="6" t="s">
        <v>688</v>
      </c>
      <c r="G1566">
        <v>12</v>
      </c>
      <c r="H1566">
        <v>202212</v>
      </c>
      <c r="I1566" s="8">
        <v>21.43</v>
      </c>
      <c r="J1566" s="8">
        <v>2.98</v>
      </c>
      <c r="K1566" s="8">
        <v>2.4300000000000002</v>
      </c>
      <c r="L1566" s="8">
        <v>2.4500000000000002</v>
      </c>
      <c r="M1566" s="36" t="e">
        <f>INDEX(YahooDetails[], MATCH(ZACKS_Screener[Ticker], YahooDetails[Ticker],0), 4)</f>
        <v>#N/A</v>
      </c>
      <c r="N1566" s="6" t="e">
        <f>INDEX(YahooDetails[], MATCH(ZACKS_Screener[Ticker], YahooDetails[Ticker],0), 2)</f>
        <v>#N/A</v>
      </c>
      <c r="O15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-0.18456375838926167</v>
      </c>
      <c r="P15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8.2304526748971252E-3</v>
      </c>
      <c r="Q1566" s="17">
        <f>IFERROR(ZACKS_Screener[[#This Row],[Price]]/ZACKS_Screener[[#This Row],[EPS1]], "")</f>
        <v>8.818930041152262</v>
      </c>
      <c r="R1566" s="17">
        <f>IFERROR(ZACKS_Screener[[#This Row],[Price]]/ZACKS_Screener[[#This Row],[EPS2]], "")</f>
        <v>8.7469387755102037</v>
      </c>
      <c r="S1566" s="17">
        <f>IFERROR(ZACKS_Screener[[#This Row],[PE1]]/(ZACKS_Screener[[#This Row],[EG1]]*100), "")</f>
        <v>-0.4778256640478864</v>
      </c>
      <c r="T1566" s="17">
        <f>IFERROR(ZACKS_Screener[[#This Row],[PE2]]/(ZACKS_Screener[[#This Row],[EG2]]*100), "")</f>
        <v>10.62753061224489</v>
      </c>
      <c r="U1566"/>
    </row>
    <row r="1567" spans="1:21" hidden="1" x14ac:dyDescent="0.25">
      <c r="A1567" s="20" t="s">
        <v>3178</v>
      </c>
      <c r="B1567" s="35">
        <v>7814.58</v>
      </c>
      <c r="C1567" s="6" t="s">
        <v>3177</v>
      </c>
      <c r="D1567" s="6" t="s">
        <v>13</v>
      </c>
      <c r="E1567" s="6" t="s">
        <v>30</v>
      </c>
      <c r="F1567" s="6" t="s">
        <v>1211</v>
      </c>
      <c r="G1567">
        <v>1</v>
      </c>
      <c r="H1567">
        <v>202301</v>
      </c>
      <c r="I1567" s="8">
        <v>121.68</v>
      </c>
      <c r="J1567" s="8">
        <v>16.54</v>
      </c>
      <c r="K1567" s="8">
        <v>13.48</v>
      </c>
      <c r="L1567" s="8">
        <v>13.99</v>
      </c>
      <c r="M1567" s="36" t="str">
        <f>INDEX(YahooDetails[], MATCH(ZACKS_Screener[Ticker], YahooDetails[Ticker],0), 4)</f>
        <v>Consumer Cyclical</v>
      </c>
      <c r="N1567" s="6" t="str">
        <f>INDEX(YahooDetails[], MATCH(ZACKS_Screener[Ticker], YahooDetails[Ticker],0), 2)</f>
        <v>Specialty Retail</v>
      </c>
      <c r="O15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-0.18500604594921397</v>
      </c>
      <c r="P15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3.7833827893175055E-2</v>
      </c>
      <c r="Q1567" s="17">
        <f>IFERROR(ZACKS_Screener[[#This Row],[Price]]/ZACKS_Screener[[#This Row],[EPS1]], "")</f>
        <v>9.026706231454007</v>
      </c>
      <c r="R1567" s="17">
        <f>IFERROR(ZACKS_Screener[[#This Row],[Price]]/ZACKS_Screener[[#This Row],[EPS2]], "")</f>
        <v>8.6976411722659037</v>
      </c>
      <c r="S1567" s="17">
        <f>IFERROR(ZACKS_Screener[[#This Row],[PE1]]/(ZACKS_Screener[[#This Row],[EG1]]*100), "")</f>
        <v>-0.48791412113806976</v>
      </c>
      <c r="T1567" s="17">
        <f>IFERROR(ZACKS_Screener[[#This Row],[PE2]]/(ZACKS_Screener[[#This Row],[EG2]]*100), "")</f>
        <v>2.2989059412185182</v>
      </c>
      <c r="U1567"/>
    </row>
    <row r="1568" spans="1:21" hidden="1" x14ac:dyDescent="0.25">
      <c r="A1568" s="20" t="s">
        <v>3598</v>
      </c>
      <c r="B1568" s="35">
        <v>2249.06</v>
      </c>
      <c r="C1568" s="6" t="s">
        <v>3597</v>
      </c>
      <c r="D1568" s="6" t="s">
        <v>13</v>
      </c>
      <c r="E1568" s="6" t="s">
        <v>26</v>
      </c>
      <c r="F1568" s="6" t="s">
        <v>438</v>
      </c>
      <c r="G1568">
        <v>12</v>
      </c>
      <c r="H1568">
        <v>202212</v>
      </c>
      <c r="I1568" s="8">
        <v>101.71</v>
      </c>
      <c r="J1568" s="8">
        <v>9.73</v>
      </c>
      <c r="K1568" s="8">
        <v>7.91</v>
      </c>
      <c r="L1568" s="8">
        <v>9.68</v>
      </c>
      <c r="M1568" s="36" t="str">
        <f>INDEX(YahooDetails[], MATCH(ZACKS_Screener[Ticker], YahooDetails[Ticker],0), 4)</f>
        <v>Industrials</v>
      </c>
      <c r="N1568" s="6" t="str">
        <f>INDEX(YahooDetails[], MATCH(ZACKS_Screener[Ticker], YahooDetails[Ticker],0), 2)</f>
        <v>Building Products &amp; Equipment</v>
      </c>
      <c r="O15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-0.18705035971223025</v>
      </c>
      <c r="P15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0.2237673830594184</v>
      </c>
      <c r="Q1568" s="17">
        <f>IFERROR(ZACKS_Screener[[#This Row],[Price]]/ZACKS_Screener[[#This Row],[EPS1]], "")</f>
        <v>12.858407079646017</v>
      </c>
      <c r="R1568" s="17">
        <f>IFERROR(ZACKS_Screener[[#This Row],[Price]]/ZACKS_Screener[[#This Row],[EPS2]], "")</f>
        <v>10.507231404958677</v>
      </c>
      <c r="S1568" s="17">
        <f>IFERROR(ZACKS_Screener[[#This Row],[PE1]]/(ZACKS_Screener[[#This Row],[EG1]]*100), "")</f>
        <v>-0.68743022464261383</v>
      </c>
      <c r="T1568" s="17">
        <f>IFERROR(ZACKS_Screener[[#This Row],[PE2]]/(ZACKS_Screener[[#This Row],[EG2]]*100), "")</f>
        <v>0.46956045431199528</v>
      </c>
      <c r="U1568"/>
    </row>
    <row r="1569" spans="1:21" hidden="1" x14ac:dyDescent="0.25">
      <c r="A1569" s="20" t="s">
        <v>2902</v>
      </c>
      <c r="B1569" s="35">
        <v>9200.17</v>
      </c>
      <c r="C1569" s="6" t="s">
        <v>2901</v>
      </c>
      <c r="D1569" s="6" t="s">
        <v>22</v>
      </c>
      <c r="E1569" s="6" t="s">
        <v>37</v>
      </c>
      <c r="F1569" s="6" t="s">
        <v>38</v>
      </c>
      <c r="G1569">
        <v>12</v>
      </c>
      <c r="H1569">
        <v>202212</v>
      </c>
      <c r="I1569" s="8">
        <v>29.76</v>
      </c>
      <c r="J1569" s="8">
        <v>1.87</v>
      </c>
      <c r="K1569" s="8">
        <v>1.52</v>
      </c>
      <c r="L1569" s="8">
        <v>2.2000000000000002</v>
      </c>
      <c r="M1569" s="36" t="str">
        <f>INDEX(YahooDetails[], MATCH(ZACKS_Screener[Ticker], YahooDetails[Ticker],0), 4)</f>
        <v>Financial Services</v>
      </c>
      <c r="N1569" s="6" t="str">
        <f>INDEX(YahooDetails[], MATCH(ZACKS_Screener[Ticker], YahooDetails[Ticker],0), 2)</f>
        <v>Asset Management</v>
      </c>
      <c r="O15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-0.18716577540106955</v>
      </c>
      <c r="P15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0.44736842105263169</v>
      </c>
      <c r="Q1569" s="17">
        <f>IFERROR(ZACKS_Screener[[#This Row],[Price]]/ZACKS_Screener[[#This Row],[EPS1]], "")</f>
        <v>19.578947368421055</v>
      </c>
      <c r="R1569" s="17">
        <f>IFERROR(ZACKS_Screener[[#This Row],[Price]]/ZACKS_Screener[[#This Row],[EPS2]], "")</f>
        <v>13.527272727272727</v>
      </c>
      <c r="S1569" s="17">
        <f>IFERROR(ZACKS_Screener[[#This Row],[PE1]]/(ZACKS_Screener[[#This Row],[EG1]]*100), "")</f>
        <v>-1.0460751879699248</v>
      </c>
      <c r="T1569" s="17">
        <f>IFERROR(ZACKS_Screener[[#This Row],[PE2]]/(ZACKS_Screener[[#This Row],[EG2]]*100), "")</f>
        <v>0.30237433155080207</v>
      </c>
      <c r="U1569"/>
    </row>
    <row r="1570" spans="1:21" hidden="1" x14ac:dyDescent="0.25">
      <c r="A1570" s="20" t="s">
        <v>2924</v>
      </c>
      <c r="B1570" s="35">
        <v>4574.55</v>
      </c>
      <c r="C1570" s="6" t="s">
        <v>2923</v>
      </c>
      <c r="D1570" s="6" t="s">
        <v>13</v>
      </c>
      <c r="E1570" s="6" t="s">
        <v>23</v>
      </c>
      <c r="F1570" s="6" t="s">
        <v>186</v>
      </c>
      <c r="G1570">
        <v>12</v>
      </c>
      <c r="H1570">
        <v>202212</v>
      </c>
      <c r="I1570" s="8">
        <v>83.08</v>
      </c>
      <c r="J1570" s="8">
        <v>11.32</v>
      </c>
      <c r="K1570" s="8">
        <v>9.18</v>
      </c>
      <c r="L1570" s="8">
        <v>9.76</v>
      </c>
      <c r="M1570" s="36" t="str">
        <f>INDEX(YahooDetails[], MATCH(ZACKS_Screener[Ticker], YahooDetails[Ticker],0), 4)</f>
        <v>Industrials</v>
      </c>
      <c r="N1570" s="6" t="str">
        <f>INDEX(YahooDetails[], MATCH(ZACKS_Screener[Ticker], YahooDetails[Ticker],0), 2)</f>
        <v>Rental &amp; Leasing Services</v>
      </c>
      <c r="O15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-0.18904593639575976</v>
      </c>
      <c r="P15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6.3180827886710256E-2</v>
      </c>
      <c r="Q1570" s="17">
        <f>IFERROR(ZACKS_Screener[[#This Row],[Price]]/ZACKS_Screener[[#This Row],[EPS1]], "")</f>
        <v>9.0501089324618729</v>
      </c>
      <c r="R1570" s="17">
        <f>IFERROR(ZACKS_Screener[[#This Row],[Price]]/ZACKS_Screener[[#This Row],[EPS2]], "")</f>
        <v>8.5122950819672134</v>
      </c>
      <c r="S1570" s="17">
        <f>IFERROR(ZACKS_Screener[[#This Row],[PE1]]/(ZACKS_Screener[[#This Row],[EG1]]*100), "")</f>
        <v>-0.4787253883900392</v>
      </c>
      <c r="T1570" s="17">
        <f>IFERROR(ZACKS_Screener[[#This Row],[PE2]]/(ZACKS_Screener[[#This Row],[EG2]]*100), "")</f>
        <v>1.3472908422837757</v>
      </c>
      <c r="U1570"/>
    </row>
    <row r="1571" spans="1:21" hidden="1" x14ac:dyDescent="0.25">
      <c r="A1571" s="20" t="s">
        <v>3321</v>
      </c>
      <c r="B1571" s="35">
        <v>2562.2399999999998</v>
      </c>
      <c r="C1571" s="6" t="s">
        <v>3320</v>
      </c>
      <c r="D1571" s="6" t="s">
        <v>22</v>
      </c>
      <c r="E1571" s="6" t="s">
        <v>18</v>
      </c>
      <c r="F1571" s="6" t="s">
        <v>115</v>
      </c>
      <c r="G1571">
        <v>12</v>
      </c>
      <c r="H1571">
        <v>202212</v>
      </c>
      <c r="I1571" s="8">
        <v>51.41</v>
      </c>
      <c r="J1571" s="8">
        <v>1.95</v>
      </c>
      <c r="K1571" s="8">
        <v>1.58</v>
      </c>
      <c r="L1571" s="8">
        <v>2</v>
      </c>
      <c r="M1571" s="36" t="str">
        <f>INDEX(YahooDetails[], MATCH(ZACKS_Screener[Ticker], YahooDetails[Ticker],0), 4)</f>
        <v>Technology</v>
      </c>
      <c r="N1571" s="6" t="str">
        <f>INDEX(YahooDetails[], MATCH(ZACKS_Screener[Ticker], YahooDetails[Ticker],0), 2)</f>
        <v>Software—Application</v>
      </c>
      <c r="O15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-0.18974358974358968</v>
      </c>
      <c r="P15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0.2658227848101265</v>
      </c>
      <c r="Q1571" s="17">
        <f>IFERROR(ZACKS_Screener[[#This Row],[Price]]/ZACKS_Screener[[#This Row],[EPS1]], "")</f>
        <v>32.537974683544299</v>
      </c>
      <c r="R1571" s="17">
        <f>IFERROR(ZACKS_Screener[[#This Row],[Price]]/ZACKS_Screener[[#This Row],[EPS2]], "")</f>
        <v>25.704999999999998</v>
      </c>
      <c r="S1571" s="17">
        <f>IFERROR(ZACKS_Screener[[#This Row],[PE1]]/(ZACKS_Screener[[#This Row],[EG1]]*100), "")</f>
        <v>-1.7148392062949029</v>
      </c>
      <c r="T1571" s="17">
        <f>IFERROR(ZACKS_Screener[[#This Row],[PE2]]/(ZACKS_Screener[[#This Row],[EG2]]*100), "")</f>
        <v>0.96699761904761927</v>
      </c>
      <c r="U1571"/>
    </row>
    <row r="1572" spans="1:21" hidden="1" x14ac:dyDescent="0.25">
      <c r="A1572" s="20" t="s">
        <v>2939</v>
      </c>
      <c r="B1572" s="35">
        <v>539248.18999999994</v>
      </c>
      <c r="C1572" s="6" t="s">
        <v>2938</v>
      </c>
      <c r="D1572" s="6" t="s">
        <v>13</v>
      </c>
      <c r="E1572" s="6" t="s">
        <v>14</v>
      </c>
      <c r="F1572" s="6" t="s">
        <v>2940</v>
      </c>
      <c r="G1572">
        <v>12</v>
      </c>
      <c r="H1572">
        <v>202212</v>
      </c>
      <c r="I1572" s="8">
        <v>103.98</v>
      </c>
      <c r="J1572" s="8">
        <v>6.57</v>
      </c>
      <c r="K1572" s="8">
        <v>5.32</v>
      </c>
      <c r="L1572" s="8">
        <v>6.26</v>
      </c>
      <c r="M1572" s="36" t="str">
        <f>INDEX(YahooDetails[], MATCH(ZACKS_Screener[Ticker], YahooDetails[Ticker],0), 4)</f>
        <v>Technology</v>
      </c>
      <c r="N1572" s="6" t="str">
        <f>INDEX(YahooDetails[], MATCH(ZACKS_Screener[Ticker], YahooDetails[Ticker],0), 2)</f>
        <v>Semiconductors</v>
      </c>
      <c r="O15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-0.19025875190258751</v>
      </c>
      <c r="P15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0.17669172932330818</v>
      </c>
      <c r="Q1572" s="17">
        <f>IFERROR(ZACKS_Screener[[#This Row],[Price]]/ZACKS_Screener[[#This Row],[EPS1]], "")</f>
        <v>19.545112781954888</v>
      </c>
      <c r="R1572" s="17">
        <f>IFERROR(ZACKS_Screener[[#This Row],[Price]]/ZACKS_Screener[[#This Row],[EPS2]], "")</f>
        <v>16.610223642172524</v>
      </c>
      <c r="S1572" s="17">
        <f>IFERROR(ZACKS_Screener[[#This Row],[PE1]]/(ZACKS_Screener[[#This Row],[EG1]]*100), "")</f>
        <v>-1.0272911278195489</v>
      </c>
      <c r="T1572" s="17">
        <f>IFERROR(ZACKS_Screener[[#This Row],[PE2]]/(ZACKS_Screener[[#This Row],[EG2]]*100), "")</f>
        <v>0.94006797634423278</v>
      </c>
      <c r="U1572"/>
    </row>
    <row r="1573" spans="1:21" hidden="1" x14ac:dyDescent="0.25">
      <c r="A1573" s="20" t="s">
        <v>233</v>
      </c>
      <c r="B1573" s="35">
        <v>191520.33</v>
      </c>
      <c r="C1573" s="6" t="s">
        <v>232</v>
      </c>
      <c r="D1573" s="6" t="s">
        <v>22</v>
      </c>
      <c r="E1573" s="6" t="s">
        <v>14</v>
      </c>
      <c r="F1573" s="6" t="s">
        <v>196</v>
      </c>
      <c r="G1573">
        <v>12</v>
      </c>
      <c r="H1573">
        <v>202212</v>
      </c>
      <c r="I1573" s="8">
        <v>118.93</v>
      </c>
      <c r="J1573" s="8">
        <v>3.5</v>
      </c>
      <c r="K1573" s="8">
        <v>2.83</v>
      </c>
      <c r="L1573" s="8">
        <v>3.95</v>
      </c>
      <c r="M1573" s="36" t="str">
        <f>INDEX(YahooDetails[], MATCH(ZACKS_Screener[Ticker], YahooDetails[Ticker],0), 4)</f>
        <v>Technology</v>
      </c>
      <c r="N1573" s="6" t="str">
        <f>INDEX(YahooDetails[], MATCH(ZACKS_Screener[Ticker], YahooDetails[Ticker],0), 2)</f>
        <v>Semiconductors</v>
      </c>
      <c r="O15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-0.19142857142857142</v>
      </c>
      <c r="P15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0.39575971731448767</v>
      </c>
      <c r="Q1573" s="17">
        <f>IFERROR(ZACKS_Screener[[#This Row],[Price]]/ZACKS_Screener[[#This Row],[EPS1]], "")</f>
        <v>42.024734982332156</v>
      </c>
      <c r="R1573" s="17">
        <f>IFERROR(ZACKS_Screener[[#This Row],[Price]]/ZACKS_Screener[[#This Row],[EPS2]], "")</f>
        <v>30.10886075949367</v>
      </c>
      <c r="S1573" s="17">
        <f>IFERROR(ZACKS_Screener[[#This Row],[PE1]]/(ZACKS_Screener[[#This Row],[EG1]]*100), "")</f>
        <v>-2.1953219766889931</v>
      </c>
      <c r="T1573" s="17">
        <f>IFERROR(ZACKS_Screener[[#This Row],[PE2]]/(ZACKS_Screener[[#This Row],[EG2]]*100), "")</f>
        <v>0.76078639240506318</v>
      </c>
      <c r="U1573"/>
    </row>
    <row r="1574" spans="1:21" hidden="1" x14ac:dyDescent="0.25">
      <c r="A1574" s="20" t="s">
        <v>732</v>
      </c>
      <c r="B1574" s="35">
        <v>5723.56</v>
      </c>
      <c r="C1574" s="6" t="s">
        <v>731</v>
      </c>
      <c r="D1574" s="6" t="s">
        <v>13</v>
      </c>
      <c r="E1574" s="6" t="s">
        <v>118</v>
      </c>
      <c r="F1574" s="6" t="s">
        <v>119</v>
      </c>
      <c r="G1574">
        <v>12</v>
      </c>
      <c r="H1574">
        <v>202212</v>
      </c>
      <c r="I1574" s="8">
        <v>2.6</v>
      </c>
      <c r="J1574" s="8">
        <v>0.36</v>
      </c>
      <c r="K1574" s="8">
        <v>0.28999999999999998</v>
      </c>
      <c r="L1574" s="8">
        <v>0.3</v>
      </c>
      <c r="M1574" s="36" t="str">
        <f>INDEX(YahooDetails[], MATCH(ZACKS_Screener[Ticker], YahooDetails[Ticker],0), 4)</f>
        <v>Utilities</v>
      </c>
      <c r="N1574" s="6" t="str">
        <f>INDEX(YahooDetails[], MATCH(ZACKS_Screener[Ticker], YahooDetails[Ticker],0), 2)</f>
        <v>Utilities—Diversified</v>
      </c>
      <c r="O15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-0.19444444444444448</v>
      </c>
      <c r="P15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3.4482758620689689E-2</v>
      </c>
      <c r="Q1574" s="17">
        <f>IFERROR(ZACKS_Screener[[#This Row],[Price]]/ZACKS_Screener[[#This Row],[EPS1]], "")</f>
        <v>8.9655172413793114</v>
      </c>
      <c r="R1574" s="17">
        <f>IFERROR(ZACKS_Screener[[#This Row],[Price]]/ZACKS_Screener[[#This Row],[EPS2]], "")</f>
        <v>8.6666666666666679</v>
      </c>
      <c r="S1574" s="17">
        <f>IFERROR(ZACKS_Screener[[#This Row],[PE1]]/(ZACKS_Screener[[#This Row],[EG1]]*100), "")</f>
        <v>-0.46108374384236456</v>
      </c>
      <c r="T1574" s="17">
        <f>IFERROR(ZACKS_Screener[[#This Row],[PE2]]/(ZACKS_Screener[[#This Row],[EG2]]*100), "")</f>
        <v>2.5133333333333314</v>
      </c>
      <c r="U1574"/>
    </row>
    <row r="1575" spans="1:21" hidden="1" x14ac:dyDescent="0.25">
      <c r="A1575" s="20" t="s">
        <v>1818</v>
      </c>
      <c r="B1575" s="35">
        <v>6923.92</v>
      </c>
      <c r="C1575" s="6" t="s">
        <v>1817</v>
      </c>
      <c r="D1575" s="6" t="s">
        <v>22</v>
      </c>
      <c r="E1575" s="6" t="s">
        <v>14</v>
      </c>
      <c r="F1575" s="6" t="s">
        <v>595</v>
      </c>
      <c r="G1575">
        <v>12</v>
      </c>
      <c r="H1575">
        <v>202212</v>
      </c>
      <c r="I1575" s="8">
        <v>278.83499999999998</v>
      </c>
      <c r="J1575" s="8">
        <v>16.87</v>
      </c>
      <c r="K1575" s="8">
        <v>13.57</v>
      </c>
      <c r="L1575" s="8">
        <v>14.81</v>
      </c>
      <c r="M1575" s="36" t="str">
        <f>INDEX(YahooDetails[], MATCH(ZACKS_Screener[Ticker], YahooDetails[Ticker],0), 4)</f>
        <v>Technology</v>
      </c>
      <c r="N1575" s="6" t="str">
        <f>INDEX(YahooDetails[], MATCH(ZACKS_Screener[Ticker], YahooDetails[Ticker],0), 2)</f>
        <v>Electronic Components</v>
      </c>
      <c r="O15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-0.19561351511558983</v>
      </c>
      <c r="P15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9.1378039793662505E-2</v>
      </c>
      <c r="Q1575" s="17">
        <f>IFERROR(ZACKS_Screener[[#This Row],[Price]]/ZACKS_Screener[[#This Row],[EPS1]], "")</f>
        <v>20.547899778924094</v>
      </c>
      <c r="R1575" s="17">
        <f>IFERROR(ZACKS_Screener[[#This Row],[Price]]/ZACKS_Screener[[#This Row],[EPS2]], "")</f>
        <v>18.827481431465223</v>
      </c>
      <c r="S1575" s="17">
        <f>IFERROR(ZACKS_Screener[[#This Row],[PE1]]/(ZACKS_Screener[[#This Row],[EG1]]*100), "")</f>
        <v>-1.0504335432437861</v>
      </c>
      <c r="T1575" s="17">
        <f>IFERROR(ZACKS_Screener[[#This Row],[PE2]]/(ZACKS_Screener[[#This Row],[EG2]]*100), "")</f>
        <v>2.0603945405240567</v>
      </c>
      <c r="U1575"/>
    </row>
    <row r="1576" spans="1:21" x14ac:dyDescent="0.25">
      <c r="A1576" s="20" t="s">
        <v>4355</v>
      </c>
      <c r="B1576" s="35">
        <v>3065.53</v>
      </c>
      <c r="C1576" s="6" t="s">
        <v>4354</v>
      </c>
      <c r="D1576" s="6" t="s">
        <v>22</v>
      </c>
      <c r="E1576" s="6" t="s">
        <v>37</v>
      </c>
      <c r="F1576" s="6" t="s">
        <v>379</v>
      </c>
      <c r="G1576">
        <v>12</v>
      </c>
      <c r="H1576">
        <v>202212</v>
      </c>
      <c r="I1576" s="8">
        <v>18.649999999999999</v>
      </c>
      <c r="J1576" s="8">
        <v>3</v>
      </c>
      <c r="K1576" s="8">
        <v>2.41</v>
      </c>
      <c r="L1576" s="8">
        <v>2.67</v>
      </c>
      <c r="M1576" s="36" t="str">
        <f>INDEX(YahooDetails[], MATCH(ZACKS_Screener[Ticker], YahooDetails[Ticker],0), 4)</f>
        <v>Financial Services</v>
      </c>
      <c r="N1576" s="6" t="str">
        <f>INDEX(YahooDetails[], MATCH(ZACKS_Screener[Ticker], YahooDetails[Ticker],0), 2)</f>
        <v>Capital Markets</v>
      </c>
      <c r="O15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-0.19666666666666663</v>
      </c>
      <c r="P15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0.1078838174273858</v>
      </c>
      <c r="Q1576" s="17">
        <f>IFERROR(ZACKS_Screener[[#This Row],[Price]]/ZACKS_Screener[[#This Row],[EPS1]], "")</f>
        <v>7.7385892116182564</v>
      </c>
      <c r="R1576" s="17">
        <f>IFERROR(ZACKS_Screener[[#This Row],[Price]]/ZACKS_Screener[[#This Row],[EPS2]], "")</f>
        <v>6.9850187265917603</v>
      </c>
      <c r="S1576" s="17">
        <f>IFERROR(ZACKS_Screener[[#This Row],[PE1]]/(ZACKS_Screener[[#This Row],[EG1]]*100), "")</f>
        <v>-0.39348758703143683</v>
      </c>
      <c r="T1576" s="17">
        <f>IFERROR(ZACKS_Screener[[#This Row],[PE2]]/(ZACKS_Screener[[#This Row],[EG2]]*100), "")</f>
        <v>0.64745750504177535</v>
      </c>
      <c r="U1576"/>
    </row>
    <row r="1577" spans="1:21" hidden="1" x14ac:dyDescent="0.25">
      <c r="A1577" s="20" t="s">
        <v>3707</v>
      </c>
      <c r="B1577" s="35">
        <v>2668.03</v>
      </c>
      <c r="C1577" s="6" t="s">
        <v>3706</v>
      </c>
      <c r="D1577" s="6" t="s">
        <v>22</v>
      </c>
      <c r="E1577" s="6" t="s">
        <v>23</v>
      </c>
      <c r="F1577" s="6" t="s">
        <v>1688</v>
      </c>
      <c r="G1577">
        <v>12</v>
      </c>
      <c r="H1577">
        <v>202212</v>
      </c>
      <c r="I1577" s="8">
        <v>102.78</v>
      </c>
      <c r="J1577" s="8">
        <v>7.18</v>
      </c>
      <c r="K1577" s="8">
        <v>5.76</v>
      </c>
      <c r="L1577" s="8">
        <v>6.61</v>
      </c>
      <c r="M1577" s="36" t="str">
        <f>INDEX(YahooDetails[], MATCH(ZACKS_Screener[Ticker], YahooDetails[Ticker],0), 4)</f>
        <v>Industrials</v>
      </c>
      <c r="N1577" s="6" t="str">
        <f>INDEX(YahooDetails[], MATCH(ZACKS_Screener[Ticker], YahooDetails[Ticker],0), 2)</f>
        <v>Integrated Freight &amp; Logistics</v>
      </c>
      <c r="O15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-0.1977715877437326</v>
      </c>
      <c r="P15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0.14756944444444453</v>
      </c>
      <c r="Q1577" s="17">
        <f>IFERROR(ZACKS_Screener[[#This Row],[Price]]/ZACKS_Screener[[#This Row],[EPS1]], "")</f>
        <v>17.84375</v>
      </c>
      <c r="R1577" s="17">
        <f>IFERROR(ZACKS_Screener[[#This Row],[Price]]/ZACKS_Screener[[#This Row],[EPS2]], "")</f>
        <v>15.549167927382753</v>
      </c>
      <c r="S1577" s="17">
        <f>IFERROR(ZACKS_Screener[[#This Row],[PE1]]/(ZACKS_Screener[[#This Row],[EG1]]*100), "")</f>
        <v>-0.90224031690140849</v>
      </c>
      <c r="T1577" s="17">
        <f>IFERROR(ZACKS_Screener[[#This Row],[PE2]]/(ZACKS_Screener[[#This Row],[EG2]]*100), "")</f>
        <v>1.053684791314407</v>
      </c>
      <c r="U1577"/>
    </row>
    <row r="1578" spans="1:21" hidden="1" x14ac:dyDescent="0.25">
      <c r="A1578" s="20" t="s">
        <v>1126</v>
      </c>
      <c r="B1578" s="35">
        <v>14212.56</v>
      </c>
      <c r="C1578" s="6" t="s">
        <v>1126</v>
      </c>
      <c r="D1578" s="6" t="s">
        <v>13</v>
      </c>
      <c r="E1578" s="6" t="s">
        <v>223</v>
      </c>
      <c r="F1578" s="6" t="s">
        <v>270</v>
      </c>
      <c r="G1578">
        <v>12</v>
      </c>
      <c r="H1578">
        <v>202212</v>
      </c>
      <c r="I1578" s="8">
        <v>39.299999999999997</v>
      </c>
      <c r="J1578" s="8">
        <v>3.11</v>
      </c>
      <c r="K1578" s="8">
        <v>2.4900000000000002</v>
      </c>
      <c r="L1578" s="8">
        <v>4.83</v>
      </c>
      <c r="M1578" s="36" t="str">
        <f>INDEX(YahooDetails[], MATCH(ZACKS_Screener[Ticker], YahooDetails[Ticker],0), 4)</f>
        <v>Energy</v>
      </c>
      <c r="N1578" s="6" t="str">
        <f>INDEX(YahooDetails[], MATCH(ZACKS_Screener[Ticker], YahooDetails[Ticker],0), 2)</f>
        <v>Oil &amp; Gas E&amp;P</v>
      </c>
      <c r="O15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-0.19935691318327964</v>
      </c>
      <c r="P15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0.93975903614457823</v>
      </c>
      <c r="Q1578" s="17">
        <f>IFERROR(ZACKS_Screener[[#This Row],[Price]]/ZACKS_Screener[[#This Row],[EPS1]], "")</f>
        <v>15.783132530120479</v>
      </c>
      <c r="R1578" s="17">
        <f>IFERROR(ZACKS_Screener[[#This Row],[Price]]/ZACKS_Screener[[#This Row],[EPS2]], "")</f>
        <v>8.1366459627329188</v>
      </c>
      <c r="S1578" s="17">
        <f>IFERROR(ZACKS_Screener[[#This Row],[PE1]]/(ZACKS_Screener[[#This Row],[EG1]]*100), "")</f>
        <v>-0.79170229304314055</v>
      </c>
      <c r="T1578" s="17">
        <f>IFERROR(ZACKS_Screener[[#This Row],[PE2]]/(ZACKS_Screener[[#This Row],[EG2]]*100), "")</f>
        <v>8.6582258321388758E-2</v>
      </c>
      <c r="U1578"/>
    </row>
    <row r="1579" spans="1:21" hidden="1" x14ac:dyDescent="0.25">
      <c r="A1579" s="20" t="s">
        <v>537</v>
      </c>
      <c r="B1579" s="35">
        <v>59129.91</v>
      </c>
      <c r="C1579" s="6" t="s">
        <v>536</v>
      </c>
      <c r="D1579" s="6" t="s">
        <v>13</v>
      </c>
      <c r="E1579" s="6" t="s">
        <v>37</v>
      </c>
      <c r="F1579" s="6" t="s">
        <v>418</v>
      </c>
      <c r="G1579">
        <v>10</v>
      </c>
      <c r="H1579">
        <v>202210</v>
      </c>
      <c r="I1579" s="8">
        <v>49.35</v>
      </c>
      <c r="J1579" s="8">
        <v>6.6</v>
      </c>
      <c r="K1579" s="8">
        <v>5.28</v>
      </c>
      <c r="L1579" s="8">
        <v>5.67</v>
      </c>
      <c r="M1579" s="36" t="str">
        <f>INDEX(YahooDetails[], MATCH(ZACKS_Screener[Ticker], YahooDetails[Ticker],0), 4)</f>
        <v>Financial Services</v>
      </c>
      <c r="N1579" s="6" t="str">
        <f>INDEX(YahooDetails[], MATCH(ZACKS_Screener[Ticker], YahooDetails[Ticker],0), 2)</f>
        <v>Banks—Diversified</v>
      </c>
      <c r="O15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-0.19999999999999993</v>
      </c>
      <c r="P15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7.3863636363636298E-2</v>
      </c>
      <c r="Q1579" s="17">
        <f>IFERROR(ZACKS_Screener[[#This Row],[Price]]/ZACKS_Screener[[#This Row],[EPS1]], "")</f>
        <v>9.3465909090909083</v>
      </c>
      <c r="R1579" s="17">
        <f>IFERROR(ZACKS_Screener[[#This Row],[Price]]/ZACKS_Screener[[#This Row],[EPS2]], "")</f>
        <v>8.7037037037037042</v>
      </c>
      <c r="S1579" s="17">
        <f>IFERROR(ZACKS_Screener[[#This Row],[PE1]]/(ZACKS_Screener[[#This Row],[EG1]]*100), "")</f>
        <v>-0.46732954545454558</v>
      </c>
      <c r="T1579" s="17">
        <f>IFERROR(ZACKS_Screener[[#This Row],[PE2]]/(ZACKS_Screener[[#This Row],[EG2]]*100), "")</f>
        <v>1.1783475783475794</v>
      </c>
      <c r="U1579"/>
    </row>
    <row r="1580" spans="1:21" hidden="1" x14ac:dyDescent="0.25">
      <c r="A1580" s="20" t="s">
        <v>3791</v>
      </c>
      <c r="B1580" s="35">
        <v>2190.7399999999998</v>
      </c>
      <c r="C1580" s="6" t="s">
        <v>3790</v>
      </c>
      <c r="D1580" s="6" t="s">
        <v>22</v>
      </c>
      <c r="E1580" s="6" t="s">
        <v>41</v>
      </c>
      <c r="F1580" s="6" t="s">
        <v>67</v>
      </c>
      <c r="G1580">
        <v>12</v>
      </c>
      <c r="H1580">
        <v>202212</v>
      </c>
      <c r="I1580" s="8">
        <v>36.54</v>
      </c>
      <c r="J1580" s="8">
        <v>3</v>
      </c>
      <c r="K1580" s="8">
        <v>2.4</v>
      </c>
      <c r="L1580" s="8">
        <v>3.38</v>
      </c>
      <c r="M1580" s="36" t="str">
        <f>INDEX(YahooDetails[], MATCH(ZACKS_Screener[Ticker], YahooDetails[Ticker],0), 4)</f>
        <v>Healthcare</v>
      </c>
      <c r="N1580" s="6" t="str">
        <f>INDEX(YahooDetails[], MATCH(ZACKS_Screener[Ticker], YahooDetails[Ticker],0), 2)</f>
        <v>Biotechnology</v>
      </c>
      <c r="O15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15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0.40833333333333333</v>
      </c>
      <c r="Q1580" s="17">
        <f>IFERROR(ZACKS_Screener[[#This Row],[Price]]/ZACKS_Screener[[#This Row],[EPS1]], "")</f>
        <v>15.225</v>
      </c>
      <c r="R1580" s="17">
        <f>IFERROR(ZACKS_Screener[[#This Row],[Price]]/ZACKS_Screener[[#This Row],[EPS2]], "")</f>
        <v>10.810650887573965</v>
      </c>
      <c r="S1580" s="17">
        <f>IFERROR(ZACKS_Screener[[#This Row],[PE1]]/(ZACKS_Screener[[#This Row],[EG1]]*100), "")</f>
        <v>-0.76124999999999987</v>
      </c>
      <c r="T1580" s="17">
        <f>IFERROR(ZACKS_Screener[[#This Row],[PE2]]/(ZACKS_Screener[[#This Row],[EG2]]*100), "")</f>
        <v>0.26475063398140319</v>
      </c>
      <c r="U1580"/>
    </row>
    <row r="1581" spans="1:21" hidden="1" x14ac:dyDescent="0.25">
      <c r="A1581" s="20" t="s">
        <v>3959</v>
      </c>
      <c r="B1581" s="35">
        <v>2585.39</v>
      </c>
      <c r="C1581" s="6" t="s">
        <v>3958</v>
      </c>
      <c r="D1581" s="6" t="s">
        <v>13</v>
      </c>
      <c r="E1581" s="6" t="s">
        <v>330</v>
      </c>
      <c r="F1581" s="6" t="s">
        <v>500</v>
      </c>
      <c r="G1581">
        <v>12</v>
      </c>
      <c r="H1581">
        <v>202212</v>
      </c>
      <c r="I1581" s="8">
        <v>8.3800000000000008</v>
      </c>
      <c r="J1581" s="8">
        <v>0.4</v>
      </c>
      <c r="K1581" s="8">
        <v>0.32</v>
      </c>
      <c r="L1581" s="8">
        <v>0.38</v>
      </c>
      <c r="M1581" s="36" t="str">
        <f>INDEX(YahooDetails[], MATCH(ZACKS_Screener[Ticker], YahooDetails[Ticker],0), 4)</f>
        <v>Consumer Cyclical</v>
      </c>
      <c r="N1581" s="6" t="str">
        <f>INDEX(YahooDetails[], MATCH(ZACKS_Screener[Ticker], YahooDetails[Ticker],0), 2)</f>
        <v>Personal Services</v>
      </c>
      <c r="O15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15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1581" s="17">
        <f>IFERROR(ZACKS_Screener[[#This Row],[Price]]/ZACKS_Screener[[#This Row],[EPS1]], "")</f>
        <v>26.187500000000004</v>
      </c>
      <c r="R1581" s="17">
        <f>IFERROR(ZACKS_Screener[[#This Row],[Price]]/ZACKS_Screener[[#This Row],[EPS2]], "")</f>
        <v>22.05263157894737</v>
      </c>
      <c r="S1581" s="17">
        <f>IFERROR(ZACKS_Screener[[#This Row],[PE1]]/(ZACKS_Screener[[#This Row],[EG1]]*100), "")</f>
        <v>-1.309375</v>
      </c>
      <c r="T1581" s="17">
        <f>IFERROR(ZACKS_Screener[[#This Row],[PE2]]/(ZACKS_Screener[[#This Row],[EG2]]*100), "")</f>
        <v>1.176140350877193</v>
      </c>
      <c r="U1581"/>
    </row>
    <row r="1582" spans="1:21" hidden="1" x14ac:dyDescent="0.25">
      <c r="A1582" s="20" t="s">
        <v>1146</v>
      </c>
      <c r="B1582" s="35">
        <v>4843.8100000000004</v>
      </c>
      <c r="C1582" s="6" t="s">
        <v>1145</v>
      </c>
      <c r="D1582" s="6" t="s">
        <v>13</v>
      </c>
      <c r="E1582" s="6" t="s">
        <v>37</v>
      </c>
      <c r="F1582" s="6" t="s">
        <v>1147</v>
      </c>
      <c r="G1582">
        <v>12</v>
      </c>
      <c r="H1582">
        <v>202212</v>
      </c>
      <c r="I1582" s="8">
        <v>45.16</v>
      </c>
      <c r="J1582" s="8">
        <v>7.72</v>
      </c>
      <c r="K1582" s="8">
        <v>6.17</v>
      </c>
      <c r="L1582" s="8">
        <v>6.79</v>
      </c>
      <c r="M1582" s="36" t="str">
        <f>INDEX(YahooDetails[], MATCH(ZACKS_Screener[Ticker], YahooDetails[Ticker],0), 4)</f>
        <v>Financial Services</v>
      </c>
      <c r="N1582" s="6" t="str">
        <f>INDEX(YahooDetails[], MATCH(ZACKS_Screener[Ticker], YahooDetails[Ticker],0), 2)</f>
        <v>Insurance—Specialty</v>
      </c>
      <c r="O15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-0.20077720207253885</v>
      </c>
      <c r="P15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0.10048622366288494</v>
      </c>
      <c r="Q1582" s="17">
        <f>IFERROR(ZACKS_Screener[[#This Row],[Price]]/ZACKS_Screener[[#This Row],[EPS1]], "")</f>
        <v>7.3192868719611015</v>
      </c>
      <c r="R1582" s="17">
        <f>IFERROR(ZACKS_Screener[[#This Row],[Price]]/ZACKS_Screener[[#This Row],[EPS2]], "")</f>
        <v>6.6509572901325473</v>
      </c>
      <c r="S1582" s="17">
        <f>IFERROR(ZACKS_Screener[[#This Row],[PE1]]/(ZACKS_Screener[[#This Row],[EG1]]*100), "")</f>
        <v>-0.36454770742928838</v>
      </c>
      <c r="T1582" s="17">
        <f>IFERROR(ZACKS_Screener[[#This Row],[PE2]]/(ZACKS_Screener[[#This Row],[EG2]]*100), "")</f>
        <v>0.66187752387286791</v>
      </c>
      <c r="U1582"/>
    </row>
    <row r="1583" spans="1:21" hidden="1" x14ac:dyDescent="0.25">
      <c r="A1583" s="20" t="s">
        <v>1350</v>
      </c>
      <c r="B1583" s="35">
        <v>35874.04</v>
      </c>
      <c r="C1583" s="6" t="s">
        <v>1349</v>
      </c>
      <c r="D1583" s="6" t="s">
        <v>22</v>
      </c>
      <c r="E1583" s="6" t="s">
        <v>41</v>
      </c>
      <c r="F1583" s="6" t="s">
        <v>1351</v>
      </c>
      <c r="G1583">
        <v>12</v>
      </c>
      <c r="H1583">
        <v>202212</v>
      </c>
      <c r="I1583" s="8">
        <v>78.900000000000006</v>
      </c>
      <c r="J1583" s="8">
        <v>4.63</v>
      </c>
      <c r="K1583" s="8">
        <v>3.7</v>
      </c>
      <c r="L1583" s="8">
        <v>4.32</v>
      </c>
      <c r="M1583" s="36" t="str">
        <f>INDEX(YahooDetails[], MATCH(ZACKS_Screener[Ticker], YahooDetails[Ticker],0), 4)</f>
        <v>Healthcare</v>
      </c>
      <c r="N1583" s="6" t="str">
        <f>INDEX(YahooDetails[], MATCH(ZACKS_Screener[Ticker], YahooDetails[Ticker],0), 2)</f>
        <v>Health Information Services</v>
      </c>
      <c r="O15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-0.20086393088552909</v>
      </c>
      <c r="P15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0.16756756756756758</v>
      </c>
      <c r="Q1583" s="17">
        <f>IFERROR(ZACKS_Screener[[#This Row],[Price]]/ZACKS_Screener[[#This Row],[EPS1]], "")</f>
        <v>21.324324324324326</v>
      </c>
      <c r="R1583" s="17">
        <f>IFERROR(ZACKS_Screener[[#This Row],[Price]]/ZACKS_Screener[[#This Row],[EPS2]], "")</f>
        <v>18.263888888888889</v>
      </c>
      <c r="S1583" s="17">
        <f>IFERROR(ZACKS_Screener[[#This Row],[PE1]]/(ZACKS_Screener[[#This Row],[EG1]]*100), "")</f>
        <v>-1.0616303400174372</v>
      </c>
      <c r="T1583" s="17">
        <f>IFERROR(ZACKS_Screener[[#This Row],[PE2]]/(ZACKS_Screener[[#This Row],[EG2]]*100), "")</f>
        <v>1.0899417562724014</v>
      </c>
      <c r="U1583"/>
    </row>
    <row r="1584" spans="1:21" hidden="1" x14ac:dyDescent="0.25">
      <c r="A1584" s="20" t="s">
        <v>794</v>
      </c>
      <c r="B1584" s="35">
        <v>7708.98</v>
      </c>
      <c r="C1584" s="6" t="s">
        <v>793</v>
      </c>
      <c r="D1584" s="6" t="s">
        <v>13</v>
      </c>
      <c r="E1584" s="6" t="s">
        <v>85</v>
      </c>
      <c r="F1584" s="6" t="s">
        <v>286</v>
      </c>
      <c r="G1584">
        <v>6</v>
      </c>
      <c r="H1584">
        <v>202206</v>
      </c>
      <c r="I1584" s="8">
        <v>55.31</v>
      </c>
      <c r="J1584" s="8">
        <v>3.72</v>
      </c>
      <c r="K1584" s="8">
        <v>2.97</v>
      </c>
      <c r="L1584" s="8">
        <v>2.4</v>
      </c>
      <c r="M1584" s="36" t="str">
        <f>INDEX(YahooDetails[], MATCH(ZACKS_Screener[Ticker], YahooDetails[Ticker],0), 4)</f>
        <v>Technology</v>
      </c>
      <c r="N1584" s="6" t="str">
        <f>INDEX(YahooDetails[], MATCH(ZACKS_Screener[Ticker], YahooDetails[Ticker],0), 2)</f>
        <v>Scientific &amp; Technical Instruments</v>
      </c>
      <c r="O15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-0.20161290322580644</v>
      </c>
      <c r="P15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-0.19191919191919199</v>
      </c>
      <c r="Q1584" s="17">
        <f>IFERROR(ZACKS_Screener[[#This Row],[Price]]/ZACKS_Screener[[#This Row],[EPS1]], "")</f>
        <v>18.622895622895623</v>
      </c>
      <c r="R1584" s="17">
        <f>IFERROR(ZACKS_Screener[[#This Row],[Price]]/ZACKS_Screener[[#This Row],[EPS2]], "")</f>
        <v>23.045833333333334</v>
      </c>
      <c r="S1584" s="17">
        <f>IFERROR(ZACKS_Screener[[#This Row],[PE1]]/(ZACKS_Screener[[#This Row],[EG1]]*100), "")</f>
        <v>-0.9236956228956229</v>
      </c>
      <c r="T1584" s="17">
        <f>IFERROR(ZACKS_Screener[[#This Row],[PE2]]/(ZACKS_Screener[[#This Row],[EG2]]*100), "")</f>
        <v>-1.2008092105263155</v>
      </c>
      <c r="U1584"/>
    </row>
    <row r="1585" spans="1:21" hidden="1" x14ac:dyDescent="0.25">
      <c r="A1585" s="20" t="s">
        <v>572</v>
      </c>
      <c r="B1585" s="35">
        <v>3342.67</v>
      </c>
      <c r="C1585" s="6" t="s">
        <v>571</v>
      </c>
      <c r="D1585" s="6" t="s">
        <v>13</v>
      </c>
      <c r="E1585" s="6" t="s">
        <v>223</v>
      </c>
      <c r="F1585" s="6" t="s">
        <v>573</v>
      </c>
      <c r="G1585">
        <v>12</v>
      </c>
      <c r="H1585">
        <v>202212</v>
      </c>
      <c r="I1585" s="8">
        <v>15.92</v>
      </c>
      <c r="J1585" s="8">
        <v>2.23</v>
      </c>
      <c r="K1585" s="8">
        <v>1.78</v>
      </c>
      <c r="L1585" s="8">
        <v>1.5</v>
      </c>
      <c r="M1585" s="36" t="str">
        <f>INDEX(YahooDetails[], MATCH(ZACKS_Screener[Ticker], YahooDetails[Ticker],0), 4)</f>
        <v>Energy</v>
      </c>
      <c r="N1585" s="6" t="str">
        <f>INDEX(YahooDetails[], MATCH(ZACKS_Screener[Ticker], YahooDetails[Ticker],0), 2)</f>
        <v>Oil &amp; Gas E&amp;P</v>
      </c>
      <c r="O15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-0.20179372197309414</v>
      </c>
      <c r="P15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-0.15730337078651688</v>
      </c>
      <c r="Q1585" s="17">
        <f>IFERROR(ZACKS_Screener[[#This Row],[Price]]/ZACKS_Screener[[#This Row],[EPS1]], "")</f>
        <v>8.9438202247191008</v>
      </c>
      <c r="R1585" s="17">
        <f>IFERROR(ZACKS_Screener[[#This Row],[Price]]/ZACKS_Screener[[#This Row],[EPS2]], "")</f>
        <v>10.613333333333333</v>
      </c>
      <c r="S1585" s="17">
        <f>IFERROR(ZACKS_Screener[[#This Row],[PE1]]/(ZACKS_Screener[[#This Row],[EG1]]*100), "")</f>
        <v>-0.44321598002496881</v>
      </c>
      <c r="T1585" s="17">
        <f>IFERROR(ZACKS_Screener[[#This Row],[PE2]]/(ZACKS_Screener[[#This Row],[EG2]]*100), "")</f>
        <v>-0.67470476190476181</v>
      </c>
      <c r="U1585"/>
    </row>
    <row r="1586" spans="1:21" hidden="1" x14ac:dyDescent="0.25">
      <c r="A1586" s="20" t="s">
        <v>1092</v>
      </c>
      <c r="B1586" s="35">
        <v>49594.77</v>
      </c>
      <c r="C1586" s="6" t="s">
        <v>1091</v>
      </c>
      <c r="D1586" s="6" t="s">
        <v>13</v>
      </c>
      <c r="E1586" s="6" t="s">
        <v>18</v>
      </c>
      <c r="F1586" s="6" t="s">
        <v>268</v>
      </c>
      <c r="G1586">
        <v>9</v>
      </c>
      <c r="H1586">
        <v>202209</v>
      </c>
      <c r="I1586" s="8">
        <v>86.78</v>
      </c>
      <c r="J1586" s="8">
        <v>5.25</v>
      </c>
      <c r="K1586" s="8">
        <v>4.1900000000000004</v>
      </c>
      <c r="L1586" s="8">
        <v>4.58</v>
      </c>
      <c r="M1586" s="36" t="str">
        <f>INDEX(YahooDetails[], MATCH(ZACKS_Screener[Ticker], YahooDetails[Ticker],0), 4)</f>
        <v>Industrials</v>
      </c>
      <c r="N1586" s="6" t="str">
        <f>INDEX(YahooDetails[], MATCH(ZACKS_Screener[Ticker], YahooDetails[Ticker],0), 2)</f>
        <v>Specialty Industrial Machinery</v>
      </c>
      <c r="O15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-0.20190476190476184</v>
      </c>
      <c r="P15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9.3078758949880588E-2</v>
      </c>
      <c r="Q1586" s="17">
        <f>IFERROR(ZACKS_Screener[[#This Row],[Price]]/ZACKS_Screener[[#This Row],[EPS1]], "")</f>
        <v>20.711217183770881</v>
      </c>
      <c r="R1586" s="17">
        <f>IFERROR(ZACKS_Screener[[#This Row],[Price]]/ZACKS_Screener[[#This Row],[EPS2]], "")</f>
        <v>18.94759825327511</v>
      </c>
      <c r="S1586" s="17">
        <f>IFERROR(ZACKS_Screener[[#This Row],[PE1]]/(ZACKS_Screener[[#This Row],[EG1]]*100), "")</f>
        <v>-1.0257914171207281</v>
      </c>
      <c r="T1586" s="17">
        <f>IFERROR(ZACKS_Screener[[#This Row],[PE2]]/(ZACKS_Screener[[#This Row],[EG2]]*100), "")</f>
        <v>2.0356522225954561</v>
      </c>
      <c r="U1586"/>
    </row>
    <row r="1587" spans="1:21" hidden="1" x14ac:dyDescent="0.25">
      <c r="A1587" s="20" t="s">
        <v>1916</v>
      </c>
      <c r="B1587" s="35">
        <v>29855.19</v>
      </c>
      <c r="C1587" s="6" t="s">
        <v>1915</v>
      </c>
      <c r="D1587" s="6" t="s">
        <v>22</v>
      </c>
      <c r="E1587" s="6" t="s">
        <v>107</v>
      </c>
      <c r="F1587" s="6" t="s">
        <v>108</v>
      </c>
      <c r="G1587">
        <v>12</v>
      </c>
      <c r="H1587">
        <v>202212</v>
      </c>
      <c r="I1587" s="8">
        <v>37.229999999999997</v>
      </c>
      <c r="J1587" s="8">
        <v>0.79</v>
      </c>
      <c r="K1587" s="8">
        <v>0.63</v>
      </c>
      <c r="L1587" s="8">
        <v>0.8</v>
      </c>
      <c r="M1587" s="36" t="str">
        <f>INDEX(YahooDetails[], MATCH(ZACKS_Screener[Ticker], YahooDetails[Ticker],0), 4)</f>
        <v>Consumer Cyclical</v>
      </c>
      <c r="N1587" s="6" t="str">
        <f>INDEX(YahooDetails[], MATCH(ZACKS_Screener[Ticker], YahooDetails[Ticker],0), 2)</f>
        <v>Auto Parts</v>
      </c>
      <c r="O15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-0.20253164556962028</v>
      </c>
      <c r="P15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0.26984126984126988</v>
      </c>
      <c r="Q1587" s="17">
        <f>IFERROR(ZACKS_Screener[[#This Row],[Price]]/ZACKS_Screener[[#This Row],[EPS1]], "")</f>
        <v>59.095238095238088</v>
      </c>
      <c r="R1587" s="17">
        <f>IFERROR(ZACKS_Screener[[#This Row],[Price]]/ZACKS_Screener[[#This Row],[EPS2]], "")</f>
        <v>46.537499999999994</v>
      </c>
      <c r="S1587" s="17">
        <f>IFERROR(ZACKS_Screener[[#This Row],[PE1]]/(ZACKS_Screener[[#This Row],[EG1]]*100), "")</f>
        <v>-2.9178273809523803</v>
      </c>
      <c r="T1587" s="17">
        <f>IFERROR(ZACKS_Screener[[#This Row],[PE2]]/(ZACKS_Screener[[#This Row],[EG2]]*100), "")</f>
        <v>1.7246249999999996</v>
      </c>
      <c r="U1587"/>
    </row>
    <row r="1588" spans="1:21" hidden="1" x14ac:dyDescent="0.25">
      <c r="A1588" s="20" t="s">
        <v>1733</v>
      </c>
      <c r="B1588" s="35">
        <v>9212.36</v>
      </c>
      <c r="C1588" s="6" t="s">
        <v>1732</v>
      </c>
      <c r="D1588" s="6" t="s">
        <v>13</v>
      </c>
      <c r="E1588" s="6" t="s">
        <v>37</v>
      </c>
      <c r="F1588" s="6" t="s">
        <v>404</v>
      </c>
      <c r="G1588">
        <v>12</v>
      </c>
      <c r="H1588">
        <v>202212</v>
      </c>
      <c r="I1588" s="8">
        <v>9.85</v>
      </c>
      <c r="J1588" s="8">
        <v>1.92</v>
      </c>
      <c r="K1588" s="8">
        <v>1.53</v>
      </c>
      <c r="L1588" s="8">
        <v>1.72</v>
      </c>
      <c r="M1588" s="36" t="str">
        <f>INDEX(YahooDetails[], MATCH(ZACKS_Screener[Ticker], YahooDetails[Ticker],0), 4)</f>
        <v>Financial Services</v>
      </c>
      <c r="N1588" s="6" t="str">
        <f>INDEX(YahooDetails[], MATCH(ZACKS_Screener[Ticker], YahooDetails[Ticker],0), 2)</f>
        <v>Banks—Regional</v>
      </c>
      <c r="O15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-0.20312499999999994</v>
      </c>
      <c r="P15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0.12418300653594767</v>
      </c>
      <c r="Q1588" s="17">
        <f>IFERROR(ZACKS_Screener[[#This Row],[Price]]/ZACKS_Screener[[#This Row],[EPS1]], "")</f>
        <v>6.4379084967320255</v>
      </c>
      <c r="R1588" s="17">
        <f>IFERROR(ZACKS_Screener[[#This Row],[Price]]/ZACKS_Screener[[#This Row],[EPS2]], "")</f>
        <v>5.7267441860465116</v>
      </c>
      <c r="S1588" s="17">
        <f>IFERROR(ZACKS_Screener[[#This Row],[PE1]]/(ZACKS_Screener[[#This Row],[EG1]]*100), "")</f>
        <v>-0.31694318753142292</v>
      </c>
      <c r="T1588" s="17">
        <f>IFERROR(ZACKS_Screener[[#This Row],[PE2]]/(ZACKS_Screener[[#This Row],[EG2]]*100), "")</f>
        <v>0.46115361077111394</v>
      </c>
      <c r="U1588"/>
    </row>
    <row r="1589" spans="1:21" hidden="1" x14ac:dyDescent="0.25">
      <c r="A1589" s="20" t="s">
        <v>4365</v>
      </c>
      <c r="B1589" s="35">
        <v>2983.74</v>
      </c>
      <c r="C1589" s="6" t="s">
        <v>3272</v>
      </c>
      <c r="D1589" s="6" t="s">
        <v>13</v>
      </c>
      <c r="E1589" s="6" t="s">
        <v>37</v>
      </c>
      <c r="F1589" s="6" t="s">
        <v>250</v>
      </c>
      <c r="G1589">
        <v>12</v>
      </c>
      <c r="H1589">
        <v>202212</v>
      </c>
      <c r="I1589" s="8">
        <v>15.55</v>
      </c>
      <c r="J1589" s="8">
        <v>3.15</v>
      </c>
      <c r="K1589" s="8">
        <v>2.5099999999999998</v>
      </c>
      <c r="L1589" s="8">
        <v>2.4300000000000002</v>
      </c>
      <c r="M1589" s="36" t="str">
        <f>INDEX(YahooDetails[], MATCH(ZACKS_Screener[Ticker], YahooDetails[Ticker],0), 4)</f>
        <v>Real Estate</v>
      </c>
      <c r="N1589" s="6" t="str">
        <f>INDEX(YahooDetails[], MATCH(ZACKS_Screener[Ticker], YahooDetails[Ticker],0), 2)</f>
        <v>REIT—Office</v>
      </c>
      <c r="O15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-0.20317460317460323</v>
      </c>
      <c r="P15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-3.1872509960159216E-2</v>
      </c>
      <c r="Q1589" s="17">
        <f>IFERROR(ZACKS_Screener[[#This Row],[Price]]/ZACKS_Screener[[#This Row],[EPS1]], "")</f>
        <v>6.1952191235059768</v>
      </c>
      <c r="R1589" s="17">
        <f>IFERROR(ZACKS_Screener[[#This Row],[Price]]/ZACKS_Screener[[#This Row],[EPS2]], "")</f>
        <v>6.3991769547325106</v>
      </c>
      <c r="S1589" s="17">
        <f>IFERROR(ZACKS_Screener[[#This Row],[PE1]]/(ZACKS_Screener[[#This Row],[EG1]]*100), "")</f>
        <v>-0.30492094123505969</v>
      </c>
      <c r="T1589" s="17">
        <f>IFERROR(ZACKS_Screener[[#This Row],[PE2]]/(ZACKS_Screener[[#This Row],[EG2]]*100), "")</f>
        <v>-2.0077417695473345</v>
      </c>
      <c r="U1589"/>
    </row>
    <row r="1590" spans="1:21" hidden="1" x14ac:dyDescent="0.25">
      <c r="A1590" s="20" t="s">
        <v>40</v>
      </c>
      <c r="B1590" s="35">
        <v>243154.42</v>
      </c>
      <c r="C1590" s="6" t="s">
        <v>39</v>
      </c>
      <c r="D1590" s="6" t="s">
        <v>13</v>
      </c>
      <c r="E1590" s="6" t="s">
        <v>41</v>
      </c>
      <c r="F1590" s="6" t="s">
        <v>42</v>
      </c>
      <c r="G1590">
        <v>12</v>
      </c>
      <c r="H1590">
        <v>202212</v>
      </c>
      <c r="I1590" s="8">
        <v>137.82</v>
      </c>
      <c r="J1590" s="8">
        <v>13.77</v>
      </c>
      <c r="K1590" s="8">
        <v>10.97</v>
      </c>
      <c r="L1590" s="8">
        <v>11.04</v>
      </c>
      <c r="M1590" s="36" t="str">
        <f>INDEX(YahooDetails[], MATCH(ZACKS_Screener[Ticker], YahooDetails[Ticker],0), 4)</f>
        <v>Healthcare</v>
      </c>
      <c r="N1590" s="6" t="str">
        <f>INDEX(YahooDetails[], MATCH(ZACKS_Screener[Ticker], YahooDetails[Ticker],0), 2)</f>
        <v>Drug Manufacturers—General</v>
      </c>
      <c r="O15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-0.20334059549745817</v>
      </c>
      <c r="P15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6.381039197812079E-3</v>
      </c>
      <c r="Q1590" s="17">
        <f>IFERROR(ZACKS_Screener[[#This Row],[Price]]/ZACKS_Screener[[#This Row],[EPS1]], "")</f>
        <v>12.563354603463992</v>
      </c>
      <c r="R1590" s="17">
        <f>IFERROR(ZACKS_Screener[[#This Row],[Price]]/ZACKS_Screener[[#This Row],[EPS2]], "")</f>
        <v>12.483695652173914</v>
      </c>
      <c r="S1590" s="17">
        <f>IFERROR(ZACKS_Screener[[#This Row],[PE1]]/(ZACKS_Screener[[#This Row],[EG1]]*100), "")</f>
        <v>-0.61784783174892588</v>
      </c>
      <c r="T1590" s="17">
        <f>IFERROR(ZACKS_Screener[[#This Row],[PE2]]/(ZACKS_Screener[[#This Row],[EG2]]*100), "")</f>
        <v>19.563734472050108</v>
      </c>
      <c r="U1590"/>
    </row>
    <row r="1591" spans="1:21" hidden="1" x14ac:dyDescent="0.25">
      <c r="A1591" s="20" t="s">
        <v>2966</v>
      </c>
      <c r="B1591" s="35">
        <v>158258.53</v>
      </c>
      <c r="C1591" s="6" t="s">
        <v>2965</v>
      </c>
      <c r="D1591" s="6" t="s">
        <v>22</v>
      </c>
      <c r="E1591" s="6" t="s">
        <v>14</v>
      </c>
      <c r="F1591" s="6" t="s">
        <v>1617</v>
      </c>
      <c r="G1591">
        <v>12</v>
      </c>
      <c r="H1591">
        <v>202212</v>
      </c>
      <c r="I1591" s="8">
        <v>174.36</v>
      </c>
      <c r="J1591" s="8">
        <v>9.39</v>
      </c>
      <c r="K1591" s="8">
        <v>7.48</v>
      </c>
      <c r="L1591" s="8">
        <v>7.98</v>
      </c>
      <c r="M1591" s="36" t="str">
        <f>INDEX(YahooDetails[], MATCH(ZACKS_Screener[Ticker], YahooDetails[Ticker],0), 4)</f>
        <v>Technology</v>
      </c>
      <c r="N1591" s="6" t="str">
        <f>INDEX(YahooDetails[], MATCH(ZACKS_Screener[Ticker], YahooDetails[Ticker],0), 2)</f>
        <v>Semiconductors</v>
      </c>
      <c r="O15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-0.20340788072417465</v>
      </c>
      <c r="P15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6.6844919786096246E-2</v>
      </c>
      <c r="Q1591" s="17">
        <f>IFERROR(ZACKS_Screener[[#This Row],[Price]]/ZACKS_Screener[[#This Row],[EPS1]], "")</f>
        <v>23.310160427807489</v>
      </c>
      <c r="R1591" s="17">
        <f>IFERROR(ZACKS_Screener[[#This Row],[Price]]/ZACKS_Screener[[#This Row],[EPS2]], "")</f>
        <v>21.849624060150376</v>
      </c>
      <c r="S1591" s="17">
        <f>IFERROR(ZACKS_Screener[[#This Row],[PE1]]/(ZACKS_Screener[[#This Row],[EG1]]*100), "")</f>
        <v>-1.1459811854299076</v>
      </c>
      <c r="T1591" s="17">
        <f>IFERROR(ZACKS_Screener[[#This Row],[PE2]]/(ZACKS_Screener[[#This Row],[EG2]]*100), "")</f>
        <v>3.2687037593984964</v>
      </c>
      <c r="U1591"/>
    </row>
    <row r="1592" spans="1:21" hidden="1" x14ac:dyDescent="0.25">
      <c r="A1592" s="20" t="s">
        <v>853</v>
      </c>
      <c r="B1592" s="35">
        <v>4220.6899999999996</v>
      </c>
      <c r="C1592" s="6" t="s">
        <v>852</v>
      </c>
      <c r="D1592" s="6" t="s">
        <v>22</v>
      </c>
      <c r="E1592" s="6" t="s">
        <v>14</v>
      </c>
      <c r="F1592" s="6" t="s">
        <v>196</v>
      </c>
      <c r="G1592">
        <v>3</v>
      </c>
      <c r="H1592">
        <v>202303</v>
      </c>
      <c r="I1592" s="8">
        <v>77.150000000000006</v>
      </c>
      <c r="J1592" s="8">
        <v>6.42</v>
      </c>
      <c r="K1592" s="8">
        <v>5.1100000000000003</v>
      </c>
      <c r="L1592" s="8">
        <v>6.07</v>
      </c>
      <c r="M1592" s="36" t="str">
        <f>INDEX(YahooDetails[], MATCH(ZACKS_Screener[Ticker], YahooDetails[Ticker],0), 4)</f>
        <v>Technology</v>
      </c>
      <c r="N1592" s="6" t="str">
        <f>INDEX(YahooDetails[], MATCH(ZACKS_Screener[Ticker], YahooDetails[Ticker],0), 2)</f>
        <v>Semiconductors</v>
      </c>
      <c r="O15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-0.20404984423676006</v>
      </c>
      <c r="P15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0.18786692759295498</v>
      </c>
      <c r="Q1592" s="17">
        <f>IFERROR(ZACKS_Screener[[#This Row],[Price]]/ZACKS_Screener[[#This Row],[EPS1]], "")</f>
        <v>15.097847358121331</v>
      </c>
      <c r="R1592" s="17">
        <f>IFERROR(ZACKS_Screener[[#This Row],[Price]]/ZACKS_Screener[[#This Row],[EPS2]], "")</f>
        <v>12.710049423393739</v>
      </c>
      <c r="S1592" s="17">
        <f>IFERROR(ZACKS_Screener[[#This Row],[PE1]]/(ZACKS_Screener[[#This Row],[EG1]]*100), "")</f>
        <v>-0.73990977129113722</v>
      </c>
      <c r="T1592" s="17">
        <f>IFERROR(ZACKS_Screener[[#This Row],[PE2]]/(ZACKS_Screener[[#This Row],[EG2]]*100), "")</f>
        <v>0.67654533909939596</v>
      </c>
      <c r="U1592"/>
    </row>
    <row r="1593" spans="1:21" hidden="1" x14ac:dyDescent="0.25">
      <c r="A1593" s="20" t="s">
        <v>2809</v>
      </c>
      <c r="B1593" s="35">
        <v>14018.54</v>
      </c>
      <c r="C1593" s="6" t="s">
        <v>2808</v>
      </c>
      <c r="D1593" s="6" t="s">
        <v>13</v>
      </c>
      <c r="E1593" s="6" t="s">
        <v>37</v>
      </c>
      <c r="F1593" s="6" t="s">
        <v>379</v>
      </c>
      <c r="G1593">
        <v>12</v>
      </c>
      <c r="H1593">
        <v>202212</v>
      </c>
      <c r="I1593" s="8">
        <v>32.71</v>
      </c>
      <c r="J1593" s="8">
        <v>6.15</v>
      </c>
      <c r="K1593" s="8">
        <v>4.8899999999999997</v>
      </c>
      <c r="L1593" s="8">
        <v>5.18</v>
      </c>
      <c r="M1593" s="36" t="str">
        <f>INDEX(YahooDetails[], MATCH(ZACKS_Screener[Ticker], YahooDetails[Ticker],0), 4)</f>
        <v>Financial Services</v>
      </c>
      <c r="N1593" s="6" t="str">
        <f>INDEX(YahooDetails[], MATCH(ZACKS_Screener[Ticker], YahooDetails[Ticker],0), 2)</f>
        <v>Credit Services</v>
      </c>
      <c r="O15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-0.2048780487804879</v>
      </c>
      <c r="P15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5.9304703476482631E-2</v>
      </c>
      <c r="Q1593" s="17">
        <f>IFERROR(ZACKS_Screener[[#This Row],[Price]]/ZACKS_Screener[[#This Row],[EPS1]], "")</f>
        <v>6.6891615541922294</v>
      </c>
      <c r="R1593" s="17">
        <f>IFERROR(ZACKS_Screener[[#This Row],[Price]]/ZACKS_Screener[[#This Row],[EPS2]], "")</f>
        <v>6.314671814671815</v>
      </c>
      <c r="S1593" s="17">
        <f>IFERROR(ZACKS_Screener[[#This Row],[PE1]]/(ZACKS_Screener[[#This Row],[EG1]]*100), "")</f>
        <v>-0.32649479014509675</v>
      </c>
      <c r="T1593" s="17">
        <f>IFERROR(ZACKS_Screener[[#This Row],[PE2]]/(ZACKS_Screener[[#This Row],[EG2]]*100), "")</f>
        <v>1.0647843163360404</v>
      </c>
      <c r="U1593"/>
    </row>
    <row r="1594" spans="1:21" hidden="1" x14ac:dyDescent="0.25">
      <c r="A1594" s="20" t="s">
        <v>7000</v>
      </c>
      <c r="B1594" s="35">
        <v>2216.61</v>
      </c>
      <c r="C1594" s="6" t="s">
        <v>6999</v>
      </c>
      <c r="D1594" s="6" t="s">
        <v>22</v>
      </c>
      <c r="E1594" s="6" t="s">
        <v>41</v>
      </c>
      <c r="F1594" s="6" t="s">
        <v>67</v>
      </c>
      <c r="G1594">
        <v>12</v>
      </c>
      <c r="H1594">
        <v>202212</v>
      </c>
      <c r="I1594" s="8">
        <v>46.44</v>
      </c>
      <c r="J1594" s="8">
        <v>-2.13</v>
      </c>
      <c r="K1594" s="8">
        <v>-2.57</v>
      </c>
      <c r="L1594" s="8">
        <v>-3.57</v>
      </c>
      <c r="M1594" s="36" t="e">
        <f>INDEX(YahooDetails[], MATCH(ZACKS_Screener[Ticker], YahooDetails[Ticker],0), 4)</f>
        <v>#N/A</v>
      </c>
      <c r="N1594" s="6" t="e">
        <f>INDEX(YahooDetails[], MATCH(ZACKS_Screener[Ticker], YahooDetails[Ticker],0), 2)</f>
        <v>#N/A</v>
      </c>
      <c r="O15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-0.20657276995305163</v>
      </c>
      <c r="P15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-0.38910505836575876</v>
      </c>
      <c r="Q1594" s="17">
        <f>IFERROR(ZACKS_Screener[[#This Row],[Price]]/ZACKS_Screener[[#This Row],[EPS1]], "")</f>
        <v>-18.070038910505836</v>
      </c>
      <c r="R1594" s="17">
        <f>IFERROR(ZACKS_Screener[[#This Row],[Price]]/ZACKS_Screener[[#This Row],[EPS2]], "")</f>
        <v>-13.008403361344538</v>
      </c>
      <c r="S1594" s="17">
        <f>IFERROR(ZACKS_Screener[[#This Row],[PE1]]/(ZACKS_Screener[[#This Row],[EG1]]*100), "")</f>
        <v>0.87475415634948706</v>
      </c>
      <c r="T1594" s="17">
        <f>IFERROR(ZACKS_Screener[[#This Row],[PE2]]/(ZACKS_Screener[[#This Row],[EG2]]*100), "")</f>
        <v>0.33431596638655459</v>
      </c>
      <c r="U1594"/>
    </row>
    <row r="1595" spans="1:21" hidden="1" x14ac:dyDescent="0.25">
      <c r="A1595" s="20" t="s">
        <v>4152</v>
      </c>
      <c r="B1595" s="35">
        <v>2781.02</v>
      </c>
      <c r="C1595" s="6" t="s">
        <v>4151</v>
      </c>
      <c r="D1595" s="6" t="s">
        <v>22</v>
      </c>
      <c r="E1595" s="6" t="s">
        <v>179</v>
      </c>
      <c r="F1595" s="6" t="s">
        <v>399</v>
      </c>
      <c r="G1595">
        <v>12</v>
      </c>
      <c r="H1595">
        <v>202212</v>
      </c>
      <c r="I1595" s="8">
        <v>5.81</v>
      </c>
      <c r="J1595" s="8">
        <v>-0.28999999999999998</v>
      </c>
      <c r="K1595" s="8">
        <v>-0.35</v>
      </c>
      <c r="L1595" s="8">
        <v>-0.2</v>
      </c>
      <c r="M1595" s="36" t="str">
        <f>INDEX(YahooDetails[], MATCH(ZACKS_Screener[Ticker], YahooDetails[Ticker],0), 4)</f>
        <v>Industrials</v>
      </c>
      <c r="N1595" s="6" t="str">
        <f>INDEX(YahooDetails[], MATCH(ZACKS_Screener[Ticker], YahooDetails[Ticker],0), 2)</f>
        <v>Aerospace &amp; Defense</v>
      </c>
      <c r="O15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-0.20689655172413793</v>
      </c>
      <c r="P15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0.42857142857142849</v>
      </c>
      <c r="Q1595" s="17">
        <f>IFERROR(ZACKS_Screener[[#This Row],[Price]]/ZACKS_Screener[[#This Row],[EPS1]], "")</f>
        <v>-16.600000000000001</v>
      </c>
      <c r="R1595" s="17">
        <f>IFERROR(ZACKS_Screener[[#This Row],[Price]]/ZACKS_Screener[[#This Row],[EPS2]], "")</f>
        <v>-29.049999999999997</v>
      </c>
      <c r="S1595" s="17">
        <f>IFERROR(ZACKS_Screener[[#This Row],[PE1]]/(ZACKS_Screener[[#This Row],[EG1]]*100), "")</f>
        <v>0.80233333333333334</v>
      </c>
      <c r="T1595" s="17">
        <f>IFERROR(ZACKS_Screener[[#This Row],[PE2]]/(ZACKS_Screener[[#This Row],[EG2]]*100), "")</f>
        <v>-0.6778333333333334</v>
      </c>
      <c r="U1595"/>
    </row>
    <row r="1596" spans="1:21" hidden="1" x14ac:dyDescent="0.25">
      <c r="A1596" s="20" t="s">
        <v>1993</v>
      </c>
      <c r="B1596" s="35">
        <v>3532.02</v>
      </c>
      <c r="C1596" s="6" t="s">
        <v>1992</v>
      </c>
      <c r="D1596" s="6" t="s">
        <v>13</v>
      </c>
      <c r="E1596" s="6" t="s">
        <v>330</v>
      </c>
      <c r="F1596" s="6" t="s">
        <v>331</v>
      </c>
      <c r="G1596">
        <v>12</v>
      </c>
      <c r="H1596">
        <v>202212</v>
      </c>
      <c r="I1596" s="8">
        <v>19.03</v>
      </c>
      <c r="J1596" s="8">
        <v>0.82</v>
      </c>
      <c r="K1596" s="8">
        <v>0.65</v>
      </c>
      <c r="L1596" s="8">
        <v>0.91</v>
      </c>
      <c r="M1596" s="36" t="str">
        <f>INDEX(YahooDetails[], MATCH(ZACKS_Screener[Ticker], YahooDetails[Ticker],0), 4)</f>
        <v>Consumer Cyclical</v>
      </c>
      <c r="N1596" s="6" t="str">
        <f>INDEX(YahooDetails[], MATCH(ZACKS_Screener[Ticker], YahooDetails[Ticker],0), 2)</f>
        <v>Leisure</v>
      </c>
      <c r="O15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-0.20731707317073164</v>
      </c>
      <c r="P15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v>
      </c>
      <c r="Q1596" s="17">
        <f>IFERROR(ZACKS_Screener[[#This Row],[Price]]/ZACKS_Screener[[#This Row],[EPS1]], "")</f>
        <v>29.276923076923076</v>
      </c>
      <c r="R1596" s="17">
        <f>IFERROR(ZACKS_Screener[[#This Row],[Price]]/ZACKS_Screener[[#This Row],[EPS2]], "")</f>
        <v>20.912087912087912</v>
      </c>
      <c r="S1596" s="17">
        <f>IFERROR(ZACKS_Screener[[#This Row],[PE1]]/(ZACKS_Screener[[#This Row],[EG1]]*100), "")</f>
        <v>-1.4121809954751137</v>
      </c>
      <c r="T1596" s="17">
        <f>IFERROR(ZACKS_Screener[[#This Row],[PE2]]/(ZACKS_Screener[[#This Row],[EG2]]*100), "")</f>
        <v>0.52280219780219783</v>
      </c>
      <c r="U1596"/>
    </row>
    <row r="1597" spans="1:21" hidden="1" x14ac:dyDescent="0.25">
      <c r="A1597" s="20" t="s">
        <v>3674</v>
      </c>
      <c r="B1597" s="35">
        <v>2539.4699999999998</v>
      </c>
      <c r="C1597" s="6" t="s">
        <v>3673</v>
      </c>
      <c r="D1597" s="6" t="s">
        <v>22</v>
      </c>
      <c r="E1597" s="6" t="s">
        <v>37</v>
      </c>
      <c r="F1597" s="6" t="s">
        <v>646</v>
      </c>
      <c r="G1597">
        <v>12</v>
      </c>
      <c r="H1597">
        <v>202212</v>
      </c>
      <c r="I1597" s="8">
        <v>24.33</v>
      </c>
      <c r="J1597" s="8">
        <v>3.52</v>
      </c>
      <c r="K1597" s="8">
        <v>2.79</v>
      </c>
      <c r="L1597" s="8">
        <v>2.96</v>
      </c>
      <c r="M1597" s="36" t="str">
        <f>INDEX(YahooDetails[], MATCH(ZACKS_Screener[Ticker], YahooDetails[Ticker],0), 4)</f>
        <v>Financial Services</v>
      </c>
      <c r="N1597" s="6" t="str">
        <f>INDEX(YahooDetails[], MATCH(ZACKS_Screener[Ticker], YahooDetails[Ticker],0), 2)</f>
        <v>Banks—Regional</v>
      </c>
      <c r="O15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-0.20738636363636362</v>
      </c>
      <c r="P15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6.0931899641577032E-2</v>
      </c>
      <c r="Q1597" s="17">
        <f>IFERROR(ZACKS_Screener[[#This Row],[Price]]/ZACKS_Screener[[#This Row],[EPS1]], "")</f>
        <v>8.7204301075268802</v>
      </c>
      <c r="R1597" s="17">
        <f>IFERROR(ZACKS_Screener[[#This Row],[Price]]/ZACKS_Screener[[#This Row],[EPS2]], "")</f>
        <v>8.2195945945945947</v>
      </c>
      <c r="S1597" s="17">
        <f>IFERROR(ZACKS_Screener[[#This Row],[PE1]]/(ZACKS_Screener[[#This Row],[EG1]]*100), "")</f>
        <v>-0.42049197230814545</v>
      </c>
      <c r="T1597" s="17">
        <f>IFERROR(ZACKS_Screener[[#This Row],[PE2]]/(ZACKS_Screener[[#This Row],[EG2]]*100), "")</f>
        <v>1.3489805246422899</v>
      </c>
      <c r="U1597"/>
    </row>
    <row r="1598" spans="1:21" hidden="1" x14ac:dyDescent="0.25">
      <c r="A1598" s="20" t="s">
        <v>2694</v>
      </c>
      <c r="B1598" s="35">
        <v>4751.3100000000004</v>
      </c>
      <c r="C1598" s="6" t="s">
        <v>2693</v>
      </c>
      <c r="D1598" s="6" t="s">
        <v>13</v>
      </c>
      <c r="E1598" s="6" t="s">
        <v>23</v>
      </c>
      <c r="F1598" s="6" t="s">
        <v>334</v>
      </c>
      <c r="G1598">
        <v>12</v>
      </c>
      <c r="H1598">
        <v>202212</v>
      </c>
      <c r="I1598" s="8">
        <v>26.63</v>
      </c>
      <c r="J1598" s="8">
        <v>2.64</v>
      </c>
      <c r="K1598" s="8">
        <v>2.09</v>
      </c>
      <c r="L1598" s="8">
        <v>2.39</v>
      </c>
      <c r="M1598" s="36" t="str">
        <f>INDEX(YahooDetails[], MATCH(ZACKS_Screener[Ticker], YahooDetails[Ticker],0), 4)</f>
        <v>Industrials</v>
      </c>
      <c r="N1598" s="6" t="str">
        <f>INDEX(YahooDetails[], MATCH(ZACKS_Screener[Ticker], YahooDetails[Ticker],0), 2)</f>
        <v>Trucking</v>
      </c>
      <c r="O15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-0.20833333333333343</v>
      </c>
      <c r="P15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0.14354066985645947</v>
      </c>
      <c r="Q1598" s="17">
        <f>IFERROR(ZACKS_Screener[[#This Row],[Price]]/ZACKS_Screener[[#This Row],[EPS1]], "")</f>
        <v>12.741626794258373</v>
      </c>
      <c r="R1598" s="17">
        <f>IFERROR(ZACKS_Screener[[#This Row],[Price]]/ZACKS_Screener[[#This Row],[EPS2]], "")</f>
        <v>11.14225941422594</v>
      </c>
      <c r="S1598" s="17">
        <f>IFERROR(ZACKS_Screener[[#This Row],[PE1]]/(ZACKS_Screener[[#This Row],[EG1]]*100), "")</f>
        <v>-0.61159808612440159</v>
      </c>
      <c r="T1598" s="17">
        <f>IFERROR(ZACKS_Screener[[#This Row],[PE2]]/(ZACKS_Screener[[#This Row],[EG2]]*100), "")</f>
        <v>0.77624407252440641</v>
      </c>
      <c r="U1598"/>
    </row>
    <row r="1599" spans="1:21" hidden="1" x14ac:dyDescent="0.25">
      <c r="A1599" s="20" t="s">
        <v>4327</v>
      </c>
      <c r="B1599" s="35">
        <v>2452.33</v>
      </c>
      <c r="C1599" s="6" t="s">
        <v>4326</v>
      </c>
      <c r="D1599" s="6" t="s">
        <v>22</v>
      </c>
      <c r="E1599" s="6" t="s">
        <v>85</v>
      </c>
      <c r="F1599" s="6" t="s">
        <v>286</v>
      </c>
      <c r="G1599">
        <v>12</v>
      </c>
      <c r="H1599">
        <v>202212</v>
      </c>
      <c r="I1599" s="8">
        <v>7.73</v>
      </c>
      <c r="J1599" s="8">
        <v>0.43</v>
      </c>
      <c r="K1599" s="8">
        <v>0.34</v>
      </c>
      <c r="L1599" s="8">
        <v>0.48</v>
      </c>
      <c r="M1599" s="36" t="str">
        <f>INDEX(YahooDetails[], MATCH(ZACKS_Screener[Ticker], YahooDetails[Ticker],0), 4)</f>
        <v>Technology</v>
      </c>
      <c r="N1599" s="6" t="str">
        <f>INDEX(YahooDetails[], MATCH(ZACKS_Screener[Ticker], YahooDetails[Ticker],0), 2)</f>
        <v>Information Technology Services</v>
      </c>
      <c r="O15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-0.20930232558139528</v>
      </c>
      <c r="P15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0.41176470588235281</v>
      </c>
      <c r="Q1599" s="17">
        <f>IFERROR(ZACKS_Screener[[#This Row],[Price]]/ZACKS_Screener[[#This Row],[EPS1]], "")</f>
        <v>22.735294117647058</v>
      </c>
      <c r="R1599" s="17">
        <f>IFERROR(ZACKS_Screener[[#This Row],[Price]]/ZACKS_Screener[[#This Row],[EPS2]], "")</f>
        <v>16.104166666666668</v>
      </c>
      <c r="S1599" s="17">
        <f>IFERROR(ZACKS_Screener[[#This Row],[PE1]]/(ZACKS_Screener[[#This Row],[EG1]]*100), "")</f>
        <v>-1.0862418300653598</v>
      </c>
      <c r="T1599" s="17">
        <f>IFERROR(ZACKS_Screener[[#This Row],[PE2]]/(ZACKS_Screener[[#This Row],[EG2]]*100), "")</f>
        <v>0.39110119047619063</v>
      </c>
      <c r="U1599"/>
    </row>
    <row r="1600" spans="1:21" hidden="1" x14ac:dyDescent="0.25">
      <c r="A1600" s="20" t="s">
        <v>3300</v>
      </c>
      <c r="B1600" s="35">
        <v>2271.0300000000002</v>
      </c>
      <c r="C1600" s="6" t="s">
        <v>3299</v>
      </c>
      <c r="D1600" s="6" t="s">
        <v>13</v>
      </c>
      <c r="E1600" s="6" t="s">
        <v>41</v>
      </c>
      <c r="F1600" s="6" t="s">
        <v>153</v>
      </c>
      <c r="G1600">
        <v>12</v>
      </c>
      <c r="H1600">
        <v>202212</v>
      </c>
      <c r="I1600" s="8">
        <v>16.89</v>
      </c>
      <c r="J1600" s="8">
        <v>0.85</v>
      </c>
      <c r="K1600" s="8">
        <v>0.67</v>
      </c>
      <c r="L1600" s="8">
        <v>0.88</v>
      </c>
      <c r="M1600" s="36" t="str">
        <f>INDEX(YahooDetails[], MATCH(ZACKS_Screener[Ticker], YahooDetails[Ticker],0), 4)</f>
        <v>Healthcare</v>
      </c>
      <c r="N1600" s="6" t="str">
        <f>INDEX(YahooDetails[], MATCH(ZACKS_Screener[Ticker], YahooDetails[Ticker],0), 2)</f>
        <v>Health Information Services</v>
      </c>
      <c r="O16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-0.21176470588235288</v>
      </c>
      <c r="P16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0.31343283582089543</v>
      </c>
      <c r="Q1600" s="17">
        <f>IFERROR(ZACKS_Screener[[#This Row],[Price]]/ZACKS_Screener[[#This Row],[EPS1]], "")</f>
        <v>25.208955223880597</v>
      </c>
      <c r="R1600" s="17">
        <f>IFERROR(ZACKS_Screener[[#This Row],[Price]]/ZACKS_Screener[[#This Row],[EPS2]], "")</f>
        <v>19.19318181818182</v>
      </c>
      <c r="S1600" s="17">
        <f>IFERROR(ZACKS_Screener[[#This Row],[PE1]]/(ZACKS_Screener[[#This Row],[EG1]]*100), "")</f>
        <v>-1.1904228855721395</v>
      </c>
      <c r="T1600" s="17">
        <f>IFERROR(ZACKS_Screener[[#This Row],[PE2]]/(ZACKS_Screener[[#This Row],[EG2]]*100), "")</f>
        <v>0.61235389610389634</v>
      </c>
      <c r="U1600"/>
    </row>
    <row r="1601" spans="1:21" hidden="1" x14ac:dyDescent="0.25">
      <c r="A1601" s="20" t="s">
        <v>2457</v>
      </c>
      <c r="B1601" s="35">
        <v>10156.01</v>
      </c>
      <c r="C1601" s="6" t="s">
        <v>2456</v>
      </c>
      <c r="D1601" s="6" t="s">
        <v>22</v>
      </c>
      <c r="E1601" s="6" t="s">
        <v>14</v>
      </c>
      <c r="F1601" s="6" t="s">
        <v>2458</v>
      </c>
      <c r="G1601">
        <v>3</v>
      </c>
      <c r="H1601">
        <v>202303</v>
      </c>
      <c r="I1601" s="8">
        <v>102.86</v>
      </c>
      <c r="J1601" s="8">
        <v>5.92</v>
      </c>
      <c r="K1601" s="8">
        <v>4.6500000000000004</v>
      </c>
      <c r="L1601" s="8">
        <v>7.29</v>
      </c>
      <c r="M1601" s="36" t="str">
        <f>INDEX(YahooDetails[], MATCH(ZACKS_Screener[Ticker], YahooDetails[Ticker],0), 4)</f>
        <v>Technology</v>
      </c>
      <c r="N1601" s="6" t="str">
        <f>INDEX(YahooDetails[], MATCH(ZACKS_Screener[Ticker], YahooDetails[Ticker],0), 2)</f>
        <v>Semiconductors</v>
      </c>
      <c r="O16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-0.21452702702702695</v>
      </c>
      <c r="P16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0.56774193548387086</v>
      </c>
      <c r="Q1601" s="17">
        <f>IFERROR(ZACKS_Screener[[#This Row],[Price]]/ZACKS_Screener[[#This Row],[EPS1]], "")</f>
        <v>22.120430107526879</v>
      </c>
      <c r="R1601" s="17">
        <f>IFERROR(ZACKS_Screener[[#This Row],[Price]]/ZACKS_Screener[[#This Row],[EPS2]], "")</f>
        <v>14.109739368998628</v>
      </c>
      <c r="S1601" s="17">
        <f>IFERROR(ZACKS_Screener[[#This Row],[PE1]]/(ZACKS_Screener[[#This Row],[EG1]]*100), "")</f>
        <v>-1.0311255609177887</v>
      </c>
      <c r="T1601" s="17">
        <f>IFERROR(ZACKS_Screener[[#This Row],[PE2]]/(ZACKS_Screener[[#This Row],[EG2]]*100), "")</f>
        <v>0.24852381843122587</v>
      </c>
      <c r="U1601"/>
    </row>
    <row r="1602" spans="1:21" hidden="1" x14ac:dyDescent="0.25">
      <c r="A1602" s="20" t="s">
        <v>570</v>
      </c>
      <c r="B1602" s="35">
        <v>24018.95</v>
      </c>
      <c r="C1602" s="6" t="s">
        <v>569</v>
      </c>
      <c r="D1602" s="6" t="s">
        <v>13</v>
      </c>
      <c r="E1602" s="6" t="s">
        <v>37</v>
      </c>
      <c r="F1602" s="6" t="s">
        <v>418</v>
      </c>
      <c r="G1602">
        <v>12</v>
      </c>
      <c r="H1602">
        <v>202212</v>
      </c>
      <c r="I1602" s="8">
        <v>6.46</v>
      </c>
      <c r="J1602" s="8">
        <v>0.74</v>
      </c>
      <c r="K1602" s="8">
        <v>0.57999999999999996</v>
      </c>
      <c r="L1602" s="8">
        <v>0.74</v>
      </c>
      <c r="M1602" s="36" t="str">
        <f>INDEX(YahooDetails[], MATCH(ZACKS_Screener[Ticker], YahooDetails[Ticker],0), 4)</f>
        <v>Financial Services</v>
      </c>
      <c r="N1602" s="6" t="str">
        <f>INDEX(YahooDetails[], MATCH(ZACKS_Screener[Ticker], YahooDetails[Ticker],0), 2)</f>
        <v>Banks—Regional</v>
      </c>
      <c r="O16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-0.21621621621621626</v>
      </c>
      <c r="P16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0.27586206896551729</v>
      </c>
      <c r="Q1602" s="17">
        <f>IFERROR(ZACKS_Screener[[#This Row],[Price]]/ZACKS_Screener[[#This Row],[EPS1]], "")</f>
        <v>11.13793103448276</v>
      </c>
      <c r="R1602" s="17">
        <f>IFERROR(ZACKS_Screener[[#This Row],[Price]]/ZACKS_Screener[[#This Row],[EPS2]], "")</f>
        <v>8.7297297297297298</v>
      </c>
      <c r="S1602" s="17">
        <f>IFERROR(ZACKS_Screener[[#This Row],[PE1]]/(ZACKS_Screener[[#This Row],[EG1]]*100), "")</f>
        <v>-0.51512931034482756</v>
      </c>
      <c r="T1602" s="17">
        <f>IFERROR(ZACKS_Screener[[#This Row],[PE2]]/(ZACKS_Screener[[#This Row],[EG2]]*100), "")</f>
        <v>0.31645270270270265</v>
      </c>
      <c r="U1602"/>
    </row>
    <row r="1603" spans="1:21" hidden="1" x14ac:dyDescent="0.25">
      <c r="A1603" s="20" t="s">
        <v>1016</v>
      </c>
      <c r="B1603" s="35">
        <v>4423.95</v>
      </c>
      <c r="C1603" s="6" t="s">
        <v>1015</v>
      </c>
      <c r="D1603" s="6" t="s">
        <v>22</v>
      </c>
      <c r="E1603" s="6" t="s">
        <v>179</v>
      </c>
      <c r="F1603" s="6" t="s">
        <v>180</v>
      </c>
      <c r="G1603">
        <v>12</v>
      </c>
      <c r="H1603">
        <v>202212</v>
      </c>
      <c r="I1603" s="8">
        <v>16.95</v>
      </c>
      <c r="J1603" s="8">
        <v>0.83</v>
      </c>
      <c r="K1603" s="8">
        <v>0.65</v>
      </c>
      <c r="L1603" s="8">
        <v>0.78</v>
      </c>
      <c r="M1603" s="36" t="str">
        <f>INDEX(YahooDetails[], MATCH(ZACKS_Screener[Ticker], YahooDetails[Ticker],0), 4)</f>
        <v>Industrials</v>
      </c>
      <c r="N1603" s="6" t="str">
        <f>INDEX(YahooDetails[], MATCH(ZACKS_Screener[Ticker], YahooDetails[Ticker],0), 2)</f>
        <v>Aerospace &amp; Defense</v>
      </c>
      <c r="O16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-0.21686746987951802</v>
      </c>
      <c r="P16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v>
      </c>
      <c r="Q1603" s="17">
        <f>IFERROR(ZACKS_Screener[[#This Row],[Price]]/ZACKS_Screener[[#This Row],[EPS1]], "")</f>
        <v>26.076923076923077</v>
      </c>
      <c r="R1603" s="17">
        <f>IFERROR(ZACKS_Screener[[#This Row],[Price]]/ZACKS_Screener[[#This Row],[EPS2]], "")</f>
        <v>21.73076923076923</v>
      </c>
      <c r="S1603" s="17">
        <f>IFERROR(ZACKS_Screener[[#This Row],[PE1]]/(ZACKS_Screener[[#This Row],[EG1]]*100), "")</f>
        <v>-1.2024358974358977</v>
      </c>
      <c r="T1603" s="17">
        <f>IFERROR(ZACKS_Screener[[#This Row],[PE2]]/(ZACKS_Screener[[#This Row],[EG2]]*100), "")</f>
        <v>1.0865384615384615</v>
      </c>
      <c r="U1603"/>
    </row>
    <row r="1604" spans="1:21" hidden="1" x14ac:dyDescent="0.25">
      <c r="A1604" s="20" t="s">
        <v>1754</v>
      </c>
      <c r="B1604" s="35">
        <v>12424.54</v>
      </c>
      <c r="C1604" s="6" t="s">
        <v>1753</v>
      </c>
      <c r="D1604" s="6" t="s">
        <v>13</v>
      </c>
      <c r="E1604" s="6" t="s">
        <v>30</v>
      </c>
      <c r="F1604" s="6" t="s">
        <v>31</v>
      </c>
      <c r="G1604">
        <v>2</v>
      </c>
      <c r="H1604">
        <v>202302</v>
      </c>
      <c r="I1604" s="8">
        <v>78.59</v>
      </c>
      <c r="J1604" s="8">
        <v>3.03</v>
      </c>
      <c r="K1604" s="8">
        <v>2.37</v>
      </c>
      <c r="L1604" s="8">
        <v>3.38</v>
      </c>
      <c r="M1604" s="36" t="str">
        <f>INDEX(YahooDetails[], MATCH(ZACKS_Screener[Ticker], YahooDetails[Ticker],0), 4)</f>
        <v>Consumer Cyclical</v>
      </c>
      <c r="N1604" s="6" t="str">
        <f>INDEX(YahooDetails[], MATCH(ZACKS_Screener[Ticker], YahooDetails[Ticker],0), 2)</f>
        <v>Auto &amp; Truck Dealerships</v>
      </c>
      <c r="O16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-0.21782178217821774</v>
      </c>
      <c r="P16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0.42616033755274252</v>
      </c>
      <c r="Q1604" s="17">
        <f>IFERROR(ZACKS_Screener[[#This Row],[Price]]/ZACKS_Screener[[#This Row],[EPS1]], "")</f>
        <v>33.160337552742618</v>
      </c>
      <c r="R1604" s="17">
        <f>IFERROR(ZACKS_Screener[[#This Row],[Price]]/ZACKS_Screener[[#This Row],[EPS2]], "")</f>
        <v>23.251479289940828</v>
      </c>
      <c r="S1604" s="17">
        <f>IFERROR(ZACKS_Screener[[#This Row],[PE1]]/(ZACKS_Screener[[#This Row],[EG1]]*100), "")</f>
        <v>-1.5223609512850027</v>
      </c>
      <c r="T1604" s="17">
        <f>IFERROR(ZACKS_Screener[[#This Row],[PE2]]/(ZACKS_Screener[[#This Row],[EG2]]*100), "")</f>
        <v>0.54560401898178001</v>
      </c>
      <c r="U1604"/>
    </row>
    <row r="1605" spans="1:21" hidden="1" x14ac:dyDescent="0.25">
      <c r="A1605" s="20" t="s">
        <v>1046</v>
      </c>
      <c r="B1605" s="35">
        <v>49965.120000000003</v>
      </c>
      <c r="C1605" s="6" t="s">
        <v>1045</v>
      </c>
      <c r="D1605" s="6" t="s">
        <v>13</v>
      </c>
      <c r="E1605" s="6" t="s">
        <v>223</v>
      </c>
      <c r="F1605" s="6" t="s">
        <v>410</v>
      </c>
      <c r="G1605">
        <v>12</v>
      </c>
      <c r="H1605">
        <v>202212</v>
      </c>
      <c r="I1605" s="8">
        <v>27.98</v>
      </c>
      <c r="J1605" s="8">
        <v>7.97</v>
      </c>
      <c r="K1605" s="8">
        <v>6.2</v>
      </c>
      <c r="L1605" s="8">
        <v>5.69</v>
      </c>
      <c r="M1605" s="36" t="str">
        <f>INDEX(YahooDetails[], MATCH(ZACKS_Screener[Ticker], YahooDetails[Ticker],0), 4)</f>
        <v>Energy</v>
      </c>
      <c r="N1605" s="6" t="str">
        <f>INDEX(YahooDetails[], MATCH(ZACKS_Screener[Ticker], YahooDetails[Ticker],0), 2)</f>
        <v>Oil &amp; Gas Integrated</v>
      </c>
      <c r="O16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-0.22208281053952317</v>
      </c>
      <c r="P16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-8.2258064516128993E-2</v>
      </c>
      <c r="Q1605" s="17">
        <f>IFERROR(ZACKS_Screener[[#This Row],[Price]]/ZACKS_Screener[[#This Row],[EPS1]], "")</f>
        <v>4.5129032258064514</v>
      </c>
      <c r="R1605" s="17">
        <f>IFERROR(ZACKS_Screener[[#This Row],[Price]]/ZACKS_Screener[[#This Row],[EPS2]], "")</f>
        <v>4.9173989455184532</v>
      </c>
      <c r="S1605" s="17">
        <f>IFERROR(ZACKS_Screener[[#This Row],[PE1]]/(ZACKS_Screener[[#This Row],[EG1]]*100), "")</f>
        <v>-0.20320812830326229</v>
      </c>
      <c r="T1605" s="17">
        <f>IFERROR(ZACKS_Screener[[#This Row],[PE2]]/(ZACKS_Screener[[#This Row],[EG2]]*100), "")</f>
        <v>-0.59780144043557704</v>
      </c>
      <c r="U1605"/>
    </row>
    <row r="1606" spans="1:21" hidden="1" x14ac:dyDescent="0.25">
      <c r="A1606" s="20" t="s">
        <v>1346</v>
      </c>
      <c r="B1606" s="35">
        <v>113273.61</v>
      </c>
      <c r="C1606" s="6" t="s">
        <v>1345</v>
      </c>
      <c r="D1606" s="6" t="s">
        <v>13</v>
      </c>
      <c r="E1606" s="6" t="s">
        <v>865</v>
      </c>
      <c r="F1606" s="6" t="s">
        <v>866</v>
      </c>
      <c r="G1606">
        <v>12</v>
      </c>
      <c r="H1606">
        <v>202212</v>
      </c>
      <c r="I1606" s="8">
        <v>104.02</v>
      </c>
      <c r="J1606" s="8">
        <v>2.62</v>
      </c>
      <c r="K1606" s="8">
        <v>2.0299999999999998</v>
      </c>
      <c r="L1606" s="8">
        <v>3.96</v>
      </c>
      <c r="M1606" s="36" t="str">
        <f>INDEX(YahooDetails[], MATCH(ZACKS_Screener[Ticker], YahooDetails[Ticker],0), 4)</f>
        <v>Industrials</v>
      </c>
      <c r="N1606" s="6" t="str">
        <f>INDEX(YahooDetails[], MATCH(ZACKS_Screener[Ticker], YahooDetails[Ticker],0), 2)</f>
        <v>Specialty Industrial Machinery</v>
      </c>
      <c r="O16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-0.22519083969465659</v>
      </c>
      <c r="P16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0.95073891625615781</v>
      </c>
      <c r="Q1606" s="17">
        <f>IFERROR(ZACKS_Screener[[#This Row],[Price]]/ZACKS_Screener[[#This Row],[EPS1]], "")</f>
        <v>51.241379310344833</v>
      </c>
      <c r="R1606" s="17">
        <f>IFERROR(ZACKS_Screener[[#This Row],[Price]]/ZACKS_Screener[[#This Row],[EPS2]], "")</f>
        <v>26.267676767676768</v>
      </c>
      <c r="S1606" s="17">
        <f>IFERROR(ZACKS_Screener[[#This Row],[PE1]]/(ZACKS_Screener[[#This Row],[EG1]]*100), "")</f>
        <v>-2.2754646405610748</v>
      </c>
      <c r="T1606" s="17">
        <f>IFERROR(ZACKS_Screener[[#This Row],[PE2]]/(ZACKS_Screener[[#This Row],[EG2]]*100), "")</f>
        <v>0.27628696289318044</v>
      </c>
      <c r="U1606"/>
    </row>
    <row r="1607" spans="1:21" hidden="1" x14ac:dyDescent="0.25">
      <c r="A1607" s="20" t="s">
        <v>1337</v>
      </c>
      <c r="B1607" s="35">
        <v>3806.18</v>
      </c>
      <c r="C1607" s="6" t="s">
        <v>1336</v>
      </c>
      <c r="D1607" s="6" t="s">
        <v>13</v>
      </c>
      <c r="E1607" s="6" t="s">
        <v>37</v>
      </c>
      <c r="F1607" s="6" t="s">
        <v>801</v>
      </c>
      <c r="G1607">
        <v>12</v>
      </c>
      <c r="H1607">
        <v>202212</v>
      </c>
      <c r="I1607" s="8">
        <v>34.33</v>
      </c>
      <c r="J1607" s="8">
        <v>2.74</v>
      </c>
      <c r="K1607" s="8">
        <v>2.12</v>
      </c>
      <c r="L1607" s="8">
        <v>2.2599999999999998</v>
      </c>
      <c r="M1607" s="36" t="str">
        <f>INDEX(YahooDetails[], MATCH(ZACKS_Screener[Ticker], YahooDetails[Ticker],0), 4)</f>
        <v>Financial Services</v>
      </c>
      <c r="N1607" s="6" t="str">
        <f>INDEX(YahooDetails[], MATCH(ZACKS_Screener[Ticker], YahooDetails[Ticker],0), 2)</f>
        <v>Banks—Regional</v>
      </c>
      <c r="O16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-0.22627737226277375</v>
      </c>
      <c r="P16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6.603773584905645E-2</v>
      </c>
      <c r="Q1607" s="17">
        <f>IFERROR(ZACKS_Screener[[#This Row],[Price]]/ZACKS_Screener[[#This Row],[EPS1]], "")</f>
        <v>16.193396226415093</v>
      </c>
      <c r="R1607" s="17">
        <f>IFERROR(ZACKS_Screener[[#This Row],[Price]]/ZACKS_Screener[[#This Row],[EPS2]], "")</f>
        <v>15.190265486725664</v>
      </c>
      <c r="S1607" s="17">
        <f>IFERROR(ZACKS_Screener[[#This Row],[PE1]]/(ZACKS_Screener[[#This Row],[EG1]]*100), "")</f>
        <v>-0.71564363968350564</v>
      </c>
      <c r="T1607" s="17">
        <f>IFERROR(ZACKS_Screener[[#This Row],[PE2]]/(ZACKS_Screener[[#This Row],[EG2]]*100), "")</f>
        <v>2.3002402022756061</v>
      </c>
      <c r="U1607"/>
    </row>
    <row r="1608" spans="1:21" hidden="1" x14ac:dyDescent="0.25">
      <c r="A1608" s="20" t="s">
        <v>885</v>
      </c>
      <c r="B1608" s="35">
        <v>31254.73</v>
      </c>
      <c r="C1608" s="6" t="s">
        <v>884</v>
      </c>
      <c r="D1608" s="6" t="s">
        <v>13</v>
      </c>
      <c r="E1608" s="6" t="s">
        <v>223</v>
      </c>
      <c r="F1608" s="6" t="s">
        <v>886</v>
      </c>
      <c r="G1608">
        <v>12</v>
      </c>
      <c r="H1608">
        <v>202212</v>
      </c>
      <c r="I1608" s="8">
        <v>16.399999999999999</v>
      </c>
      <c r="J1608" s="8">
        <v>2.46</v>
      </c>
      <c r="K1608" s="8">
        <v>1.9</v>
      </c>
      <c r="L1608" s="8">
        <v>2.33</v>
      </c>
      <c r="M1608" s="36" t="str">
        <f>INDEX(YahooDetails[], MATCH(ZACKS_Screener[Ticker], YahooDetails[Ticker],0), 4)</f>
        <v>Energy</v>
      </c>
      <c r="N1608" s="6" t="str">
        <f>INDEX(YahooDetails[], MATCH(ZACKS_Screener[Ticker], YahooDetails[Ticker],0), 2)</f>
        <v>Oil &amp; Gas Integrated</v>
      </c>
      <c r="O16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-0.22764227642276424</v>
      </c>
      <c r="P16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0.2263157894736843</v>
      </c>
      <c r="Q1608" s="17">
        <f>IFERROR(ZACKS_Screener[[#This Row],[Price]]/ZACKS_Screener[[#This Row],[EPS1]], "")</f>
        <v>8.6315789473684212</v>
      </c>
      <c r="R1608" s="17">
        <f>IFERROR(ZACKS_Screener[[#This Row],[Price]]/ZACKS_Screener[[#This Row],[EPS2]], "")</f>
        <v>7.0386266094420593</v>
      </c>
      <c r="S1608" s="17">
        <f>IFERROR(ZACKS_Screener[[#This Row],[PE1]]/(ZACKS_Screener[[#This Row],[EG1]]*100), "")</f>
        <v>-0.37917293233082705</v>
      </c>
      <c r="T1608" s="17">
        <f>IFERROR(ZACKS_Screener[[#This Row],[PE2]]/(ZACKS_Screener[[#This Row],[EG2]]*100), "")</f>
        <v>0.31100908274278855</v>
      </c>
      <c r="U1608"/>
    </row>
    <row r="1609" spans="1:21" hidden="1" x14ac:dyDescent="0.25">
      <c r="A1609" s="20" t="s">
        <v>1206</v>
      </c>
      <c r="B1609" s="35">
        <v>22993.439999999999</v>
      </c>
      <c r="C1609" s="6" t="s">
        <v>1205</v>
      </c>
      <c r="D1609" s="6" t="s">
        <v>22</v>
      </c>
      <c r="E1609" s="6" t="s">
        <v>223</v>
      </c>
      <c r="F1609" s="6" t="s">
        <v>270</v>
      </c>
      <c r="G1609">
        <v>12</v>
      </c>
      <c r="H1609">
        <v>202212</v>
      </c>
      <c r="I1609" s="8">
        <v>126.97</v>
      </c>
      <c r="J1609" s="8">
        <v>24.02</v>
      </c>
      <c r="K1609" s="8">
        <v>18.510000000000002</v>
      </c>
      <c r="L1609" s="8">
        <v>20.57</v>
      </c>
      <c r="M1609" s="36" t="str">
        <f>INDEX(YahooDetails[], MATCH(ZACKS_Screener[Ticker], YahooDetails[Ticker],0), 4)</f>
        <v>Energy</v>
      </c>
      <c r="N1609" s="6" t="str">
        <f>INDEX(YahooDetails[], MATCH(ZACKS_Screener[Ticker], YahooDetails[Ticker],0), 2)</f>
        <v>Oil &amp; Gas E&amp;P</v>
      </c>
      <c r="O16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-0.22939217318900909</v>
      </c>
      <c r="P16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0.11129119394921656</v>
      </c>
      <c r="Q1609" s="17">
        <f>IFERROR(ZACKS_Screener[[#This Row],[Price]]/ZACKS_Screener[[#This Row],[EPS1]], "")</f>
        <v>6.8595353862776873</v>
      </c>
      <c r="R1609" s="17">
        <f>IFERROR(ZACKS_Screener[[#This Row],[Price]]/ZACKS_Screener[[#This Row],[EPS2]], "")</f>
        <v>6.1725814292659207</v>
      </c>
      <c r="S1609" s="17">
        <f>IFERROR(ZACKS_Screener[[#This Row],[PE1]]/(ZACKS_Screener[[#This Row],[EG1]]*100), "")</f>
        <v>-0.29903092555061722</v>
      </c>
      <c r="T1609" s="17">
        <f>IFERROR(ZACKS_Screener[[#This Row],[PE2]]/(ZACKS_Screener[[#This Row],[EG2]]*100), "")</f>
        <v>0.55463340900831204</v>
      </c>
      <c r="U1609"/>
    </row>
    <row r="1610" spans="1:21" hidden="1" x14ac:dyDescent="0.25">
      <c r="A1610" s="20" t="s">
        <v>3661</v>
      </c>
      <c r="B1610" s="35">
        <v>2008.39</v>
      </c>
      <c r="C1610" s="6" t="s">
        <v>3660</v>
      </c>
      <c r="D1610" s="6" t="s">
        <v>22</v>
      </c>
      <c r="E1610" s="6" t="s">
        <v>41</v>
      </c>
      <c r="F1610" s="6" t="s">
        <v>61</v>
      </c>
      <c r="G1610">
        <v>12</v>
      </c>
      <c r="H1610">
        <v>202212</v>
      </c>
      <c r="I1610" s="8">
        <v>25.72</v>
      </c>
      <c r="J1610" s="8">
        <v>0.65</v>
      </c>
      <c r="K1610" s="8">
        <v>0.5</v>
      </c>
      <c r="L1610" s="8">
        <v>0.71</v>
      </c>
      <c r="M1610" s="36" t="str">
        <f>INDEX(YahooDetails[], MATCH(ZACKS_Screener[Ticker], YahooDetails[Ticker],0), 4)</f>
        <v>Consumer Cyclical</v>
      </c>
      <c r="N1610" s="6" t="str">
        <f>INDEX(YahooDetails[], MATCH(ZACKS_Screener[Ticker], YahooDetails[Ticker],0), 2)</f>
        <v>Specialty Retail</v>
      </c>
      <c r="O16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-0.23076923076923078</v>
      </c>
      <c r="P16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0.41999999999999993</v>
      </c>
      <c r="Q1610" s="17">
        <f>IFERROR(ZACKS_Screener[[#This Row],[Price]]/ZACKS_Screener[[#This Row],[EPS1]], "")</f>
        <v>51.44</v>
      </c>
      <c r="R1610" s="17">
        <f>IFERROR(ZACKS_Screener[[#This Row],[Price]]/ZACKS_Screener[[#This Row],[EPS2]], "")</f>
        <v>36.225352112676056</v>
      </c>
      <c r="S1610" s="17">
        <f>IFERROR(ZACKS_Screener[[#This Row],[PE1]]/(ZACKS_Screener[[#This Row],[EG1]]*100), "")</f>
        <v>-2.2290666666666668</v>
      </c>
      <c r="T1610" s="17">
        <f>IFERROR(ZACKS_Screener[[#This Row],[PE2]]/(ZACKS_Screener[[#This Row],[EG2]]*100), "")</f>
        <v>0.86250838363514437</v>
      </c>
      <c r="U1610"/>
    </row>
    <row r="1611" spans="1:21" hidden="1" x14ac:dyDescent="0.25">
      <c r="A1611" s="20" t="s">
        <v>715</v>
      </c>
      <c r="B1611" s="35">
        <v>6221.27</v>
      </c>
      <c r="C1611" s="6" t="s">
        <v>714</v>
      </c>
      <c r="D1611" s="6" t="s">
        <v>22</v>
      </c>
      <c r="E1611" s="6" t="s">
        <v>223</v>
      </c>
      <c r="F1611" s="6" t="s">
        <v>270</v>
      </c>
      <c r="G1611">
        <v>12</v>
      </c>
      <c r="H1611">
        <v>202212</v>
      </c>
      <c r="I1611" s="8">
        <v>149.72999999999999</v>
      </c>
      <c r="J1611" s="8">
        <v>27.03</v>
      </c>
      <c r="K1611" s="8">
        <v>20.78</v>
      </c>
      <c r="L1611" s="8">
        <v>27.85</v>
      </c>
      <c r="M1611" s="36" t="str">
        <f>INDEX(YahooDetails[], MATCH(ZACKS_Screener[Ticker], YahooDetails[Ticker],0), 4)</f>
        <v>Energy</v>
      </c>
      <c r="N1611" s="6" t="str">
        <f>INDEX(YahooDetails[], MATCH(ZACKS_Screener[Ticker], YahooDetails[Ticker],0), 2)</f>
        <v>Oil &amp; Gas E&amp;P</v>
      </c>
      <c r="O16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-0.23122456529781724</v>
      </c>
      <c r="P16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0.34023099133782481</v>
      </c>
      <c r="Q1611" s="17">
        <f>IFERROR(ZACKS_Screener[[#This Row],[Price]]/ZACKS_Screener[[#This Row],[EPS1]], "")</f>
        <v>7.2054860442733393</v>
      </c>
      <c r="R1611" s="17">
        <f>IFERROR(ZACKS_Screener[[#This Row],[Price]]/ZACKS_Screener[[#This Row],[EPS2]], "")</f>
        <v>5.3763016157989219</v>
      </c>
      <c r="S1611" s="17">
        <f>IFERROR(ZACKS_Screener[[#This Row],[PE1]]/(ZACKS_Screener[[#This Row],[EG1]]*100), "")</f>
        <v>-0.31162286044273341</v>
      </c>
      <c r="T1611" s="17">
        <f>IFERROR(ZACKS_Screener[[#This Row],[PE2]]/(ZACKS_Screener[[#This Row],[EG2]]*100), "")</f>
        <v>0.15801916205983255</v>
      </c>
      <c r="U1611"/>
    </row>
    <row r="1612" spans="1:21" hidden="1" x14ac:dyDescent="0.25">
      <c r="A1612" s="20" t="s">
        <v>2950</v>
      </c>
      <c r="B1612" s="35">
        <v>142165.73000000001</v>
      </c>
      <c r="C1612" s="6" t="s">
        <v>2949</v>
      </c>
      <c r="D1612" s="6" t="s">
        <v>13</v>
      </c>
      <c r="E1612" s="6" t="s">
        <v>223</v>
      </c>
      <c r="F1612" s="6" t="s">
        <v>1099</v>
      </c>
      <c r="G1612">
        <v>12</v>
      </c>
      <c r="H1612">
        <v>202212</v>
      </c>
      <c r="I1612" s="8">
        <v>57.28</v>
      </c>
      <c r="J1612" s="8">
        <v>13.94</v>
      </c>
      <c r="K1612" s="8">
        <v>10.7</v>
      </c>
      <c r="L1612" s="8">
        <v>10.36</v>
      </c>
      <c r="M1612" s="36" t="str">
        <f>INDEX(YahooDetails[], MATCH(ZACKS_Screener[Ticker], YahooDetails[Ticker],0), 4)</f>
        <v>Energy</v>
      </c>
      <c r="N1612" s="6" t="str">
        <f>INDEX(YahooDetails[], MATCH(ZACKS_Screener[Ticker], YahooDetails[Ticker],0), 2)</f>
        <v>Oil &amp; Gas Integrated</v>
      </c>
      <c r="O16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-0.23242467718794838</v>
      </c>
      <c r="P16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-3.1775700934579425E-2</v>
      </c>
      <c r="Q1612" s="17">
        <f>IFERROR(ZACKS_Screener[[#This Row],[Price]]/ZACKS_Screener[[#This Row],[EPS1]], "")</f>
        <v>5.3532710280373834</v>
      </c>
      <c r="R1612" s="17">
        <f>IFERROR(ZACKS_Screener[[#This Row],[Price]]/ZACKS_Screener[[#This Row],[EPS2]], "")</f>
        <v>5.5289575289575295</v>
      </c>
      <c r="S1612" s="17">
        <f>IFERROR(ZACKS_Screener[[#This Row],[PE1]]/(ZACKS_Screener[[#This Row],[EG1]]*100), "")</f>
        <v>-0.23032283373716395</v>
      </c>
      <c r="T1612" s="17">
        <f>IFERROR(ZACKS_Screener[[#This Row],[PE2]]/(ZACKS_Screener[[#This Row],[EG2]]*100), "")</f>
        <v>-1.7399954576425174</v>
      </c>
      <c r="U1612"/>
    </row>
    <row r="1613" spans="1:21" hidden="1" x14ac:dyDescent="0.25">
      <c r="A1613" s="20" t="s">
        <v>1782</v>
      </c>
      <c r="B1613" s="35">
        <v>7611.7</v>
      </c>
      <c r="C1613" s="6" t="s">
        <v>1781</v>
      </c>
      <c r="D1613" s="6" t="s">
        <v>13</v>
      </c>
      <c r="E1613" s="6" t="s">
        <v>30</v>
      </c>
      <c r="F1613" s="6" t="s">
        <v>55</v>
      </c>
      <c r="G1613">
        <v>12</v>
      </c>
      <c r="H1613">
        <v>202212</v>
      </c>
      <c r="I1613" s="8">
        <v>276.51</v>
      </c>
      <c r="J1613" s="8">
        <v>44.42</v>
      </c>
      <c r="K1613" s="8">
        <v>33.97</v>
      </c>
      <c r="L1613" s="8">
        <v>36.43</v>
      </c>
      <c r="M1613" s="36" t="str">
        <f>INDEX(YahooDetails[], MATCH(ZACKS_Screener[Ticker], YahooDetails[Ticker],0), 4)</f>
        <v>Consumer Cyclical</v>
      </c>
      <c r="N1613" s="6" t="str">
        <f>INDEX(YahooDetails[], MATCH(ZACKS_Screener[Ticker], YahooDetails[Ticker],0), 2)</f>
        <v>Auto &amp; Truck Dealerships</v>
      </c>
      <c r="O16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-0.23525438991445299</v>
      </c>
      <c r="P16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7.2416838386811927E-2</v>
      </c>
      <c r="Q1613" s="17">
        <f>IFERROR(ZACKS_Screener[[#This Row],[Price]]/ZACKS_Screener[[#This Row],[EPS1]], "")</f>
        <v>8.1398292611127463</v>
      </c>
      <c r="R1613" s="17">
        <f>IFERROR(ZACKS_Screener[[#This Row],[Price]]/ZACKS_Screener[[#This Row],[EPS2]], "")</f>
        <v>7.5901729343947295</v>
      </c>
      <c r="S1613" s="17">
        <f>IFERROR(ZACKS_Screener[[#This Row],[PE1]]/(ZACKS_Screener[[#This Row],[EG1]]*100), "")</f>
        <v>-0.34600116342452453</v>
      </c>
      <c r="T1613" s="17">
        <f>IFERROR(ZACKS_Screener[[#This Row],[PE2]]/(ZACKS_Screener[[#This Row],[EG2]]*100), "")</f>
        <v>1.0481226608999545</v>
      </c>
      <c r="U1613"/>
    </row>
    <row r="1614" spans="1:21" hidden="1" x14ac:dyDescent="0.25">
      <c r="A1614" s="20" t="s">
        <v>2301</v>
      </c>
      <c r="B1614" s="35">
        <v>16990.36</v>
      </c>
      <c r="C1614" s="6" t="s">
        <v>2300</v>
      </c>
      <c r="D1614" s="6" t="s">
        <v>13</v>
      </c>
      <c r="E1614" s="6" t="s">
        <v>223</v>
      </c>
      <c r="F1614" s="6" t="s">
        <v>838</v>
      </c>
      <c r="G1614">
        <v>12</v>
      </c>
      <c r="H1614">
        <v>202212</v>
      </c>
      <c r="I1614" s="8">
        <v>30.87</v>
      </c>
      <c r="J1614" s="8">
        <v>2.72</v>
      </c>
      <c r="K1614" s="8">
        <v>2.08</v>
      </c>
      <c r="L1614" s="8">
        <v>2.31</v>
      </c>
      <c r="M1614" s="36" t="str">
        <f>INDEX(YahooDetails[], MATCH(ZACKS_Screener[Ticker], YahooDetails[Ticker],0), 4)</f>
        <v>Energy</v>
      </c>
      <c r="N1614" s="6" t="str">
        <f>INDEX(YahooDetails[], MATCH(ZACKS_Screener[Ticker], YahooDetails[Ticker],0), 2)</f>
        <v>Oil &amp; Gas Midstream</v>
      </c>
      <c r="O16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-0.23529411764705885</v>
      </c>
      <c r="P16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0.11057692307692306</v>
      </c>
      <c r="Q1614" s="17">
        <f>IFERROR(ZACKS_Screener[[#This Row],[Price]]/ZACKS_Screener[[#This Row],[EPS1]], "")</f>
        <v>14.841346153846153</v>
      </c>
      <c r="R1614" s="17">
        <f>IFERROR(ZACKS_Screener[[#This Row],[Price]]/ZACKS_Screener[[#This Row],[EPS2]], "")</f>
        <v>13.363636363636363</v>
      </c>
      <c r="S1614" s="17">
        <f>IFERROR(ZACKS_Screener[[#This Row],[PE1]]/(ZACKS_Screener[[#This Row],[EG1]]*100), "")</f>
        <v>-0.63075721153846143</v>
      </c>
      <c r="T1614" s="17">
        <f>IFERROR(ZACKS_Screener[[#This Row],[PE2]]/(ZACKS_Screener[[#This Row],[EG2]]*100), "")</f>
        <v>1.2085375494071147</v>
      </c>
      <c r="U1614"/>
    </row>
    <row r="1615" spans="1:21" hidden="1" x14ac:dyDescent="0.25">
      <c r="A1615" s="20" t="s">
        <v>3051</v>
      </c>
      <c r="B1615" s="35">
        <v>40113.919999999998</v>
      </c>
      <c r="C1615" s="6" t="s">
        <v>3050</v>
      </c>
      <c r="D1615" s="6" t="s">
        <v>13</v>
      </c>
      <c r="E1615" s="6" t="s">
        <v>223</v>
      </c>
      <c r="F1615" s="6" t="s">
        <v>1099</v>
      </c>
      <c r="G1615">
        <v>12</v>
      </c>
      <c r="H1615">
        <v>202212</v>
      </c>
      <c r="I1615" s="8">
        <v>110.96</v>
      </c>
      <c r="J1615" s="8">
        <v>29.16</v>
      </c>
      <c r="K1615" s="8">
        <v>22.2</v>
      </c>
      <c r="L1615" s="8">
        <v>14.16</v>
      </c>
      <c r="M1615" s="36" t="str">
        <f>INDEX(YahooDetails[], MATCH(ZACKS_Screener[Ticker], YahooDetails[Ticker],0), 4)</f>
        <v>Energy</v>
      </c>
      <c r="N1615" s="6" t="str">
        <f>INDEX(YahooDetails[], MATCH(ZACKS_Screener[Ticker], YahooDetails[Ticker],0), 2)</f>
        <v>Oil &amp; Gas Refining &amp; Marketing</v>
      </c>
      <c r="O16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-0.23868312757201648</v>
      </c>
      <c r="P16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-0.36216216216216213</v>
      </c>
      <c r="Q1615" s="17">
        <f>IFERROR(ZACKS_Screener[[#This Row],[Price]]/ZACKS_Screener[[#This Row],[EPS1]], "")</f>
        <v>4.9981981981981978</v>
      </c>
      <c r="R1615" s="17">
        <f>IFERROR(ZACKS_Screener[[#This Row],[Price]]/ZACKS_Screener[[#This Row],[EPS2]], "")</f>
        <v>7.8361581920903953</v>
      </c>
      <c r="S1615" s="17">
        <f>IFERROR(ZACKS_Screener[[#This Row],[PE1]]/(ZACKS_Screener[[#This Row],[EG1]]*100), "")</f>
        <v>-0.20940726933830375</v>
      </c>
      <c r="T1615" s="17">
        <f>IFERROR(ZACKS_Screener[[#This Row],[PE2]]/(ZACKS_Screener[[#This Row],[EG2]]*100), "")</f>
        <v>-0.21637153216966021</v>
      </c>
      <c r="U1615"/>
    </row>
    <row r="1616" spans="1:21" hidden="1" x14ac:dyDescent="0.25">
      <c r="A1616" s="20" t="s">
        <v>1884</v>
      </c>
      <c r="B1616" s="35">
        <v>29095.77</v>
      </c>
      <c r="C1616" s="6" t="s">
        <v>1883</v>
      </c>
      <c r="D1616" s="6" t="s">
        <v>13</v>
      </c>
      <c r="E1616" s="6" t="s">
        <v>130</v>
      </c>
      <c r="F1616" s="6" t="s">
        <v>189</v>
      </c>
      <c r="G1616">
        <v>12</v>
      </c>
      <c r="H1616">
        <v>202212</v>
      </c>
      <c r="I1616" s="8">
        <v>89.45</v>
      </c>
      <c r="J1616" s="8">
        <v>12.46</v>
      </c>
      <c r="K1616" s="8">
        <v>9.4700000000000006</v>
      </c>
      <c r="L1616" s="8">
        <v>10.3</v>
      </c>
      <c r="M1616" s="36" t="str">
        <f>INDEX(YahooDetails[], MATCH(ZACKS_Screener[Ticker], YahooDetails[Ticker],0), 4)</f>
        <v>Basic Materials</v>
      </c>
      <c r="N1616" s="6" t="str">
        <f>INDEX(YahooDetails[], MATCH(ZACKS_Screener[Ticker], YahooDetails[Ticker],0), 2)</f>
        <v>Specialty Chemicals</v>
      </c>
      <c r="O16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-0.23996789727126805</v>
      </c>
      <c r="P16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8.7645195353748678E-2</v>
      </c>
      <c r="Q1616" s="17">
        <f>IFERROR(ZACKS_Screener[[#This Row],[Price]]/ZACKS_Screener[[#This Row],[EPS1]], "")</f>
        <v>9.4456177402323114</v>
      </c>
      <c r="R1616" s="17">
        <f>IFERROR(ZACKS_Screener[[#This Row],[Price]]/ZACKS_Screener[[#This Row],[EPS2]], "")</f>
        <v>8.6844660194174761</v>
      </c>
      <c r="S1616" s="17">
        <f>IFERROR(ZACKS_Screener[[#This Row],[PE1]]/(ZACKS_Screener[[#This Row],[EG1]]*100), "")</f>
        <v>-0.39362005700098529</v>
      </c>
      <c r="T1616" s="17">
        <f>IFERROR(ZACKS_Screener[[#This Row],[PE2]]/(ZACKS_Screener[[#This Row],[EG2]]*100), "")</f>
        <v>0.99086618317931929</v>
      </c>
      <c r="U1616"/>
    </row>
    <row r="1617" spans="1:21" hidden="1" x14ac:dyDescent="0.25">
      <c r="A1617" s="20" t="s">
        <v>155</v>
      </c>
      <c r="B1617" s="35">
        <v>6034.56</v>
      </c>
      <c r="C1617" s="6" t="s">
        <v>154</v>
      </c>
      <c r="D1617" s="6" t="s">
        <v>22</v>
      </c>
      <c r="E1617" s="6" t="s">
        <v>37</v>
      </c>
      <c r="F1617" s="6" t="s">
        <v>156</v>
      </c>
      <c r="G1617">
        <v>12</v>
      </c>
      <c r="H1617">
        <v>202212</v>
      </c>
      <c r="I1617" s="8">
        <v>10.130000000000001</v>
      </c>
      <c r="J1617" s="8">
        <v>3.11</v>
      </c>
      <c r="K1617" s="8">
        <v>2.36</v>
      </c>
      <c r="L1617" s="8">
        <v>1.88</v>
      </c>
      <c r="M1617" s="36" t="str">
        <f>INDEX(YahooDetails[], MATCH(ZACKS_Screener[Ticker], YahooDetails[Ticker],0), 4)</f>
        <v>Real Estate</v>
      </c>
      <c r="N1617" s="6" t="str">
        <f>INDEX(YahooDetails[], MATCH(ZACKS_Screener[Ticker], YahooDetails[Ticker],0), 2)</f>
        <v>REIT—Mortgage</v>
      </c>
      <c r="O16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-0.24115755627009647</v>
      </c>
      <c r="P16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-0.20338983050847459</v>
      </c>
      <c r="Q1617" s="17">
        <f>IFERROR(ZACKS_Screener[[#This Row],[Price]]/ZACKS_Screener[[#This Row],[EPS1]], "")</f>
        <v>4.2923728813559325</v>
      </c>
      <c r="R1617" s="17">
        <f>IFERROR(ZACKS_Screener[[#This Row],[Price]]/ZACKS_Screener[[#This Row],[EPS2]], "")</f>
        <v>5.3882978723404262</v>
      </c>
      <c r="S1617" s="17">
        <f>IFERROR(ZACKS_Screener[[#This Row],[PE1]]/(ZACKS_Screener[[#This Row],[EG1]]*100), "")</f>
        <v>-0.17799039548022599</v>
      </c>
      <c r="T1617" s="17">
        <f>IFERROR(ZACKS_Screener[[#This Row],[PE2]]/(ZACKS_Screener[[#This Row],[EG2]]*100), "")</f>
        <v>-0.26492464539007093</v>
      </c>
      <c r="U1617"/>
    </row>
    <row r="1618" spans="1:21" hidden="1" x14ac:dyDescent="0.25">
      <c r="A1618" s="20" t="s">
        <v>2429</v>
      </c>
      <c r="B1618" s="35">
        <v>42894.45</v>
      </c>
      <c r="C1618" s="6" t="s">
        <v>2428</v>
      </c>
      <c r="D1618" s="6" t="s">
        <v>13</v>
      </c>
      <c r="E1618" s="6" t="s">
        <v>223</v>
      </c>
      <c r="F1618" s="6" t="s">
        <v>1099</v>
      </c>
      <c r="G1618">
        <v>12</v>
      </c>
      <c r="H1618">
        <v>202212</v>
      </c>
      <c r="I1618" s="8">
        <v>93.48</v>
      </c>
      <c r="J1618" s="8">
        <v>18.79</v>
      </c>
      <c r="K1618" s="8">
        <v>14.19</v>
      </c>
      <c r="L1618" s="8">
        <v>11.42</v>
      </c>
      <c r="M1618" s="36" t="str">
        <f>INDEX(YahooDetails[], MATCH(ZACKS_Screener[Ticker], YahooDetails[Ticker],0), 4)</f>
        <v>Energy</v>
      </c>
      <c r="N1618" s="6" t="str">
        <f>INDEX(YahooDetails[], MATCH(ZACKS_Screener[Ticker], YahooDetails[Ticker],0), 2)</f>
        <v>Oil &amp; Gas Refining &amp; Marketing</v>
      </c>
      <c r="O16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-0.24481106971793506</v>
      </c>
      <c r="P16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-0.19520789288231147</v>
      </c>
      <c r="Q1618" s="17">
        <f>IFERROR(ZACKS_Screener[[#This Row],[Price]]/ZACKS_Screener[[#This Row],[EPS1]], "")</f>
        <v>6.5877378435517979</v>
      </c>
      <c r="R1618" s="17">
        <f>IFERROR(ZACKS_Screener[[#This Row],[Price]]/ZACKS_Screener[[#This Row],[EPS2]], "")</f>
        <v>8.1856392294220672</v>
      </c>
      <c r="S1618" s="17">
        <f>IFERROR(ZACKS_Screener[[#This Row],[PE1]]/(ZACKS_Screener[[#This Row],[EG1]]*100), "")</f>
        <v>-0.26909476973986585</v>
      </c>
      <c r="T1618" s="17">
        <f>IFERROR(ZACKS_Screener[[#This Row],[PE2]]/(ZACKS_Screener[[#This Row],[EG2]]*100), "")</f>
        <v>-0.41932931648194638</v>
      </c>
      <c r="U1618"/>
    </row>
    <row r="1619" spans="1:21" hidden="1" x14ac:dyDescent="0.25">
      <c r="A1619" s="20" t="s">
        <v>2987</v>
      </c>
      <c r="B1619" s="35">
        <v>5555.39</v>
      </c>
      <c r="C1619" s="6" t="s">
        <v>2986</v>
      </c>
      <c r="D1619" s="6" t="s">
        <v>22</v>
      </c>
      <c r="E1619" s="6" t="s">
        <v>26</v>
      </c>
      <c r="F1619" s="6" t="s">
        <v>438</v>
      </c>
      <c r="G1619">
        <v>12</v>
      </c>
      <c r="H1619">
        <v>202212</v>
      </c>
      <c r="I1619" s="8">
        <v>90.13</v>
      </c>
      <c r="J1619" s="8">
        <v>10.97</v>
      </c>
      <c r="K1619" s="8">
        <v>8.2799999999999994</v>
      </c>
      <c r="L1619" s="8">
        <v>8.82</v>
      </c>
      <c r="M1619" s="36" t="str">
        <f>INDEX(YahooDetails[], MATCH(ZACKS_Screener[Ticker], YahooDetails[Ticker],0), 4)</f>
        <v>Basic Materials</v>
      </c>
      <c r="N1619" s="6" t="str">
        <f>INDEX(YahooDetails[], MATCH(ZACKS_Screener[Ticker], YahooDetails[Ticker],0), 2)</f>
        <v>Lumber &amp; Wood Production</v>
      </c>
      <c r="O16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-0.24521422060164094</v>
      </c>
      <c r="P16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6.5217391304347949E-2</v>
      </c>
      <c r="Q1619" s="17">
        <f>IFERROR(ZACKS_Screener[[#This Row],[Price]]/ZACKS_Screener[[#This Row],[EPS1]], "")</f>
        <v>10.885265700483092</v>
      </c>
      <c r="R1619" s="17">
        <f>IFERROR(ZACKS_Screener[[#This Row],[Price]]/ZACKS_Screener[[#This Row],[EPS2]], "")</f>
        <v>10.218820861678005</v>
      </c>
      <c r="S1619" s="17">
        <f>IFERROR(ZACKS_Screener[[#This Row],[PE1]]/(ZACKS_Screener[[#This Row],[EG1]]*100), "")</f>
        <v>-0.4439084190866151</v>
      </c>
      <c r="T1619" s="17">
        <f>IFERROR(ZACKS_Screener[[#This Row],[PE2]]/(ZACKS_Screener[[#This Row],[EG2]]*100), "")</f>
        <v>1.566885865457291</v>
      </c>
      <c r="U1619"/>
    </row>
    <row r="1620" spans="1:21" hidden="1" x14ac:dyDescent="0.25">
      <c r="A1620" s="20" t="s">
        <v>2049</v>
      </c>
      <c r="B1620" s="35">
        <v>4428.25</v>
      </c>
      <c r="C1620" s="6" t="s">
        <v>2048</v>
      </c>
      <c r="D1620" s="6" t="s">
        <v>13</v>
      </c>
      <c r="E1620" s="6" t="s">
        <v>37</v>
      </c>
      <c r="F1620" s="6" t="s">
        <v>89</v>
      </c>
      <c r="G1620">
        <v>12</v>
      </c>
      <c r="H1620">
        <v>202212</v>
      </c>
      <c r="I1620" s="8">
        <v>15.45</v>
      </c>
      <c r="J1620" s="8">
        <v>2.91</v>
      </c>
      <c r="K1620" s="8">
        <v>2.19</v>
      </c>
      <c r="L1620" s="8">
        <v>2.33</v>
      </c>
      <c r="M1620" s="36" t="str">
        <f>INDEX(YahooDetails[], MATCH(ZACKS_Screener[Ticker], YahooDetails[Ticker],0), 4)</f>
        <v>Financial Services</v>
      </c>
      <c r="N1620" s="6" t="str">
        <f>INDEX(YahooDetails[], MATCH(ZACKS_Screener[Ticker], YahooDetails[Ticker],0), 2)</f>
        <v>Insurance—Specialty</v>
      </c>
      <c r="O16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-0.2474226804123712</v>
      </c>
      <c r="P16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6.3926940639269458E-2</v>
      </c>
      <c r="Q1620" s="17">
        <f>IFERROR(ZACKS_Screener[[#This Row],[Price]]/ZACKS_Screener[[#This Row],[EPS1]], "")</f>
        <v>7.0547945205479454</v>
      </c>
      <c r="R1620" s="17">
        <f>IFERROR(ZACKS_Screener[[#This Row],[Price]]/ZACKS_Screener[[#This Row],[EPS2]], "")</f>
        <v>6.6309012875536473</v>
      </c>
      <c r="S1620" s="17">
        <f>IFERROR(ZACKS_Screener[[#This Row],[PE1]]/(ZACKS_Screener[[#This Row],[EG1]]*100), "")</f>
        <v>-0.2851312785388127</v>
      </c>
      <c r="T1620" s="17">
        <f>IFERROR(ZACKS_Screener[[#This Row],[PE2]]/(ZACKS_Screener[[#This Row],[EG2]]*100), "")</f>
        <v>1.0372624156958912</v>
      </c>
      <c r="U1620"/>
    </row>
    <row r="1621" spans="1:21" hidden="1" x14ac:dyDescent="0.25">
      <c r="A1621" s="20" t="s">
        <v>1830</v>
      </c>
      <c r="B1621" s="35">
        <v>4203.8500000000004</v>
      </c>
      <c r="C1621" s="6" t="s">
        <v>1829</v>
      </c>
      <c r="D1621" s="6" t="s">
        <v>22</v>
      </c>
      <c r="E1621" s="6" t="s">
        <v>14</v>
      </c>
      <c r="F1621" s="6" t="s">
        <v>1636</v>
      </c>
      <c r="G1621">
        <v>6</v>
      </c>
      <c r="H1621">
        <v>202206</v>
      </c>
      <c r="I1621" s="8">
        <v>61.37</v>
      </c>
      <c r="J1621" s="8">
        <v>6.05</v>
      </c>
      <c r="K1621" s="8">
        <v>4.54</v>
      </c>
      <c r="L1621" s="8">
        <v>3.25</v>
      </c>
      <c r="M1621" s="36" t="str">
        <f>INDEX(YahooDetails[], MATCH(ZACKS_Screener[Ticker], YahooDetails[Ticker],0), 4)</f>
        <v>Technology</v>
      </c>
      <c r="N1621" s="6" t="str">
        <f>INDEX(YahooDetails[], MATCH(ZACKS_Screener[Ticker], YahooDetails[Ticker],0), 2)</f>
        <v>Communication Equipment</v>
      </c>
      <c r="O16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-0.24958677685950412</v>
      </c>
      <c r="P16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-0.28414096916299558</v>
      </c>
      <c r="Q1621" s="17">
        <f>IFERROR(ZACKS_Screener[[#This Row],[Price]]/ZACKS_Screener[[#This Row],[EPS1]], "")</f>
        <v>13.517621145374449</v>
      </c>
      <c r="R1621" s="17">
        <f>IFERROR(ZACKS_Screener[[#This Row],[Price]]/ZACKS_Screener[[#This Row],[EPS2]], "")</f>
        <v>18.883076923076921</v>
      </c>
      <c r="S1621" s="17">
        <f>IFERROR(ZACKS_Screener[[#This Row],[PE1]]/(ZACKS_Screener[[#This Row],[EG1]]*100), "")</f>
        <v>-0.54160005251334709</v>
      </c>
      <c r="T1621" s="17">
        <f>IFERROR(ZACKS_Screener[[#This Row],[PE2]]/(ZACKS_Screener[[#This Row],[EG2]]*100), "")</f>
        <v>-0.66456720333929631</v>
      </c>
      <c r="U1621"/>
    </row>
    <row r="1622" spans="1:21" x14ac:dyDescent="0.25">
      <c r="A1622" s="20" t="s">
        <v>1170</v>
      </c>
      <c r="B1622" s="35">
        <v>4671.46</v>
      </c>
      <c r="C1622" s="6" t="s">
        <v>1169</v>
      </c>
      <c r="D1622" s="6" t="s">
        <v>13</v>
      </c>
      <c r="E1622" s="6" t="s">
        <v>37</v>
      </c>
      <c r="F1622" s="6" t="s">
        <v>1171</v>
      </c>
      <c r="G1622">
        <v>12</v>
      </c>
      <c r="H1622">
        <v>202212</v>
      </c>
      <c r="I1622" s="8">
        <v>121.82</v>
      </c>
      <c r="J1622" s="8">
        <v>12.01</v>
      </c>
      <c r="K1622" s="8">
        <v>9.01</v>
      </c>
      <c r="L1622" s="8">
        <v>12.47</v>
      </c>
      <c r="M1622" s="36" t="str">
        <f>INDEX(YahooDetails[], MATCH(ZACKS_Screener[Ticker], YahooDetails[Ticker],0), 4)</f>
        <v>Financial Services</v>
      </c>
      <c r="N1622" s="6" t="str">
        <f>INDEX(YahooDetails[], MATCH(ZACKS_Screener[Ticker], YahooDetails[Ticker],0), 2)</f>
        <v>Capital Markets</v>
      </c>
      <c r="O16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-0.24979184013322231</v>
      </c>
      <c r="P16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0.38401775804661498</v>
      </c>
      <c r="Q1622" s="17">
        <f>IFERROR(ZACKS_Screener[[#This Row],[Price]]/ZACKS_Screener[[#This Row],[EPS1]], "")</f>
        <v>13.520532741398446</v>
      </c>
      <c r="R1622" s="17">
        <f>IFERROR(ZACKS_Screener[[#This Row],[Price]]/ZACKS_Screener[[#This Row],[EPS2]], "")</f>
        <v>9.7690457097032866</v>
      </c>
      <c r="S1622" s="17">
        <f>IFERROR(ZACKS_Screener[[#This Row],[PE1]]/(ZACKS_Screener[[#This Row],[EG1]]*100), "")</f>
        <v>-0.54127199408065108</v>
      </c>
      <c r="T1622" s="17">
        <f>IFERROR(ZACKS_Screener[[#This Row],[PE2]]/(ZACKS_Screener[[#This Row],[EG2]]*100), "")</f>
        <v>0.25439046775845836</v>
      </c>
      <c r="U1622"/>
    </row>
    <row r="1623" spans="1:21" hidden="1" x14ac:dyDescent="0.25">
      <c r="A1623" s="20" t="s">
        <v>409</v>
      </c>
      <c r="B1623" s="35">
        <v>5663.92</v>
      </c>
      <c r="C1623" s="6" t="s">
        <v>408</v>
      </c>
      <c r="D1623" s="6" t="s">
        <v>13</v>
      </c>
      <c r="E1623" s="6" t="s">
        <v>223</v>
      </c>
      <c r="F1623" s="6" t="s">
        <v>410</v>
      </c>
      <c r="G1623">
        <v>12</v>
      </c>
      <c r="H1623">
        <v>202212</v>
      </c>
      <c r="I1623" s="8">
        <v>12.54</v>
      </c>
      <c r="J1623" s="8">
        <v>-0.16</v>
      </c>
      <c r="K1623" s="8">
        <v>-0.2</v>
      </c>
      <c r="L1623" s="8">
        <v>0.64</v>
      </c>
      <c r="M1623" s="36" t="str">
        <f>INDEX(YahooDetails[], MATCH(ZACKS_Screener[Ticker], YahooDetails[Ticker],0), 4)</f>
        <v>Basic Materials</v>
      </c>
      <c r="N1623" s="6" t="str">
        <f>INDEX(YahooDetails[], MATCH(ZACKS_Screener[Ticker], YahooDetails[Ticker],0), 2)</f>
        <v>Chemicals</v>
      </c>
      <c r="O16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-0.25000000000000006</v>
      </c>
      <c r="P16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23" s="17">
        <f>IFERROR(ZACKS_Screener[[#This Row],[Price]]/ZACKS_Screener[[#This Row],[EPS1]], "")</f>
        <v>-62.699999999999996</v>
      </c>
      <c r="R1623" s="17">
        <f>IFERROR(ZACKS_Screener[[#This Row],[Price]]/ZACKS_Screener[[#This Row],[EPS2]], "")</f>
        <v>19.59375</v>
      </c>
      <c r="S1623" s="17">
        <f>IFERROR(ZACKS_Screener[[#This Row],[PE1]]/(ZACKS_Screener[[#This Row],[EG1]]*100), "")</f>
        <v>2.5079999999999991</v>
      </c>
      <c r="T1623" s="17">
        <f>IFERROR(ZACKS_Screener[[#This Row],[PE2]]/(ZACKS_Screener[[#This Row],[EG2]]*100), "")</f>
        <v>0.19593749999999999</v>
      </c>
      <c r="U1623"/>
    </row>
    <row r="1624" spans="1:21" hidden="1" x14ac:dyDescent="0.25">
      <c r="A1624" s="20" t="s">
        <v>442</v>
      </c>
      <c r="B1624" s="35">
        <v>10450.219999999999</v>
      </c>
      <c r="C1624" s="6" t="s">
        <v>441</v>
      </c>
      <c r="D1624" s="6" t="s">
        <v>13</v>
      </c>
      <c r="E1624" s="6" t="s">
        <v>37</v>
      </c>
      <c r="F1624" s="6" t="s">
        <v>418</v>
      </c>
      <c r="G1624">
        <v>12</v>
      </c>
      <c r="H1624">
        <v>202212</v>
      </c>
      <c r="I1624" s="8">
        <v>20.69</v>
      </c>
      <c r="J1624" s="8">
        <v>3.28</v>
      </c>
      <c r="K1624" s="8">
        <v>2.4500000000000002</v>
      </c>
      <c r="L1624" s="8">
        <v>2.4</v>
      </c>
      <c r="M1624" s="36" t="str">
        <f>INDEX(YahooDetails[], MATCH(ZACKS_Screener[Ticker], YahooDetails[Ticker],0), 4)</f>
        <v>Financial Services</v>
      </c>
      <c r="N1624" s="6" t="str">
        <f>INDEX(YahooDetails[], MATCH(ZACKS_Screener[Ticker], YahooDetails[Ticker],0), 2)</f>
        <v>Banks—Regional</v>
      </c>
      <c r="O16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-0.25304878048780477</v>
      </c>
      <c r="P16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-2.0408163265306228E-2</v>
      </c>
      <c r="Q1624" s="17">
        <f>IFERROR(ZACKS_Screener[[#This Row],[Price]]/ZACKS_Screener[[#This Row],[EPS1]], "")</f>
        <v>8.4448979591836739</v>
      </c>
      <c r="R1624" s="17">
        <f>IFERROR(ZACKS_Screener[[#This Row],[Price]]/ZACKS_Screener[[#This Row],[EPS2]], "")</f>
        <v>8.6208333333333336</v>
      </c>
      <c r="S1624" s="17">
        <f>IFERROR(ZACKS_Screener[[#This Row],[PE1]]/(ZACKS_Screener[[#This Row],[EG1]]*100), "")</f>
        <v>-0.33372608802557185</v>
      </c>
      <c r="T1624" s="17">
        <f>IFERROR(ZACKS_Screener[[#This Row],[PE2]]/(ZACKS_Screener[[#This Row],[EG2]]*100), "")</f>
        <v>-4.2242083333333111</v>
      </c>
      <c r="U1624"/>
    </row>
    <row r="1625" spans="1:21" hidden="1" x14ac:dyDescent="0.25">
      <c r="A1625" s="20" t="s">
        <v>2677</v>
      </c>
      <c r="B1625" s="35">
        <v>3373.3</v>
      </c>
      <c r="C1625" s="6" t="s">
        <v>2676</v>
      </c>
      <c r="D1625" s="6" t="s">
        <v>13</v>
      </c>
      <c r="E1625" s="6" t="s">
        <v>223</v>
      </c>
      <c r="F1625" s="6" t="s">
        <v>270</v>
      </c>
      <c r="G1625">
        <v>12</v>
      </c>
      <c r="H1625">
        <v>202212</v>
      </c>
      <c r="I1625" s="8">
        <v>27.99</v>
      </c>
      <c r="J1625" s="8">
        <v>7.29</v>
      </c>
      <c r="K1625" s="8">
        <v>5.44</v>
      </c>
      <c r="L1625" s="8">
        <v>6.45</v>
      </c>
      <c r="M1625" s="36" t="str">
        <f>INDEX(YahooDetails[], MATCH(ZACKS_Screener[Ticker], YahooDetails[Ticker],0), 4)</f>
        <v>Energy</v>
      </c>
      <c r="N1625" s="6" t="str">
        <f>INDEX(YahooDetails[], MATCH(ZACKS_Screener[Ticker], YahooDetails[Ticker],0), 2)</f>
        <v>Oil &amp; Gas E&amp;P</v>
      </c>
      <c r="O16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-0.25377229080932778</v>
      </c>
      <c r="P16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0.1856617647058823</v>
      </c>
      <c r="Q1625" s="17">
        <f>IFERROR(ZACKS_Screener[[#This Row],[Price]]/ZACKS_Screener[[#This Row],[EPS1]], "")</f>
        <v>5.1452205882352935</v>
      </c>
      <c r="R1625" s="17">
        <f>IFERROR(ZACKS_Screener[[#This Row],[Price]]/ZACKS_Screener[[#This Row],[EPS2]], "")</f>
        <v>4.3395348837209298</v>
      </c>
      <c r="S1625" s="17">
        <f>IFERROR(ZACKS_Screener[[#This Row],[PE1]]/(ZACKS_Screener[[#This Row],[EG1]]*100), "")</f>
        <v>-0.20274950317965026</v>
      </c>
      <c r="T1625" s="17">
        <f>IFERROR(ZACKS_Screener[[#This Row],[PE2]]/(ZACKS_Screener[[#This Row],[EG2]]*100), "")</f>
        <v>0.23373336403407785</v>
      </c>
      <c r="U1625"/>
    </row>
    <row r="1626" spans="1:21" hidden="1" x14ac:dyDescent="0.25">
      <c r="A1626" s="20" t="s">
        <v>3080</v>
      </c>
      <c r="B1626" s="35">
        <v>3913.89</v>
      </c>
      <c r="C1626" s="6" t="s">
        <v>3079</v>
      </c>
      <c r="D1626" s="6" t="s">
        <v>13</v>
      </c>
      <c r="E1626" s="6" t="s">
        <v>14</v>
      </c>
      <c r="F1626" s="6" t="s">
        <v>3081</v>
      </c>
      <c r="G1626">
        <v>12</v>
      </c>
      <c r="H1626">
        <v>202212</v>
      </c>
      <c r="I1626" s="8">
        <v>28.02</v>
      </c>
      <c r="J1626" s="8">
        <v>3.16</v>
      </c>
      <c r="K1626" s="8">
        <v>2.35</v>
      </c>
      <c r="L1626" s="8">
        <v>2.17</v>
      </c>
      <c r="M1626" s="36" t="str">
        <f>INDEX(YahooDetails[], MATCH(ZACKS_Screener[Ticker], YahooDetails[Ticker],0), 4)</f>
        <v>Technology</v>
      </c>
      <c r="N1626" s="6" t="str">
        <f>INDEX(YahooDetails[], MATCH(ZACKS_Screener[Ticker], YahooDetails[Ticker],0), 2)</f>
        <v>Semiconductors</v>
      </c>
      <c r="O16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-0.25632911392405061</v>
      </c>
      <c r="P16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-7.6595744680851133E-2</v>
      </c>
      <c r="Q1626" s="17">
        <f>IFERROR(ZACKS_Screener[[#This Row],[Price]]/ZACKS_Screener[[#This Row],[EPS1]], "")</f>
        <v>11.923404255319149</v>
      </c>
      <c r="R1626" s="17">
        <f>IFERROR(ZACKS_Screener[[#This Row],[Price]]/ZACKS_Screener[[#This Row],[EPS2]], "")</f>
        <v>12.912442396313365</v>
      </c>
      <c r="S1626" s="17">
        <f>IFERROR(ZACKS_Screener[[#This Row],[PE1]]/(ZACKS_Screener[[#This Row],[EG1]]*100), "")</f>
        <v>-0.46515996847911745</v>
      </c>
      <c r="T1626" s="17">
        <f>IFERROR(ZACKS_Screener[[#This Row],[PE2]]/(ZACKS_Screener[[#This Row],[EG2]]*100), "")</f>
        <v>-1.685791090629799</v>
      </c>
      <c r="U1626"/>
    </row>
    <row r="1627" spans="1:21" hidden="1" x14ac:dyDescent="0.25">
      <c r="A1627" s="20" t="s">
        <v>4379</v>
      </c>
      <c r="B1627" s="35">
        <v>2755.63</v>
      </c>
      <c r="C1627" s="6" t="s">
        <v>4378</v>
      </c>
      <c r="D1627" s="6" t="s">
        <v>22</v>
      </c>
      <c r="E1627" s="6" t="s">
        <v>23</v>
      </c>
      <c r="F1627" s="6" t="s">
        <v>1688</v>
      </c>
      <c r="G1627">
        <v>12</v>
      </c>
      <c r="H1627">
        <v>202212</v>
      </c>
      <c r="I1627" s="8">
        <v>43.48</v>
      </c>
      <c r="J1627" s="8">
        <v>3.7</v>
      </c>
      <c r="K1627" s="8">
        <v>2.75</v>
      </c>
      <c r="L1627" s="8">
        <v>3.4</v>
      </c>
      <c r="M1627" s="36" t="str">
        <f>INDEX(YahooDetails[], MATCH(ZACKS_Screener[Ticker], YahooDetails[Ticker],0), 4)</f>
        <v>Industrials</v>
      </c>
      <c r="N1627" s="6" t="str">
        <f>INDEX(YahooDetails[], MATCH(ZACKS_Screener[Ticker], YahooDetails[Ticker],0), 2)</f>
        <v>Trucking</v>
      </c>
      <c r="O16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-0.2567567567567568</v>
      </c>
      <c r="P16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0.23636363636363633</v>
      </c>
      <c r="Q1627" s="17">
        <f>IFERROR(ZACKS_Screener[[#This Row],[Price]]/ZACKS_Screener[[#This Row],[EPS1]], "")</f>
        <v>15.810909090909091</v>
      </c>
      <c r="R1627" s="17">
        <f>IFERROR(ZACKS_Screener[[#This Row],[Price]]/ZACKS_Screener[[#This Row],[EPS2]], "")</f>
        <v>12.788235294117646</v>
      </c>
      <c r="S1627" s="17">
        <f>IFERROR(ZACKS_Screener[[#This Row],[PE1]]/(ZACKS_Screener[[#This Row],[EG1]]*100), "")</f>
        <v>-0.61579330143540656</v>
      </c>
      <c r="T1627" s="17">
        <f>IFERROR(ZACKS_Screener[[#This Row],[PE2]]/(ZACKS_Screener[[#This Row],[EG2]]*100), "")</f>
        <v>0.54104072398190051</v>
      </c>
      <c r="U1627"/>
    </row>
    <row r="1628" spans="1:21" hidden="1" x14ac:dyDescent="0.25">
      <c r="A1628" s="20" t="s">
        <v>2801</v>
      </c>
      <c r="B1628" s="35">
        <v>17077.3</v>
      </c>
      <c r="C1628" s="6" t="s">
        <v>2800</v>
      </c>
      <c r="D1628" s="6" t="s">
        <v>22</v>
      </c>
      <c r="E1628" s="6" t="s">
        <v>14</v>
      </c>
      <c r="F1628" s="6" t="s">
        <v>2458</v>
      </c>
      <c r="G1628">
        <v>9</v>
      </c>
      <c r="H1628">
        <v>202209</v>
      </c>
      <c r="I1628" s="8">
        <v>107.3</v>
      </c>
      <c r="J1628" s="8">
        <v>11.24</v>
      </c>
      <c r="K1628" s="8">
        <v>8.34</v>
      </c>
      <c r="L1628" s="8">
        <v>9.01</v>
      </c>
      <c r="M1628" s="36" t="str">
        <f>INDEX(YahooDetails[], MATCH(ZACKS_Screener[Ticker], YahooDetails[Ticker],0), 4)</f>
        <v>Technology</v>
      </c>
      <c r="N1628" s="6" t="str">
        <f>INDEX(YahooDetails[], MATCH(ZACKS_Screener[Ticker], YahooDetails[Ticker],0), 2)</f>
        <v>Semiconductors</v>
      </c>
      <c r="O16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-0.25800711743772242</v>
      </c>
      <c r="P16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8.0335731414868092E-2</v>
      </c>
      <c r="Q1628" s="17">
        <f>IFERROR(ZACKS_Screener[[#This Row],[Price]]/ZACKS_Screener[[#This Row],[EPS1]], "")</f>
        <v>12.865707434052757</v>
      </c>
      <c r="R1628" s="17">
        <f>IFERROR(ZACKS_Screener[[#This Row],[Price]]/ZACKS_Screener[[#This Row],[EPS2]], "")</f>
        <v>11.90899001109878</v>
      </c>
      <c r="S1628" s="17">
        <f>IFERROR(ZACKS_Screener[[#This Row],[PE1]]/(ZACKS_Screener[[#This Row],[EG1]]*100), "")</f>
        <v>-0.49865707434052753</v>
      </c>
      <c r="T1628" s="17">
        <f>IFERROR(ZACKS_Screener[[#This Row],[PE2]]/(ZACKS_Screener[[#This Row],[EG2]]*100), "")</f>
        <v>1.4824026372024455</v>
      </c>
      <c r="U1628"/>
    </row>
    <row r="1629" spans="1:21" hidden="1" x14ac:dyDescent="0.25">
      <c r="A1629" s="20" t="s">
        <v>1627</v>
      </c>
      <c r="B1629" s="35">
        <v>10939.23</v>
      </c>
      <c r="C1629" s="6" t="s">
        <v>1626</v>
      </c>
      <c r="D1629" s="6" t="s">
        <v>13</v>
      </c>
      <c r="E1629" s="6" t="s">
        <v>130</v>
      </c>
      <c r="F1629" s="6" t="s">
        <v>1628</v>
      </c>
      <c r="G1629">
        <v>12</v>
      </c>
      <c r="H1629">
        <v>202212</v>
      </c>
      <c r="I1629" s="8">
        <v>31.52</v>
      </c>
      <c r="J1629" s="8">
        <v>3.18</v>
      </c>
      <c r="K1629" s="8">
        <v>2.35</v>
      </c>
      <c r="L1629" s="8">
        <v>2.14</v>
      </c>
      <c r="M1629" s="36" t="str">
        <f>INDEX(YahooDetails[], MATCH(ZACKS_Screener[Ticker], YahooDetails[Ticker],0), 4)</f>
        <v>Consumer Cyclical</v>
      </c>
      <c r="N1629" s="6" t="str">
        <f>INDEX(YahooDetails[], MATCH(ZACKS_Screener[Ticker], YahooDetails[Ticker],0), 2)</f>
        <v>Packaging &amp; Containers</v>
      </c>
      <c r="O16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-0.2610062893081761</v>
      </c>
      <c r="P16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-8.9361702127659551E-2</v>
      </c>
      <c r="Q1629" s="17">
        <f>IFERROR(ZACKS_Screener[[#This Row],[Price]]/ZACKS_Screener[[#This Row],[EPS1]], "")</f>
        <v>13.412765957446808</v>
      </c>
      <c r="R1629" s="17">
        <f>IFERROR(ZACKS_Screener[[#This Row],[Price]]/ZACKS_Screener[[#This Row],[EPS2]], "")</f>
        <v>14.728971962616821</v>
      </c>
      <c r="S1629" s="17">
        <f>IFERROR(ZACKS_Screener[[#This Row],[PE1]]/(ZACKS_Screener[[#This Row],[EG1]]*100), "")</f>
        <v>-0.51388669571904644</v>
      </c>
      <c r="T1629" s="17">
        <f>IFERROR(ZACKS_Screener[[#This Row],[PE2]]/(ZACKS_Screener[[#This Row],[EG2]]*100), "")</f>
        <v>-1.6482421005785495</v>
      </c>
      <c r="U1629"/>
    </row>
    <row r="1630" spans="1:21" hidden="1" x14ac:dyDescent="0.25">
      <c r="A1630" s="20" t="s">
        <v>1036</v>
      </c>
      <c r="B1630" s="35">
        <v>31568.58</v>
      </c>
      <c r="C1630" s="6" t="s">
        <v>1035</v>
      </c>
      <c r="D1630" s="6" t="s">
        <v>13</v>
      </c>
      <c r="E1630" s="6" t="s">
        <v>223</v>
      </c>
      <c r="F1630" s="6" t="s">
        <v>270</v>
      </c>
      <c r="G1630">
        <v>12</v>
      </c>
      <c r="H1630">
        <v>202212</v>
      </c>
      <c r="I1630" s="8">
        <v>48.27</v>
      </c>
      <c r="J1630" s="8">
        <v>8.31</v>
      </c>
      <c r="K1630" s="8">
        <v>6.14</v>
      </c>
      <c r="L1630" s="8">
        <v>6.63</v>
      </c>
      <c r="M1630" s="36" t="str">
        <f>INDEX(YahooDetails[], MATCH(ZACKS_Screener[Ticker], YahooDetails[Ticker],0), 4)</f>
        <v>Energy</v>
      </c>
      <c r="N1630" s="6" t="str">
        <f>INDEX(YahooDetails[], MATCH(ZACKS_Screener[Ticker], YahooDetails[Ticker],0), 2)</f>
        <v>Oil &amp; Gas E&amp;P</v>
      </c>
      <c r="O16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-0.26113116726835145</v>
      </c>
      <c r="P16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7.9804560260586355E-2</v>
      </c>
      <c r="Q1630" s="17">
        <f>IFERROR(ZACKS_Screener[[#This Row],[Price]]/ZACKS_Screener[[#This Row],[EPS1]], "")</f>
        <v>7.8615635179153101</v>
      </c>
      <c r="R1630" s="17">
        <f>IFERROR(ZACKS_Screener[[#This Row],[Price]]/ZACKS_Screener[[#This Row],[EPS2]], "")</f>
        <v>7.2805429864253401</v>
      </c>
      <c r="S1630" s="17">
        <f>IFERROR(ZACKS_Screener[[#This Row],[PE1]]/(ZACKS_Screener[[#This Row],[EG1]]*100), "")</f>
        <v>-0.30105803149251709</v>
      </c>
      <c r="T1630" s="17">
        <f>IFERROR(ZACKS_Screener[[#This Row],[PE2]]/(ZACKS_Screener[[#This Row],[EG2]]*100), "")</f>
        <v>0.91229661095207282</v>
      </c>
      <c r="U1630"/>
    </row>
    <row r="1631" spans="1:21" hidden="1" x14ac:dyDescent="0.25">
      <c r="A1631" s="20" t="s">
        <v>1954</v>
      </c>
      <c r="B1631" s="35">
        <v>6425.27</v>
      </c>
      <c r="C1631" s="6" t="s">
        <v>1953</v>
      </c>
      <c r="D1631" s="6" t="s">
        <v>13</v>
      </c>
      <c r="E1631" s="6" t="s">
        <v>330</v>
      </c>
      <c r="F1631" s="6" t="s">
        <v>1955</v>
      </c>
      <c r="G1631">
        <v>12</v>
      </c>
      <c r="H1631">
        <v>202212</v>
      </c>
      <c r="I1631" s="8">
        <v>100.9</v>
      </c>
      <c r="J1631" s="8">
        <v>12.85</v>
      </c>
      <c r="K1631" s="8">
        <v>9.48</v>
      </c>
      <c r="L1631" s="8">
        <v>11.49</v>
      </c>
      <c r="M1631" s="36" t="str">
        <f>INDEX(YahooDetails[], MATCH(ZACKS_Screener[Ticker], YahooDetails[Ticker],0), 4)</f>
        <v>Consumer Cyclical</v>
      </c>
      <c r="N1631" s="6" t="str">
        <f>INDEX(YahooDetails[], MATCH(ZACKS_Screener[Ticker], YahooDetails[Ticker],0), 2)</f>
        <v>Furnishings, Fixtures &amp; Appliances</v>
      </c>
      <c r="O16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-0.26225680933852136</v>
      </c>
      <c r="P16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0.21202531645569617</v>
      </c>
      <c r="Q1631" s="17">
        <f>IFERROR(ZACKS_Screener[[#This Row],[Price]]/ZACKS_Screener[[#This Row],[EPS1]], "")</f>
        <v>10.643459915611814</v>
      </c>
      <c r="R1631" s="17">
        <f>IFERROR(ZACKS_Screener[[#This Row],[Price]]/ZACKS_Screener[[#This Row],[EPS2]], "")</f>
        <v>8.7815491731940813</v>
      </c>
      <c r="S1631" s="17">
        <f>IFERROR(ZACKS_Screener[[#This Row],[PE1]]/(ZACKS_Screener[[#This Row],[EG1]]*100), "")</f>
        <v>-0.40584112734602917</v>
      </c>
      <c r="T1631" s="17">
        <f>IFERROR(ZACKS_Screener[[#This Row],[PE2]]/(ZACKS_Screener[[#This Row],[EG2]]*100), "")</f>
        <v>0.41417455801930297</v>
      </c>
      <c r="U1631"/>
    </row>
    <row r="1632" spans="1:21" hidden="1" x14ac:dyDescent="0.25">
      <c r="A1632" s="20" t="s">
        <v>123</v>
      </c>
      <c r="B1632" s="35">
        <v>4046.89</v>
      </c>
      <c r="C1632" s="6" t="s">
        <v>122</v>
      </c>
      <c r="D1632" s="6" t="s">
        <v>22</v>
      </c>
      <c r="E1632" s="6" t="s">
        <v>14</v>
      </c>
      <c r="F1632" s="6" t="s">
        <v>124</v>
      </c>
      <c r="G1632">
        <v>12</v>
      </c>
      <c r="H1632">
        <v>202212</v>
      </c>
      <c r="I1632" s="8">
        <v>107.82</v>
      </c>
      <c r="J1632" s="8">
        <v>6.49</v>
      </c>
      <c r="K1632" s="8">
        <v>4.78</v>
      </c>
      <c r="L1632" s="8">
        <v>5.85</v>
      </c>
      <c r="M1632" s="36" t="str">
        <f>INDEX(YahooDetails[], MATCH(ZACKS_Screener[Ticker], YahooDetails[Ticker],0), 4)</f>
        <v>Industrials</v>
      </c>
      <c r="N1632" s="6" t="str">
        <f>INDEX(YahooDetails[], MATCH(ZACKS_Screener[Ticker], YahooDetails[Ticker],0), 2)</f>
        <v>Electrical Equipment &amp; Parts</v>
      </c>
      <c r="O16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-0.26348228043143296</v>
      </c>
      <c r="P16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0.2238493723849371</v>
      </c>
      <c r="Q1632" s="17">
        <f>IFERROR(ZACKS_Screener[[#This Row],[Price]]/ZACKS_Screener[[#This Row],[EPS1]], "")</f>
        <v>22.556485355648533</v>
      </c>
      <c r="R1632" s="17">
        <f>IFERROR(ZACKS_Screener[[#This Row],[Price]]/ZACKS_Screener[[#This Row],[EPS2]], "")</f>
        <v>18.430769230769229</v>
      </c>
      <c r="S1632" s="17">
        <f>IFERROR(ZACKS_Screener[[#This Row],[PE1]]/(ZACKS_Screener[[#This Row],[EG1]]*100), "")</f>
        <v>-0.85609116934595908</v>
      </c>
      <c r="T1632" s="17">
        <f>IFERROR(ZACKS_Screener[[#This Row],[PE2]]/(ZACKS_Screener[[#This Row],[EG2]]*100), "")</f>
        <v>0.8233558590941773</v>
      </c>
      <c r="U1632"/>
    </row>
    <row r="1633" spans="1:21" hidden="1" x14ac:dyDescent="0.25">
      <c r="A1633" s="20" t="s">
        <v>2559</v>
      </c>
      <c r="B1633" s="35">
        <v>14841.16</v>
      </c>
      <c r="C1633" s="6" t="s">
        <v>2558</v>
      </c>
      <c r="D1633" s="6" t="s">
        <v>13</v>
      </c>
      <c r="E1633" s="6" t="s">
        <v>18</v>
      </c>
      <c r="F1633" s="6" t="s">
        <v>19</v>
      </c>
      <c r="G1633">
        <v>12</v>
      </c>
      <c r="H1633">
        <v>202212</v>
      </c>
      <c r="I1633" s="8">
        <v>252.43</v>
      </c>
      <c r="J1633" s="8">
        <v>30.03</v>
      </c>
      <c r="K1633" s="8">
        <v>22.07</v>
      </c>
      <c r="L1633" s="8">
        <v>17.03</v>
      </c>
      <c r="M1633" s="36" t="str">
        <f>INDEX(YahooDetails[], MATCH(ZACKS_Screener[Ticker], YahooDetails[Ticker],0), 4)</f>
        <v>Basic Materials</v>
      </c>
      <c r="N1633" s="6" t="str">
        <f>INDEX(YahooDetails[], MATCH(ZACKS_Screener[Ticker], YahooDetails[Ticker],0), 2)</f>
        <v>Steel</v>
      </c>
      <c r="O16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-0.26506826506826509</v>
      </c>
      <c r="P16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-0.22836429542365197</v>
      </c>
      <c r="Q1633" s="17">
        <f>IFERROR(ZACKS_Screener[[#This Row],[Price]]/ZACKS_Screener[[#This Row],[EPS1]], "")</f>
        <v>11.437698232895332</v>
      </c>
      <c r="R1633" s="17">
        <f>IFERROR(ZACKS_Screener[[#This Row],[Price]]/ZACKS_Screener[[#This Row],[EPS2]], "")</f>
        <v>14.822665883734585</v>
      </c>
      <c r="S1633" s="17">
        <f>IFERROR(ZACKS_Screener[[#This Row],[PE1]]/(ZACKS_Screener[[#This Row],[EG1]]*100), "")</f>
        <v>-0.43150009790684268</v>
      </c>
      <c r="T1633" s="17">
        <f>IFERROR(ZACKS_Screener[[#This Row],[PE2]]/(ZACKS_Screener[[#This Row],[EG2]]*100), "")</f>
        <v>-0.64907983344052056</v>
      </c>
      <c r="U1633"/>
    </row>
    <row r="1634" spans="1:21" hidden="1" x14ac:dyDescent="0.25">
      <c r="A1634" s="20" t="s">
        <v>894</v>
      </c>
      <c r="B1634" s="35">
        <v>291168.78000000003</v>
      </c>
      <c r="C1634" s="6" t="s">
        <v>893</v>
      </c>
      <c r="D1634" s="6" t="s">
        <v>13</v>
      </c>
      <c r="E1634" s="6" t="s">
        <v>223</v>
      </c>
      <c r="F1634" s="6" t="s">
        <v>410</v>
      </c>
      <c r="G1634">
        <v>12</v>
      </c>
      <c r="H1634">
        <v>202212</v>
      </c>
      <c r="I1634" s="8">
        <v>153.68</v>
      </c>
      <c r="J1634" s="8">
        <v>18.829999999999998</v>
      </c>
      <c r="K1634" s="8">
        <v>13.82</v>
      </c>
      <c r="L1634" s="8">
        <v>15.03</v>
      </c>
      <c r="M1634" s="36" t="str">
        <f>INDEX(YahooDetails[], MATCH(ZACKS_Screener[Ticker], YahooDetails[Ticker],0), 4)</f>
        <v>Energy</v>
      </c>
      <c r="N1634" s="6" t="str">
        <f>INDEX(YahooDetails[], MATCH(ZACKS_Screener[Ticker], YahooDetails[Ticker],0), 2)</f>
        <v>Oil &amp; Gas Integrated</v>
      </c>
      <c r="O16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-0.26606479022835894</v>
      </c>
      <c r="P16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8.7554269175108473E-2</v>
      </c>
      <c r="Q1634" s="17">
        <f>IFERROR(ZACKS_Screener[[#This Row],[Price]]/ZACKS_Screener[[#This Row],[EPS1]], "")</f>
        <v>11.120115774240231</v>
      </c>
      <c r="R1634" s="17">
        <f>IFERROR(ZACKS_Screener[[#This Row],[Price]]/ZACKS_Screener[[#This Row],[EPS2]], "")</f>
        <v>10.224883566200932</v>
      </c>
      <c r="S1634" s="17">
        <f>IFERROR(ZACKS_Screener[[#This Row],[PE1]]/(ZACKS_Screener[[#This Row],[EG1]]*100), "")</f>
        <v>-0.41794766472843031</v>
      </c>
      <c r="T1634" s="17">
        <f>IFERROR(ZACKS_Screener[[#This Row],[PE2]]/(ZACKS_Screener[[#This Row],[EG2]]*100), "")</f>
        <v>1.1678338089660907</v>
      </c>
      <c r="U1634"/>
    </row>
    <row r="1635" spans="1:21" hidden="1" x14ac:dyDescent="0.25">
      <c r="A1635" s="20" t="s">
        <v>1219</v>
      </c>
      <c r="B1635" s="35">
        <v>56471.48</v>
      </c>
      <c r="C1635" s="6" t="s">
        <v>1218</v>
      </c>
      <c r="D1635" s="6" t="s">
        <v>13</v>
      </c>
      <c r="E1635" s="6" t="s">
        <v>130</v>
      </c>
      <c r="F1635" s="6" t="s">
        <v>1220</v>
      </c>
      <c r="G1635">
        <v>12</v>
      </c>
      <c r="H1635">
        <v>202212</v>
      </c>
      <c r="I1635" s="8">
        <v>39.4</v>
      </c>
      <c r="J1635" s="8">
        <v>2.44</v>
      </c>
      <c r="K1635" s="8">
        <v>1.79</v>
      </c>
      <c r="L1635" s="8">
        <v>2.2200000000000002</v>
      </c>
      <c r="M1635" s="36" t="str">
        <f>INDEX(YahooDetails[], MATCH(ZACKS_Screener[Ticker], YahooDetails[Ticker],0), 4)</f>
        <v>Basic Materials</v>
      </c>
      <c r="N1635" s="6" t="str">
        <f>INDEX(YahooDetails[], MATCH(ZACKS_Screener[Ticker], YahooDetails[Ticker],0), 2)</f>
        <v>Copper</v>
      </c>
      <c r="O16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-0.26639344262295078</v>
      </c>
      <c r="P16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0.24022346368715092</v>
      </c>
      <c r="Q1635" s="17">
        <f>IFERROR(ZACKS_Screener[[#This Row],[Price]]/ZACKS_Screener[[#This Row],[EPS1]], "")</f>
        <v>22.011173184357542</v>
      </c>
      <c r="R1635" s="17">
        <f>IFERROR(ZACKS_Screener[[#This Row],[Price]]/ZACKS_Screener[[#This Row],[EPS2]], "")</f>
        <v>17.747747747747745</v>
      </c>
      <c r="S1635" s="17">
        <f>IFERROR(ZACKS_Screener[[#This Row],[PE1]]/(ZACKS_Screener[[#This Row],[EG1]]*100), "")</f>
        <v>-0.82626557799742162</v>
      </c>
      <c r="T1635" s="17">
        <f>IFERROR(ZACKS_Screener[[#This Row],[PE2]]/(ZACKS_Screener[[#This Row],[EG2]]*100), "")</f>
        <v>0.738801592289964</v>
      </c>
      <c r="U1635"/>
    </row>
    <row r="1636" spans="1:21" hidden="1" x14ac:dyDescent="0.25">
      <c r="A1636" s="20" t="s">
        <v>3620</v>
      </c>
      <c r="B1636" s="35">
        <v>2143.86</v>
      </c>
      <c r="C1636" s="6" t="s">
        <v>3619</v>
      </c>
      <c r="D1636" s="6" t="s">
        <v>13</v>
      </c>
      <c r="E1636" s="6" t="s">
        <v>223</v>
      </c>
      <c r="F1636" s="6" t="s">
        <v>465</v>
      </c>
      <c r="G1636">
        <v>12</v>
      </c>
      <c r="H1636">
        <v>202212</v>
      </c>
      <c r="I1636" s="8">
        <v>19.8</v>
      </c>
      <c r="J1636" s="8">
        <v>1.6</v>
      </c>
      <c r="K1636" s="8">
        <v>1.17</v>
      </c>
      <c r="L1636" s="8">
        <v>1.1100000000000001</v>
      </c>
      <c r="M1636" s="36" t="str">
        <f>INDEX(YahooDetails[], MATCH(ZACKS_Screener[Ticker], YahooDetails[Ticker],0), 4)</f>
        <v>Utilities</v>
      </c>
      <c r="N1636" s="6" t="str">
        <f>INDEX(YahooDetails[], MATCH(ZACKS_Screener[Ticker], YahooDetails[Ticker],0), 2)</f>
        <v>Utilities—Renewable</v>
      </c>
      <c r="O16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-0.2687500000000001</v>
      </c>
      <c r="P16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-5.1282051282051141E-2</v>
      </c>
      <c r="Q1636" s="17">
        <f>IFERROR(ZACKS_Screener[[#This Row],[Price]]/ZACKS_Screener[[#This Row],[EPS1]], "")</f>
        <v>16.923076923076923</v>
      </c>
      <c r="R1636" s="17">
        <f>IFERROR(ZACKS_Screener[[#This Row],[Price]]/ZACKS_Screener[[#This Row],[EPS2]], "")</f>
        <v>17.837837837837839</v>
      </c>
      <c r="S1636" s="17">
        <f>IFERROR(ZACKS_Screener[[#This Row],[PE1]]/(ZACKS_Screener[[#This Row],[EG1]]*100), "")</f>
        <v>-0.62969588550983879</v>
      </c>
      <c r="T1636" s="17">
        <f>IFERROR(ZACKS_Screener[[#This Row],[PE2]]/(ZACKS_Screener[[#This Row],[EG2]]*100), "")</f>
        <v>-3.4783783783783879</v>
      </c>
      <c r="U1636"/>
    </row>
    <row r="1637" spans="1:21" hidden="1" x14ac:dyDescent="0.25">
      <c r="A1637" s="20" t="s">
        <v>1900</v>
      </c>
      <c r="B1637" s="35">
        <v>3878.77</v>
      </c>
      <c r="C1637" s="6" t="s">
        <v>1899</v>
      </c>
      <c r="D1637" s="6" t="s">
        <v>13</v>
      </c>
      <c r="E1637" s="6" t="s">
        <v>85</v>
      </c>
      <c r="F1637" s="6" t="s">
        <v>1901</v>
      </c>
      <c r="G1637">
        <v>12</v>
      </c>
      <c r="H1637">
        <v>202212</v>
      </c>
      <c r="I1637" s="8">
        <v>76.92</v>
      </c>
      <c r="J1637" s="8">
        <v>8.52</v>
      </c>
      <c r="K1637" s="8">
        <v>6.22</v>
      </c>
      <c r="L1637" s="8">
        <v>7.17</v>
      </c>
      <c r="M1637" s="36" t="str">
        <f>INDEX(YahooDetails[], MATCH(ZACKS_Screener[Ticker], YahooDetails[Ticker],0), 4)</f>
        <v>Industrials</v>
      </c>
      <c r="N1637" s="6" t="str">
        <f>INDEX(YahooDetails[], MATCH(ZACKS_Screener[Ticker], YahooDetails[Ticker],0), 2)</f>
        <v>Staffing &amp; Employment Services</v>
      </c>
      <c r="O16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-0.2699530516431925</v>
      </c>
      <c r="P16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0.15273311897106112</v>
      </c>
      <c r="Q1637" s="17">
        <f>IFERROR(ZACKS_Screener[[#This Row],[Price]]/ZACKS_Screener[[#This Row],[EPS1]], "")</f>
        <v>12.366559485530548</v>
      </c>
      <c r="R1637" s="17">
        <f>IFERROR(ZACKS_Screener[[#This Row],[Price]]/ZACKS_Screener[[#This Row],[EPS2]], "")</f>
        <v>10.728033472803348</v>
      </c>
      <c r="S1637" s="17">
        <f>IFERROR(ZACKS_Screener[[#This Row],[PE1]]/(ZACKS_Screener[[#This Row],[EG1]]*100), "")</f>
        <v>-0.45810037746400117</v>
      </c>
      <c r="T1637" s="17">
        <f>IFERROR(ZACKS_Screener[[#This Row],[PE2]]/(ZACKS_Screener[[#This Row],[EG2]]*100), "")</f>
        <v>0.70240387579828223</v>
      </c>
      <c r="U1637"/>
    </row>
    <row r="1638" spans="1:21" hidden="1" x14ac:dyDescent="0.25">
      <c r="A1638" s="20" t="s">
        <v>948</v>
      </c>
      <c r="B1638" s="35">
        <v>35874.92</v>
      </c>
      <c r="C1638" s="6" t="s">
        <v>947</v>
      </c>
      <c r="D1638" s="6" t="s">
        <v>13</v>
      </c>
      <c r="E1638" s="6" t="s">
        <v>14</v>
      </c>
      <c r="F1638" s="6" t="s">
        <v>163</v>
      </c>
      <c r="G1638">
        <v>1</v>
      </c>
      <c r="H1638">
        <v>202301</v>
      </c>
      <c r="I1638" s="8">
        <v>49.33</v>
      </c>
      <c r="J1638" s="8">
        <v>7.61</v>
      </c>
      <c r="K1638" s="8">
        <v>5.55</v>
      </c>
      <c r="L1638" s="8">
        <v>6.15</v>
      </c>
      <c r="M1638" s="36" t="str">
        <f>INDEX(YahooDetails[], MATCH(ZACKS_Screener[Ticker], YahooDetails[Ticker],0), 4)</f>
        <v>Technology</v>
      </c>
      <c r="N1638" s="6" t="str">
        <f>INDEX(YahooDetails[], MATCH(ZACKS_Screener[Ticker], YahooDetails[Ticker],0), 2)</f>
        <v>Computer Hardware</v>
      </c>
      <c r="O16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-0.27069645203679377</v>
      </c>
      <c r="P16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0.10810810810810821</v>
      </c>
      <c r="Q1638" s="17">
        <f>IFERROR(ZACKS_Screener[[#This Row],[Price]]/ZACKS_Screener[[#This Row],[EPS1]], "")</f>
        <v>8.8882882882882885</v>
      </c>
      <c r="R1638" s="17">
        <f>IFERROR(ZACKS_Screener[[#This Row],[Price]]/ZACKS_Screener[[#This Row],[EPS2]], "")</f>
        <v>8.0211382113821124</v>
      </c>
      <c r="S1638" s="17">
        <f>IFERROR(ZACKS_Screener[[#This Row],[PE1]]/(ZACKS_Screener[[#This Row],[EG1]]*100), "")</f>
        <v>-0.32834890230035857</v>
      </c>
      <c r="T1638" s="17">
        <f>IFERROR(ZACKS_Screener[[#This Row],[PE2]]/(ZACKS_Screener[[#This Row],[EG2]]*100), "")</f>
        <v>0.74195528455284465</v>
      </c>
      <c r="U1638"/>
    </row>
    <row r="1639" spans="1:21" hidden="1" x14ac:dyDescent="0.25">
      <c r="A1639" s="20" t="s">
        <v>2367</v>
      </c>
      <c r="B1639" s="35">
        <v>11842.27</v>
      </c>
      <c r="C1639" s="6" t="s">
        <v>2366</v>
      </c>
      <c r="D1639" s="6" t="s">
        <v>13</v>
      </c>
      <c r="E1639" s="6" t="s">
        <v>18</v>
      </c>
      <c r="F1639" s="6" t="s">
        <v>231</v>
      </c>
      <c r="G1639">
        <v>12</v>
      </c>
      <c r="H1639">
        <v>202212</v>
      </c>
      <c r="I1639" s="8">
        <v>131.68</v>
      </c>
      <c r="J1639" s="8">
        <v>11.14</v>
      </c>
      <c r="K1639" s="8">
        <v>8.1199999999999992</v>
      </c>
      <c r="L1639" s="8">
        <v>7.9</v>
      </c>
      <c r="M1639" s="36" t="str">
        <f>INDEX(YahooDetails[], MATCH(ZACKS_Screener[Ticker], YahooDetails[Ticker],0), 4)</f>
        <v>Consumer Cyclical</v>
      </c>
      <c r="N1639" s="6" t="str">
        <f>INDEX(YahooDetails[], MATCH(ZACKS_Screener[Ticker], YahooDetails[Ticker],0), 2)</f>
        <v>Packaging &amp; Containers</v>
      </c>
      <c r="O16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-0.27109515260323169</v>
      </c>
      <c r="P16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-2.7093596059113163E-2</v>
      </c>
      <c r="Q1639" s="17">
        <f>IFERROR(ZACKS_Screener[[#This Row],[Price]]/ZACKS_Screener[[#This Row],[EPS1]], "")</f>
        <v>16.216748768472907</v>
      </c>
      <c r="R1639" s="17">
        <f>IFERROR(ZACKS_Screener[[#This Row],[Price]]/ZACKS_Screener[[#This Row],[EPS2]], "")</f>
        <v>16.668354430379747</v>
      </c>
      <c r="S1639" s="17">
        <f>IFERROR(ZACKS_Screener[[#This Row],[PE1]]/(ZACKS_Screener[[#This Row],[EG1]]*100), "")</f>
        <v>-0.59819397775095406</v>
      </c>
      <c r="T1639" s="17">
        <f>IFERROR(ZACKS_Screener[[#This Row],[PE2]]/(ZACKS_Screener[[#This Row],[EG2]]*100), "")</f>
        <v>-6.152138089758374</v>
      </c>
      <c r="U1639"/>
    </row>
    <row r="1640" spans="1:21" hidden="1" x14ac:dyDescent="0.25">
      <c r="A1640" s="20" t="s">
        <v>3602</v>
      </c>
      <c r="B1640" s="35">
        <v>2937.81</v>
      </c>
      <c r="C1640" s="6" t="s">
        <v>3601</v>
      </c>
      <c r="D1640" s="6" t="s">
        <v>13</v>
      </c>
      <c r="E1640" s="6" t="s">
        <v>130</v>
      </c>
      <c r="F1640" s="6" t="s">
        <v>323</v>
      </c>
      <c r="G1640">
        <v>12</v>
      </c>
      <c r="H1640">
        <v>202212</v>
      </c>
      <c r="I1640" s="8">
        <v>39.43</v>
      </c>
      <c r="J1640" s="8">
        <v>23.86</v>
      </c>
      <c r="K1640" s="8">
        <v>17.34</v>
      </c>
      <c r="L1640" s="8">
        <v>11.34</v>
      </c>
      <c r="M1640" s="36" t="str">
        <f>INDEX(YahooDetails[], MATCH(ZACKS_Screener[Ticker], YahooDetails[Ticker],0), 4)</f>
        <v>Technology</v>
      </c>
      <c r="N1640" s="6" t="str">
        <f>INDEX(YahooDetails[], MATCH(ZACKS_Screener[Ticker], YahooDetails[Ticker],0), 2)</f>
        <v>Semiconductor Equipment &amp; Materials</v>
      </c>
      <c r="O16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-0.27326068734283321</v>
      </c>
      <c r="P16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-0.34602076124567477</v>
      </c>
      <c r="Q1640" s="17">
        <f>IFERROR(ZACKS_Screener[[#This Row],[Price]]/ZACKS_Screener[[#This Row],[EPS1]], "")</f>
        <v>2.2739331026528258</v>
      </c>
      <c r="R1640" s="17">
        <f>IFERROR(ZACKS_Screener[[#This Row],[Price]]/ZACKS_Screener[[#This Row],[EPS2]], "")</f>
        <v>3.4770723104056436</v>
      </c>
      <c r="S1640" s="17">
        <f>IFERROR(ZACKS_Screener[[#This Row],[PE1]]/(ZACKS_Screener[[#This Row],[EG1]]*100), "")</f>
        <v>-8.321479114922764E-2</v>
      </c>
      <c r="T1640" s="17">
        <f>IFERROR(ZACKS_Screener[[#This Row],[PE2]]/(ZACKS_Screener[[#This Row],[EG2]]*100), "")</f>
        <v>-0.10048738977072309</v>
      </c>
      <c r="U1640"/>
    </row>
    <row r="1641" spans="1:21" hidden="1" x14ac:dyDescent="0.25">
      <c r="A1641" s="20" t="s">
        <v>2006</v>
      </c>
      <c r="B1641" s="35">
        <v>47069.94</v>
      </c>
      <c r="C1641" s="6" t="s">
        <v>2005</v>
      </c>
      <c r="D1641" s="6" t="s">
        <v>13</v>
      </c>
      <c r="E1641" s="6" t="s">
        <v>223</v>
      </c>
      <c r="F1641" s="6" t="s">
        <v>1099</v>
      </c>
      <c r="G1641">
        <v>12</v>
      </c>
      <c r="H1641">
        <v>202212</v>
      </c>
      <c r="I1641" s="8">
        <v>110.94</v>
      </c>
      <c r="J1641" s="8">
        <v>26.16</v>
      </c>
      <c r="K1641" s="8">
        <v>19</v>
      </c>
      <c r="L1641" s="8">
        <v>12.61</v>
      </c>
      <c r="M1641" s="36" t="str">
        <f>INDEX(YahooDetails[], MATCH(ZACKS_Screener[Ticker], YahooDetails[Ticker],0), 4)</f>
        <v>Energy</v>
      </c>
      <c r="N1641" s="6" t="str">
        <f>INDEX(YahooDetails[], MATCH(ZACKS_Screener[Ticker], YahooDetails[Ticker],0), 2)</f>
        <v>Oil &amp; Gas Refining &amp; Marketing</v>
      </c>
      <c r="O16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-0.27370030581039756</v>
      </c>
      <c r="P16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-0.33631578947368423</v>
      </c>
      <c r="Q1641" s="17">
        <f>IFERROR(ZACKS_Screener[[#This Row],[Price]]/ZACKS_Screener[[#This Row],[EPS1]], "")</f>
        <v>5.8389473684210529</v>
      </c>
      <c r="R1641" s="17">
        <f>IFERROR(ZACKS_Screener[[#This Row],[Price]]/ZACKS_Screener[[#This Row],[EPS2]], "")</f>
        <v>8.797779540047582</v>
      </c>
      <c r="S1641" s="17">
        <f>IFERROR(ZACKS_Screener[[#This Row],[PE1]]/(ZACKS_Screener[[#This Row],[EG1]]*100), "")</f>
        <v>-0.21333360776242283</v>
      </c>
      <c r="T1641" s="17">
        <f>IFERROR(ZACKS_Screener[[#This Row],[PE2]]/(ZACKS_Screener[[#This Row],[EG2]]*100), "")</f>
        <v>-0.26159281887465419</v>
      </c>
      <c r="U1641"/>
    </row>
    <row r="1642" spans="1:21" hidden="1" x14ac:dyDescent="0.25">
      <c r="A1642" s="20" t="s">
        <v>2890</v>
      </c>
      <c r="B1642" s="35">
        <v>5110.83</v>
      </c>
      <c r="C1642" s="6" t="s">
        <v>2889</v>
      </c>
      <c r="D1642" s="6" t="s">
        <v>13</v>
      </c>
      <c r="E1642" s="6" t="s">
        <v>26</v>
      </c>
      <c r="F1642" s="6" t="s">
        <v>961</v>
      </c>
      <c r="G1642">
        <v>12</v>
      </c>
      <c r="H1642">
        <v>202212</v>
      </c>
      <c r="I1642" s="8">
        <v>46.84</v>
      </c>
      <c r="J1642" s="8">
        <v>9.35</v>
      </c>
      <c r="K1642" s="8">
        <v>6.79</v>
      </c>
      <c r="L1642" s="8">
        <v>6.79</v>
      </c>
      <c r="M1642" s="36" t="str">
        <f>INDEX(YahooDetails[], MATCH(ZACKS_Screener[Ticker], YahooDetails[Ticker],0), 4)</f>
        <v>Consumer Cyclical</v>
      </c>
      <c r="N1642" s="6" t="str">
        <f>INDEX(YahooDetails[], MATCH(ZACKS_Screener[Ticker], YahooDetails[Ticker],0), 2)</f>
        <v>Residential Construction</v>
      </c>
      <c r="O16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-0.27379679144385022</v>
      </c>
      <c r="P16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642" s="17">
        <f>IFERROR(ZACKS_Screener[[#This Row],[Price]]/ZACKS_Screener[[#This Row],[EPS1]], "")</f>
        <v>6.8983799705449194</v>
      </c>
      <c r="R1642" s="17">
        <f>IFERROR(ZACKS_Screener[[#This Row],[Price]]/ZACKS_Screener[[#This Row],[EPS2]], "")</f>
        <v>6.8983799705449194</v>
      </c>
      <c r="S1642" s="17">
        <f>IFERROR(ZACKS_Screener[[#This Row],[PE1]]/(ZACKS_Screener[[#This Row],[EG1]]*100), "")</f>
        <v>-0.25195254970544922</v>
      </c>
      <c r="T1642" s="17" t="str">
        <f>IFERROR(ZACKS_Screener[[#This Row],[PE2]]/(ZACKS_Screener[[#This Row],[EG2]]*100), "")</f>
        <v/>
      </c>
      <c r="U1642"/>
    </row>
    <row r="1643" spans="1:21" hidden="1" x14ac:dyDescent="0.25">
      <c r="A1643" s="20" t="s">
        <v>696</v>
      </c>
      <c r="B1643" s="35">
        <v>9470.64</v>
      </c>
      <c r="C1643" s="6" t="s">
        <v>695</v>
      </c>
      <c r="D1643" s="6" t="s">
        <v>22</v>
      </c>
      <c r="E1643" s="6" t="s">
        <v>14</v>
      </c>
      <c r="F1643" s="6" t="s">
        <v>15</v>
      </c>
      <c r="G1643">
        <v>12</v>
      </c>
      <c r="H1643">
        <v>202212</v>
      </c>
      <c r="I1643" s="8">
        <v>54.87</v>
      </c>
      <c r="J1643" s="8">
        <v>1.31</v>
      </c>
      <c r="K1643" s="8">
        <v>0.95</v>
      </c>
      <c r="L1643" s="8">
        <v>1.33</v>
      </c>
      <c r="M1643" s="36" t="str">
        <f>INDEX(YahooDetails[], MATCH(ZACKS_Screener[Ticker], YahooDetails[Ticker],0), 4)</f>
        <v>Technology</v>
      </c>
      <c r="N1643" s="6" t="str">
        <f>INDEX(YahooDetails[], MATCH(ZACKS_Screener[Ticker], YahooDetails[Ticker],0), 2)</f>
        <v>Scientific &amp; Technical Instruments</v>
      </c>
      <c r="O16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-0.27480916030534358</v>
      </c>
      <c r="P16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0.40000000000000013</v>
      </c>
      <c r="Q1643" s="17">
        <f>IFERROR(ZACKS_Screener[[#This Row],[Price]]/ZACKS_Screener[[#This Row],[EPS1]], "")</f>
        <v>57.757894736842104</v>
      </c>
      <c r="R1643" s="17">
        <f>IFERROR(ZACKS_Screener[[#This Row],[Price]]/ZACKS_Screener[[#This Row],[EPS2]], "")</f>
        <v>41.255639097744357</v>
      </c>
      <c r="S1643" s="17">
        <f>IFERROR(ZACKS_Screener[[#This Row],[PE1]]/(ZACKS_Screener[[#This Row],[EG1]]*100), "")</f>
        <v>-2.101745614035087</v>
      </c>
      <c r="T1643" s="17">
        <f>IFERROR(ZACKS_Screener[[#This Row],[PE2]]/(ZACKS_Screener[[#This Row],[EG2]]*100), "")</f>
        <v>1.0313909774436085</v>
      </c>
      <c r="U1643"/>
    </row>
    <row r="1644" spans="1:21" hidden="1" x14ac:dyDescent="0.25">
      <c r="A1644" s="20" t="s">
        <v>2067</v>
      </c>
      <c r="B1644" s="35">
        <v>6286.64</v>
      </c>
      <c r="C1644" s="6" t="s">
        <v>2066</v>
      </c>
      <c r="D1644" s="6" t="s">
        <v>13</v>
      </c>
      <c r="E1644" s="6" t="s">
        <v>223</v>
      </c>
      <c r="F1644" s="6" t="s">
        <v>1099</v>
      </c>
      <c r="G1644">
        <v>12</v>
      </c>
      <c r="H1644">
        <v>202212</v>
      </c>
      <c r="I1644" s="8">
        <v>288.60000000000002</v>
      </c>
      <c r="J1644" s="8">
        <v>28.1</v>
      </c>
      <c r="K1644" s="8">
        <v>20.36</v>
      </c>
      <c r="L1644" s="8">
        <v>19.309999999999999</v>
      </c>
      <c r="M1644" s="36" t="str">
        <f>INDEX(YahooDetails[], MATCH(ZACKS_Screener[Ticker], YahooDetails[Ticker],0), 4)</f>
        <v>Consumer Cyclical</v>
      </c>
      <c r="N1644" s="6" t="str">
        <f>INDEX(YahooDetails[], MATCH(ZACKS_Screener[Ticker], YahooDetails[Ticker],0), 2)</f>
        <v>Specialty Retail</v>
      </c>
      <c r="O16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-0.27544483985765128</v>
      </c>
      <c r="P16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-5.1571709233791785E-2</v>
      </c>
      <c r="Q1644" s="17">
        <f>IFERROR(ZACKS_Screener[[#This Row],[Price]]/ZACKS_Screener[[#This Row],[EPS1]], "")</f>
        <v>14.174852652259334</v>
      </c>
      <c r="R1644" s="17">
        <f>IFERROR(ZACKS_Screener[[#This Row],[Price]]/ZACKS_Screener[[#This Row],[EPS2]], "")</f>
        <v>14.94562402900052</v>
      </c>
      <c r="S1644" s="17">
        <f>IFERROR(ZACKS_Screener[[#This Row],[PE1]]/(ZACKS_Screener[[#This Row],[EG1]]*100), "")</f>
        <v>-0.51461674357685683</v>
      </c>
      <c r="T1644" s="17">
        <f>IFERROR(ZACKS_Screener[[#This Row],[PE2]]/(ZACKS_Screener[[#This Row],[EG2]]*100), "")</f>
        <v>-2.8980276688614324</v>
      </c>
      <c r="U1644"/>
    </row>
    <row r="1645" spans="1:21" hidden="1" x14ac:dyDescent="0.25">
      <c r="A1645" s="20" t="s">
        <v>2502</v>
      </c>
      <c r="B1645" s="35">
        <v>8416.58</v>
      </c>
      <c r="C1645" s="6" t="s">
        <v>2501</v>
      </c>
      <c r="D1645" s="6" t="s">
        <v>22</v>
      </c>
      <c r="E1645" s="6" t="s">
        <v>41</v>
      </c>
      <c r="F1645" s="6" t="s">
        <v>67</v>
      </c>
      <c r="G1645">
        <v>12</v>
      </c>
      <c r="H1645">
        <v>202212</v>
      </c>
      <c r="I1645" s="8">
        <v>151.16</v>
      </c>
      <c r="J1645" s="8">
        <v>3.28</v>
      </c>
      <c r="K1645" s="8">
        <v>2.37</v>
      </c>
      <c r="L1645" s="8">
        <v>3</v>
      </c>
      <c r="M1645" s="36" t="str">
        <f>INDEX(YahooDetails[], MATCH(ZACKS_Screener[Ticker], YahooDetails[Ticker],0), 4)</f>
        <v>Healthcare</v>
      </c>
      <c r="N1645" s="6" t="str">
        <f>INDEX(YahooDetails[], MATCH(ZACKS_Screener[Ticker], YahooDetails[Ticker],0), 2)</f>
        <v>Medical Instruments &amp; Supplies</v>
      </c>
      <c r="O16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-0.27743902439024382</v>
      </c>
      <c r="P16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0.2658227848101265</v>
      </c>
      <c r="Q1645" s="17">
        <f>IFERROR(ZACKS_Screener[[#This Row],[Price]]/ZACKS_Screener[[#This Row],[EPS1]], "")</f>
        <v>63.780590717299575</v>
      </c>
      <c r="R1645" s="17">
        <f>IFERROR(ZACKS_Screener[[#This Row],[Price]]/ZACKS_Screener[[#This Row],[EPS2]], "")</f>
        <v>50.386666666666663</v>
      </c>
      <c r="S1645" s="17">
        <f>IFERROR(ZACKS_Screener[[#This Row],[PE1]]/(ZACKS_Screener[[#This Row],[EG1]]*100), "")</f>
        <v>-2.2989048082718972</v>
      </c>
      <c r="T1645" s="17">
        <f>IFERROR(ZACKS_Screener[[#This Row],[PE2]]/(ZACKS_Screener[[#This Row],[EG2]]*100), "")</f>
        <v>1.8954984126984131</v>
      </c>
      <c r="U1645"/>
    </row>
    <row r="1646" spans="1:21" hidden="1" x14ac:dyDescent="0.25">
      <c r="A1646" s="20" t="s">
        <v>2462</v>
      </c>
      <c r="B1646" s="35">
        <v>3805.39</v>
      </c>
      <c r="C1646" s="6" t="s">
        <v>2461</v>
      </c>
      <c r="D1646" s="6" t="s">
        <v>13</v>
      </c>
      <c r="E1646" s="6" t="s">
        <v>23</v>
      </c>
      <c r="F1646" s="6" t="s">
        <v>186</v>
      </c>
      <c r="G1646">
        <v>12</v>
      </c>
      <c r="H1646">
        <v>202212</v>
      </c>
      <c r="I1646" s="8">
        <v>81.849999999999994</v>
      </c>
      <c r="J1646" s="8">
        <v>16.37</v>
      </c>
      <c r="K1646" s="8">
        <v>11.82</v>
      </c>
      <c r="L1646" s="8">
        <v>10.81</v>
      </c>
      <c r="M1646" s="36" t="str">
        <f>INDEX(YahooDetails[], MATCH(ZACKS_Screener[Ticker], YahooDetails[Ticker],0), 4)</f>
        <v>Industrials</v>
      </c>
      <c r="N1646" s="6" t="str">
        <f>INDEX(YahooDetails[], MATCH(ZACKS_Screener[Ticker], YahooDetails[Ticker],0), 2)</f>
        <v>Rental &amp; Leasing Services</v>
      </c>
      <c r="O16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-0.27794746487477096</v>
      </c>
      <c r="P16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-8.5448392554991523E-2</v>
      </c>
      <c r="Q1646" s="17">
        <f>IFERROR(ZACKS_Screener[[#This Row],[Price]]/ZACKS_Screener[[#This Row],[EPS1]], "")</f>
        <v>6.9247038917089672</v>
      </c>
      <c r="R1646" s="17">
        <f>IFERROR(ZACKS_Screener[[#This Row],[Price]]/ZACKS_Screener[[#This Row],[EPS2]], "")</f>
        <v>7.5716928769657716</v>
      </c>
      <c r="S1646" s="17">
        <f>IFERROR(ZACKS_Screener[[#This Row],[PE1]]/(ZACKS_Screener[[#This Row],[EG1]]*100), "")</f>
        <v>-0.24913714880719953</v>
      </c>
      <c r="T1646" s="17">
        <f>IFERROR(ZACKS_Screener[[#This Row],[PE2]]/(ZACKS_Screener[[#This Row],[EG2]]*100), "")</f>
        <v>-0.88611296837361819</v>
      </c>
      <c r="U1646"/>
    </row>
    <row r="1647" spans="1:21" hidden="1" x14ac:dyDescent="0.25">
      <c r="A1647" s="20" t="s">
        <v>7048</v>
      </c>
      <c r="B1647" s="35">
        <v>2019.35</v>
      </c>
      <c r="C1647" s="6" t="s">
        <v>7047</v>
      </c>
      <c r="D1647" s="6" t="s">
        <v>13</v>
      </c>
      <c r="E1647" s="6" t="s">
        <v>223</v>
      </c>
      <c r="F1647" s="6" t="s">
        <v>3759</v>
      </c>
      <c r="G1647">
        <v>12</v>
      </c>
      <c r="H1647">
        <v>202212</v>
      </c>
      <c r="I1647" s="8">
        <v>12.22</v>
      </c>
      <c r="J1647" s="8">
        <v>4.3499999999999996</v>
      </c>
      <c r="K1647" s="8">
        <v>3.14</v>
      </c>
      <c r="L1647" s="8">
        <v>2.67</v>
      </c>
      <c r="M1647" s="36" t="e">
        <f>INDEX(YahooDetails[], MATCH(ZACKS_Screener[Ticker], YahooDetails[Ticker],0), 4)</f>
        <v>#N/A</v>
      </c>
      <c r="N1647" s="6" t="e">
        <f>INDEX(YahooDetails[], MATCH(ZACKS_Screener[Ticker], YahooDetails[Ticker],0), 2)</f>
        <v>#N/A</v>
      </c>
      <c r="O16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-0.27816091954022981</v>
      </c>
      <c r="P16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-0.14968152866242043</v>
      </c>
      <c r="Q1647" s="17">
        <f>IFERROR(ZACKS_Screener[[#This Row],[Price]]/ZACKS_Screener[[#This Row],[EPS1]], "")</f>
        <v>3.8917197452229302</v>
      </c>
      <c r="R1647" s="17">
        <f>IFERROR(ZACKS_Screener[[#This Row],[Price]]/ZACKS_Screener[[#This Row],[EPS2]], "")</f>
        <v>4.5767790262172285</v>
      </c>
      <c r="S1647" s="17">
        <f>IFERROR(ZACKS_Screener[[#This Row],[PE1]]/(ZACKS_Screener[[#This Row],[EG1]]*100), "")</f>
        <v>-0.13990893298941942</v>
      </c>
      <c r="T1647" s="17">
        <f>IFERROR(ZACKS_Screener[[#This Row],[PE2]]/(ZACKS_Screener[[#This Row],[EG2]]*100), "")</f>
        <v>-0.30576779026217221</v>
      </c>
      <c r="U1647"/>
    </row>
    <row r="1648" spans="1:21" hidden="1" x14ac:dyDescent="0.25">
      <c r="A1648" s="20" t="s">
        <v>313</v>
      </c>
      <c r="B1648" s="35">
        <v>7801.61</v>
      </c>
      <c r="C1648" s="6" t="s">
        <v>312</v>
      </c>
      <c r="D1648" s="6" t="s">
        <v>13</v>
      </c>
      <c r="E1648" s="6" t="s">
        <v>14</v>
      </c>
      <c r="F1648" s="6" t="s">
        <v>314</v>
      </c>
      <c r="G1648">
        <v>12</v>
      </c>
      <c r="H1648">
        <v>202212</v>
      </c>
      <c r="I1648" s="8">
        <v>138.11000000000001</v>
      </c>
      <c r="J1648" s="8">
        <v>22.38</v>
      </c>
      <c r="K1648" s="8">
        <v>16.13</v>
      </c>
      <c r="L1648" s="8">
        <v>14.79</v>
      </c>
      <c r="M1648" s="36" t="str">
        <f>INDEX(YahooDetails[], MATCH(ZACKS_Screener[Ticker], YahooDetails[Ticker],0), 4)</f>
        <v>Technology</v>
      </c>
      <c r="N1648" s="6" t="str">
        <f>INDEX(YahooDetails[], MATCH(ZACKS_Screener[Ticker], YahooDetails[Ticker],0), 2)</f>
        <v>Electronics &amp; Computer Distribution</v>
      </c>
      <c r="O16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-0.2792672028596962</v>
      </c>
      <c r="P16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-8.3075015499070051E-2</v>
      </c>
      <c r="Q1648" s="17">
        <f>IFERROR(ZACKS_Screener[[#This Row],[Price]]/ZACKS_Screener[[#This Row],[EPS1]], "")</f>
        <v>8.562306261624304</v>
      </c>
      <c r="R1648" s="17">
        <f>IFERROR(ZACKS_Screener[[#This Row],[Price]]/ZACKS_Screener[[#This Row],[EPS2]], "")</f>
        <v>9.338066260987155</v>
      </c>
      <c r="S1648" s="17">
        <f>IFERROR(ZACKS_Screener[[#This Row],[PE1]]/(ZACKS_Screener[[#This Row],[EG1]]*100), "")</f>
        <v>-0.30659906261624303</v>
      </c>
      <c r="T1648" s="17">
        <f>IFERROR(ZACKS_Screener[[#This Row],[PE2]]/(ZACKS_Screener[[#This Row],[EG2]]*100), "")</f>
        <v>-1.1240523044009165</v>
      </c>
      <c r="U1648"/>
    </row>
    <row r="1649" spans="1:21" hidden="1" x14ac:dyDescent="0.25">
      <c r="A1649" s="20" t="s">
        <v>1077</v>
      </c>
      <c r="B1649" s="35">
        <v>5038.79</v>
      </c>
      <c r="C1649" s="6" t="s">
        <v>1076</v>
      </c>
      <c r="D1649" s="6" t="s">
        <v>13</v>
      </c>
      <c r="E1649" s="6" t="s">
        <v>41</v>
      </c>
      <c r="F1649" s="6" t="s">
        <v>704</v>
      </c>
      <c r="G1649">
        <v>12</v>
      </c>
      <c r="H1649">
        <v>202212</v>
      </c>
      <c r="I1649" s="8">
        <v>10.23</v>
      </c>
      <c r="J1649" s="8">
        <v>1.1100000000000001</v>
      </c>
      <c r="K1649" s="8">
        <v>0.8</v>
      </c>
      <c r="L1649" s="8">
        <v>0.89</v>
      </c>
      <c r="M1649" s="36" t="str">
        <f>INDEX(YahooDetails[], MATCH(ZACKS_Screener[Ticker], YahooDetails[Ticker],0), 4)</f>
        <v>Healthcare</v>
      </c>
      <c r="N1649" s="6" t="str">
        <f>INDEX(YahooDetails[], MATCH(ZACKS_Screener[Ticker], YahooDetails[Ticker],0), 2)</f>
        <v>Drug Manufacturers—Specialty &amp; Generic</v>
      </c>
      <c r="O16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-0.27927927927927931</v>
      </c>
      <c r="P16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0.11249999999999996</v>
      </c>
      <c r="Q1649" s="17">
        <f>IFERROR(ZACKS_Screener[[#This Row],[Price]]/ZACKS_Screener[[#This Row],[EPS1]], "")</f>
        <v>12.7875</v>
      </c>
      <c r="R1649" s="17">
        <f>IFERROR(ZACKS_Screener[[#This Row],[Price]]/ZACKS_Screener[[#This Row],[EPS2]], "")</f>
        <v>11.49438202247191</v>
      </c>
      <c r="S1649" s="17">
        <f>IFERROR(ZACKS_Screener[[#This Row],[PE1]]/(ZACKS_Screener[[#This Row],[EG1]]*100), "")</f>
        <v>-0.45787499999999992</v>
      </c>
      <c r="T1649" s="17">
        <f>IFERROR(ZACKS_Screener[[#This Row],[PE2]]/(ZACKS_Screener[[#This Row],[EG2]]*100), "")</f>
        <v>1.0217228464419479</v>
      </c>
      <c r="U1649"/>
    </row>
    <row r="1650" spans="1:21" hidden="1" x14ac:dyDescent="0.25">
      <c r="A1650" s="20" t="s">
        <v>940</v>
      </c>
      <c r="B1650" s="35">
        <v>5420.63</v>
      </c>
      <c r="C1650" s="6" t="s">
        <v>939</v>
      </c>
      <c r="D1650" s="6" t="s">
        <v>13</v>
      </c>
      <c r="E1650" s="6" t="s">
        <v>30</v>
      </c>
      <c r="F1650" s="6" t="s">
        <v>941</v>
      </c>
      <c r="G1650">
        <v>1</v>
      </c>
      <c r="H1650">
        <v>202301</v>
      </c>
      <c r="I1650" s="8">
        <v>328.84</v>
      </c>
      <c r="J1650" s="8">
        <v>48.16</v>
      </c>
      <c r="K1650" s="8">
        <v>34.69</v>
      </c>
      <c r="L1650" s="8">
        <v>33.26</v>
      </c>
      <c r="M1650" s="36" t="str">
        <f>INDEX(YahooDetails[], MATCH(ZACKS_Screener[Ticker], YahooDetails[Ticker],0), 4)</f>
        <v>Consumer Cyclical</v>
      </c>
      <c r="N1650" s="6" t="str">
        <f>INDEX(YahooDetails[], MATCH(ZACKS_Screener[Ticker], YahooDetails[Ticker],0), 2)</f>
        <v>Department Stores</v>
      </c>
      <c r="O16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-0.27969269102990035</v>
      </c>
      <c r="P16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-4.1222254251945797E-2</v>
      </c>
      <c r="Q1650" s="17">
        <f>IFERROR(ZACKS_Screener[[#This Row],[Price]]/ZACKS_Screener[[#This Row],[EPS1]], "")</f>
        <v>9.4793888728740274</v>
      </c>
      <c r="R1650" s="17">
        <f>IFERROR(ZACKS_Screener[[#This Row],[Price]]/ZACKS_Screener[[#This Row],[EPS2]], "")</f>
        <v>9.8869512928442571</v>
      </c>
      <c r="S1650" s="17">
        <f>IFERROR(ZACKS_Screener[[#This Row],[PE1]]/(ZACKS_Screener[[#This Row],[EG1]]*100), "")</f>
        <v>-0.33892157989429333</v>
      </c>
      <c r="T1650" s="17">
        <f>IFERROR(ZACKS_Screener[[#This Row],[PE2]]/(ZACKS_Screener[[#This Row],[EG2]]*100), "")</f>
        <v>-2.3984499325088628</v>
      </c>
      <c r="U1650"/>
    </row>
    <row r="1651" spans="1:21" hidden="1" x14ac:dyDescent="0.25">
      <c r="A1651" s="20" t="s">
        <v>516</v>
      </c>
      <c r="B1651" s="35">
        <v>6827.92</v>
      </c>
      <c r="C1651" s="6" t="s">
        <v>515</v>
      </c>
      <c r="D1651" s="6" t="s">
        <v>13</v>
      </c>
      <c r="E1651" s="6" t="s">
        <v>41</v>
      </c>
      <c r="F1651" s="6" t="s">
        <v>153</v>
      </c>
      <c r="G1651">
        <v>12</v>
      </c>
      <c r="H1651">
        <v>202212</v>
      </c>
      <c r="I1651" s="8">
        <v>19.48</v>
      </c>
      <c r="J1651" s="8">
        <v>1.07</v>
      </c>
      <c r="K1651" s="8">
        <v>0.77</v>
      </c>
      <c r="L1651" s="8">
        <v>1.04</v>
      </c>
      <c r="M1651" s="36" t="str">
        <f>INDEX(YahooDetails[], MATCH(ZACKS_Screener[Ticker], YahooDetails[Ticker],0), 4)</f>
        <v>Healthcare</v>
      </c>
      <c r="N1651" s="6" t="str">
        <f>INDEX(YahooDetails[], MATCH(ZACKS_Screener[Ticker], YahooDetails[Ticker],0), 2)</f>
        <v>Medical Instruments &amp; Supplies</v>
      </c>
      <c r="O16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-0.28037383177570097</v>
      </c>
      <c r="P16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0.35064935064935066</v>
      </c>
      <c r="Q1651" s="17">
        <f>IFERROR(ZACKS_Screener[[#This Row],[Price]]/ZACKS_Screener[[#This Row],[EPS1]], "")</f>
        <v>25.2987012987013</v>
      </c>
      <c r="R1651" s="17">
        <f>IFERROR(ZACKS_Screener[[#This Row],[Price]]/ZACKS_Screener[[#This Row],[EPS2]], "")</f>
        <v>18.73076923076923</v>
      </c>
      <c r="S1651" s="17">
        <f>IFERROR(ZACKS_Screener[[#This Row],[PE1]]/(ZACKS_Screener[[#This Row],[EG1]]*100), "")</f>
        <v>-0.9023203463203463</v>
      </c>
      <c r="T1651" s="17">
        <f>IFERROR(ZACKS_Screener[[#This Row],[PE2]]/(ZACKS_Screener[[#This Row],[EG2]]*100), "")</f>
        <v>0.53417378917378922</v>
      </c>
      <c r="U1651"/>
    </row>
    <row r="1652" spans="1:21" hidden="1" x14ac:dyDescent="0.25">
      <c r="A1652" s="20" t="s">
        <v>812</v>
      </c>
      <c r="B1652" s="35">
        <v>123462.29</v>
      </c>
      <c r="C1652" s="6" t="s">
        <v>811</v>
      </c>
      <c r="D1652" s="6" t="s">
        <v>13</v>
      </c>
      <c r="E1652" s="6" t="s">
        <v>223</v>
      </c>
      <c r="F1652" s="6" t="s">
        <v>224</v>
      </c>
      <c r="G1652">
        <v>12</v>
      </c>
      <c r="H1652">
        <v>202212</v>
      </c>
      <c r="I1652" s="8">
        <v>102.03</v>
      </c>
      <c r="J1652" s="8">
        <v>13.52</v>
      </c>
      <c r="K1652" s="8">
        <v>9.6999999999999993</v>
      </c>
      <c r="L1652" s="8">
        <v>11.11</v>
      </c>
      <c r="M1652" s="36" t="str">
        <f>INDEX(YahooDetails[], MATCH(ZACKS_Screener[Ticker], YahooDetails[Ticker],0), 4)</f>
        <v>Energy</v>
      </c>
      <c r="N1652" s="6" t="str">
        <f>INDEX(YahooDetails[], MATCH(ZACKS_Screener[Ticker], YahooDetails[Ticker],0), 2)</f>
        <v>Oil &amp; Gas E&amp;P</v>
      </c>
      <c r="O16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-0.28254437869822491</v>
      </c>
      <c r="P16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0.14536082474226808</v>
      </c>
      <c r="Q1652" s="17">
        <f>IFERROR(ZACKS_Screener[[#This Row],[Price]]/ZACKS_Screener[[#This Row],[EPS1]], "")</f>
        <v>10.51855670103093</v>
      </c>
      <c r="R1652" s="17">
        <f>IFERROR(ZACKS_Screener[[#This Row],[Price]]/ZACKS_Screener[[#This Row],[EPS2]], "")</f>
        <v>9.1836183618361851</v>
      </c>
      <c r="S1652" s="17">
        <f>IFERROR(ZACKS_Screener[[#This Row],[PE1]]/(ZACKS_Screener[[#This Row],[EG1]]*100), "")</f>
        <v>-0.37227980784800563</v>
      </c>
      <c r="T1652" s="17">
        <f>IFERROR(ZACKS_Screener[[#This Row],[PE2]]/(ZACKS_Screener[[#This Row],[EG2]]*100), "")</f>
        <v>0.6317808376582339</v>
      </c>
      <c r="U1652"/>
    </row>
    <row r="1653" spans="1:21" hidden="1" x14ac:dyDescent="0.25">
      <c r="A1653" s="20" t="s">
        <v>4089</v>
      </c>
      <c r="B1653" s="35">
        <v>2367.14</v>
      </c>
      <c r="C1653" s="6" t="s">
        <v>4088</v>
      </c>
      <c r="D1653" s="6" t="s">
        <v>13</v>
      </c>
      <c r="E1653" s="6" t="s">
        <v>118</v>
      </c>
      <c r="F1653" s="6" t="s">
        <v>119</v>
      </c>
      <c r="G1653">
        <v>12</v>
      </c>
      <c r="H1653">
        <v>202212</v>
      </c>
      <c r="I1653" s="8">
        <v>42.77</v>
      </c>
      <c r="J1653" s="8">
        <v>8.26</v>
      </c>
      <c r="K1653" s="8">
        <v>5.91</v>
      </c>
      <c r="L1653" s="8">
        <v>7.71</v>
      </c>
      <c r="M1653" s="36" t="str">
        <f>INDEX(YahooDetails[], MATCH(ZACKS_Screener[Ticker], YahooDetails[Ticker],0), 4)</f>
        <v>Utilities</v>
      </c>
      <c r="N1653" s="6" t="str">
        <f>INDEX(YahooDetails[], MATCH(ZACKS_Screener[Ticker], YahooDetails[Ticker],0), 2)</f>
        <v>Utilities—Independent Power Producers</v>
      </c>
      <c r="O16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-0.28450363196125905</v>
      </c>
      <c r="P16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0.3045685279187817</v>
      </c>
      <c r="Q1653" s="17">
        <f>IFERROR(ZACKS_Screener[[#This Row],[Price]]/ZACKS_Screener[[#This Row],[EPS1]], "")</f>
        <v>7.2368866328257191</v>
      </c>
      <c r="R1653" s="17">
        <f>IFERROR(ZACKS_Screener[[#This Row],[Price]]/ZACKS_Screener[[#This Row],[EPS2]], "")</f>
        <v>5.5473411154345014</v>
      </c>
      <c r="S1653" s="17">
        <f>IFERROR(ZACKS_Screener[[#This Row],[PE1]]/(ZACKS_Screener[[#This Row],[EG1]]*100), "")</f>
        <v>-0.25436886632825723</v>
      </c>
      <c r="T1653" s="17">
        <f>IFERROR(ZACKS_Screener[[#This Row],[PE2]]/(ZACKS_Screener[[#This Row],[EG2]]*100), "")</f>
        <v>0.18213769995676615</v>
      </c>
      <c r="U1653"/>
    </row>
    <row r="1654" spans="1:21" hidden="1" x14ac:dyDescent="0.25">
      <c r="A1654" s="20" t="s">
        <v>3717</v>
      </c>
      <c r="B1654" s="35">
        <v>3207.04</v>
      </c>
      <c r="C1654" s="6" t="s">
        <v>3716</v>
      </c>
      <c r="D1654" s="6" t="s">
        <v>13</v>
      </c>
      <c r="E1654" s="6" t="s">
        <v>18</v>
      </c>
      <c r="F1654" s="6" t="s">
        <v>231</v>
      </c>
      <c r="G1654">
        <v>10</v>
      </c>
      <c r="H1654">
        <v>202210</v>
      </c>
      <c r="I1654" s="8">
        <v>68.52</v>
      </c>
      <c r="J1654" s="8">
        <v>7.87</v>
      </c>
      <c r="K1654" s="8">
        <v>5.63</v>
      </c>
      <c r="L1654" s="8">
        <v>5.77</v>
      </c>
      <c r="M1654" s="36" t="str">
        <f>INDEX(YahooDetails[], MATCH(ZACKS_Screener[Ticker], YahooDetails[Ticker],0), 4)</f>
        <v>Consumer Cyclical</v>
      </c>
      <c r="N1654" s="6" t="str">
        <f>INDEX(YahooDetails[], MATCH(ZACKS_Screener[Ticker], YahooDetails[Ticker],0), 2)</f>
        <v>Packaging &amp; Containers</v>
      </c>
      <c r="O16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-0.28462515883100381</v>
      </c>
      <c r="P16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2.4866785079928896E-2</v>
      </c>
      <c r="Q1654" s="17">
        <f>IFERROR(ZACKS_Screener[[#This Row],[Price]]/ZACKS_Screener[[#This Row],[EPS1]], "")</f>
        <v>12.170515097690942</v>
      </c>
      <c r="R1654" s="17">
        <f>IFERROR(ZACKS_Screener[[#This Row],[Price]]/ZACKS_Screener[[#This Row],[EPS2]], "")</f>
        <v>11.87521663778163</v>
      </c>
      <c r="S1654" s="17">
        <f>IFERROR(ZACKS_Screener[[#This Row],[PE1]]/(ZACKS_Screener[[#This Row],[EG1]]*100), "")</f>
        <v>-0.42759800811976656</v>
      </c>
      <c r="T1654" s="17">
        <f>IFERROR(ZACKS_Screener[[#This Row],[PE2]]/(ZACKS_Screener[[#This Row],[EG2]]*100), "")</f>
        <v>4.7755335479079095</v>
      </c>
      <c r="U1654"/>
    </row>
    <row r="1655" spans="1:21" hidden="1" x14ac:dyDescent="0.25">
      <c r="A1655" s="20" t="s">
        <v>1393</v>
      </c>
      <c r="B1655" s="35">
        <v>8014.86</v>
      </c>
      <c r="C1655" s="6" t="s">
        <v>1392</v>
      </c>
      <c r="D1655" s="6" t="s">
        <v>13</v>
      </c>
      <c r="E1655" s="6" t="s">
        <v>14</v>
      </c>
      <c r="F1655" s="6" t="s">
        <v>1394</v>
      </c>
      <c r="G1655">
        <v>12</v>
      </c>
      <c r="H1655">
        <v>202212</v>
      </c>
      <c r="I1655" s="8">
        <v>128.87</v>
      </c>
      <c r="J1655" s="8">
        <v>8.33</v>
      </c>
      <c r="K1655" s="8">
        <v>5.95</v>
      </c>
      <c r="L1655" s="8">
        <v>7.76</v>
      </c>
      <c r="M1655" s="36" t="str">
        <f>INDEX(YahooDetails[], MATCH(ZACKS_Screener[Ticker], YahooDetails[Ticker],0), 4)</f>
        <v>Industrials</v>
      </c>
      <c r="N1655" s="6" t="str">
        <f>INDEX(YahooDetails[], MATCH(ZACKS_Screener[Ticker], YahooDetails[Ticker],0), 2)</f>
        <v>Specialty Industrial Machinery</v>
      </c>
      <c r="O16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-0.2857142857142857</v>
      </c>
      <c r="P16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0.30420168067226883</v>
      </c>
      <c r="Q1655" s="17">
        <f>IFERROR(ZACKS_Screener[[#This Row],[Price]]/ZACKS_Screener[[#This Row],[EPS1]], "")</f>
        <v>21.658823529411766</v>
      </c>
      <c r="R1655" s="17">
        <f>IFERROR(ZACKS_Screener[[#This Row],[Price]]/ZACKS_Screener[[#This Row],[EPS2]], "")</f>
        <v>16.606958762886599</v>
      </c>
      <c r="S1655" s="17">
        <f>IFERROR(ZACKS_Screener[[#This Row],[PE1]]/(ZACKS_Screener[[#This Row],[EG1]]*100), "")</f>
        <v>-0.7580588235294119</v>
      </c>
      <c r="T1655" s="17">
        <f>IFERROR(ZACKS_Screener[[#This Row],[PE2]]/(ZACKS_Screener[[#This Row],[EG2]]*100), "")</f>
        <v>0.54591936264737728</v>
      </c>
      <c r="U1655"/>
    </row>
    <row r="1656" spans="1:21" hidden="1" x14ac:dyDescent="0.25">
      <c r="A1656" s="20" t="s">
        <v>2817</v>
      </c>
      <c r="B1656" s="35">
        <v>4328.3100000000004</v>
      </c>
      <c r="C1656" s="6" t="s">
        <v>2816</v>
      </c>
      <c r="D1656" s="6" t="s">
        <v>22</v>
      </c>
      <c r="E1656" s="6" t="s">
        <v>41</v>
      </c>
      <c r="F1656" s="6" t="s">
        <v>1351</v>
      </c>
      <c r="G1656">
        <v>12</v>
      </c>
      <c r="H1656">
        <v>202212</v>
      </c>
      <c r="I1656" s="8">
        <v>41.76</v>
      </c>
      <c r="J1656" s="8">
        <v>4.72</v>
      </c>
      <c r="K1656" s="8">
        <v>3.37</v>
      </c>
      <c r="L1656" s="8">
        <v>4.0999999999999996</v>
      </c>
      <c r="M1656" s="36" t="str">
        <f>INDEX(YahooDetails[], MATCH(ZACKS_Screener[Ticker], YahooDetails[Ticker],0), 4)</f>
        <v>Healthcare</v>
      </c>
      <c r="N1656" s="6" t="str">
        <f>INDEX(YahooDetails[], MATCH(ZACKS_Screener[Ticker], YahooDetails[Ticker],0), 2)</f>
        <v>Diagnostics &amp; Research</v>
      </c>
      <c r="O16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-0.28601694915254233</v>
      </c>
      <c r="P16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0.21661721068249243</v>
      </c>
      <c r="Q1656" s="17">
        <f>IFERROR(ZACKS_Screener[[#This Row],[Price]]/ZACKS_Screener[[#This Row],[EPS1]], "")</f>
        <v>12.391691394658753</v>
      </c>
      <c r="R1656" s="17">
        <f>IFERROR(ZACKS_Screener[[#This Row],[Price]]/ZACKS_Screener[[#This Row],[EPS2]], "")</f>
        <v>10.185365853658537</v>
      </c>
      <c r="S1656" s="17">
        <f>IFERROR(ZACKS_Screener[[#This Row],[PE1]]/(ZACKS_Screener[[#This Row],[EG1]]*100), "")</f>
        <v>-0.43325024727992095</v>
      </c>
      <c r="T1656" s="17">
        <f>IFERROR(ZACKS_Screener[[#This Row],[PE2]]/(ZACKS_Screener[[#This Row],[EG2]]*100), "")</f>
        <v>0.4702011359839629</v>
      </c>
      <c r="U1656"/>
    </row>
    <row r="1657" spans="1:21" hidden="1" x14ac:dyDescent="0.25">
      <c r="A1657" s="20" t="s">
        <v>1271</v>
      </c>
      <c r="B1657" s="35">
        <v>13761.09</v>
      </c>
      <c r="C1657" s="6" t="s">
        <v>1270</v>
      </c>
      <c r="D1657" s="6" t="s">
        <v>13</v>
      </c>
      <c r="E1657" s="6" t="s">
        <v>41</v>
      </c>
      <c r="F1657" s="6" t="s">
        <v>48</v>
      </c>
      <c r="G1657">
        <v>12</v>
      </c>
      <c r="H1657">
        <v>202212</v>
      </c>
      <c r="I1657" s="8">
        <v>23.45</v>
      </c>
      <c r="J1657" s="8">
        <v>1.64</v>
      </c>
      <c r="K1657" s="8">
        <v>1.17</v>
      </c>
      <c r="L1657" s="8">
        <v>1.48</v>
      </c>
      <c r="M1657" s="36" t="str">
        <f>INDEX(YahooDetails[], MATCH(ZACKS_Screener[Ticker], YahooDetails[Ticker],0), 4)</f>
        <v>Healthcare</v>
      </c>
      <c r="N1657" s="6" t="str">
        <f>INDEX(YahooDetails[], MATCH(ZACKS_Screener[Ticker], YahooDetails[Ticker],0), 2)</f>
        <v>Medical Care Facilities</v>
      </c>
      <c r="O16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-0.28658536585365851</v>
      </c>
      <c r="P16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0.26495726495726502</v>
      </c>
      <c r="Q1657" s="17">
        <f>IFERROR(ZACKS_Screener[[#This Row],[Price]]/ZACKS_Screener[[#This Row],[EPS1]], "")</f>
        <v>20.042735042735043</v>
      </c>
      <c r="R1657" s="17">
        <f>IFERROR(ZACKS_Screener[[#This Row],[Price]]/ZACKS_Screener[[#This Row],[EPS2]], "")</f>
        <v>15.844594594594595</v>
      </c>
      <c r="S1657" s="17">
        <f>IFERROR(ZACKS_Screener[[#This Row],[PE1]]/(ZACKS_Screener[[#This Row],[EG1]]*100), "")</f>
        <v>-0.69936352064011642</v>
      </c>
      <c r="T1657" s="17">
        <f>IFERROR(ZACKS_Screener[[#This Row],[PE2]]/(ZACKS_Screener[[#This Row],[EG2]]*100), "")</f>
        <v>0.59800566695727975</v>
      </c>
      <c r="U1657"/>
    </row>
    <row r="1658" spans="1:21" hidden="1" x14ac:dyDescent="0.25">
      <c r="A1658" s="20" t="s">
        <v>3526</v>
      </c>
      <c r="B1658" s="35">
        <v>2326.1799999999998</v>
      </c>
      <c r="C1658" s="6" t="s">
        <v>3525</v>
      </c>
      <c r="D1658" s="6" t="s">
        <v>22</v>
      </c>
      <c r="E1658" s="6" t="s">
        <v>41</v>
      </c>
      <c r="F1658" s="6" t="s">
        <v>317</v>
      </c>
      <c r="G1658">
        <v>12</v>
      </c>
      <c r="H1658">
        <v>202212</v>
      </c>
      <c r="I1658" s="8">
        <v>22.9</v>
      </c>
      <c r="J1658" s="8">
        <v>0.87</v>
      </c>
      <c r="K1658" s="8">
        <v>0.62</v>
      </c>
      <c r="L1658" s="8">
        <v>0.61</v>
      </c>
      <c r="M1658" s="36" t="str">
        <f>INDEX(YahooDetails[], MATCH(ZACKS_Screener[Ticker], YahooDetails[Ticker],0), 4)</f>
        <v>Healthcare</v>
      </c>
      <c r="N1658" s="6" t="str">
        <f>INDEX(YahooDetails[], MATCH(ZACKS_Screener[Ticker], YahooDetails[Ticker],0), 2)</f>
        <v>Biotechnology</v>
      </c>
      <c r="O16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-0.28735632183908044</v>
      </c>
      <c r="P16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-1.612903225806453E-2</v>
      </c>
      <c r="Q1658" s="17">
        <f>IFERROR(ZACKS_Screener[[#This Row],[Price]]/ZACKS_Screener[[#This Row],[EPS1]], "")</f>
        <v>36.935483870967737</v>
      </c>
      <c r="R1658" s="17">
        <f>IFERROR(ZACKS_Screener[[#This Row],[Price]]/ZACKS_Screener[[#This Row],[EPS2]], "")</f>
        <v>37.540983606557376</v>
      </c>
      <c r="S1658" s="17">
        <f>IFERROR(ZACKS_Screener[[#This Row],[PE1]]/(ZACKS_Screener[[#This Row],[EG1]]*100), "")</f>
        <v>-1.2853548387096774</v>
      </c>
      <c r="T1658" s="17">
        <f>IFERROR(ZACKS_Screener[[#This Row],[PE2]]/(ZACKS_Screener[[#This Row],[EG2]]*100), "")</f>
        <v>-23.275409836065556</v>
      </c>
      <c r="U1658"/>
    </row>
    <row r="1659" spans="1:21" hidden="1" x14ac:dyDescent="0.25">
      <c r="A1659" s="20" t="s">
        <v>2507</v>
      </c>
      <c r="B1659" s="35">
        <v>7711.51</v>
      </c>
      <c r="C1659" s="6" t="s">
        <v>2506</v>
      </c>
      <c r="D1659" s="6" t="s">
        <v>13</v>
      </c>
      <c r="E1659" s="6" t="s">
        <v>85</v>
      </c>
      <c r="F1659" s="6" t="s">
        <v>1901</v>
      </c>
      <c r="G1659">
        <v>12</v>
      </c>
      <c r="H1659">
        <v>202212</v>
      </c>
      <c r="I1659" s="8">
        <v>71.56</v>
      </c>
      <c r="J1659" s="8">
        <v>6.03</v>
      </c>
      <c r="K1659" s="8">
        <v>4.29</v>
      </c>
      <c r="L1659" s="8">
        <v>4.99</v>
      </c>
      <c r="M1659" s="36" t="str">
        <f>INDEX(YahooDetails[], MATCH(ZACKS_Screener[Ticker], YahooDetails[Ticker],0), 4)</f>
        <v>Industrials</v>
      </c>
      <c r="N1659" s="6" t="str">
        <f>INDEX(YahooDetails[], MATCH(ZACKS_Screener[Ticker], YahooDetails[Ticker],0), 2)</f>
        <v>Staffing &amp; Employment Services</v>
      </c>
      <c r="O16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-0.28855721393034828</v>
      </c>
      <c r="P16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0.16317016317016322</v>
      </c>
      <c r="Q1659" s="17">
        <f>IFERROR(ZACKS_Screener[[#This Row],[Price]]/ZACKS_Screener[[#This Row],[EPS1]], "")</f>
        <v>16.680652680652681</v>
      </c>
      <c r="R1659" s="17">
        <f>IFERROR(ZACKS_Screener[[#This Row],[Price]]/ZACKS_Screener[[#This Row],[EPS2]], "")</f>
        <v>14.340681362725451</v>
      </c>
      <c r="S1659" s="17">
        <f>IFERROR(ZACKS_Screener[[#This Row],[PE1]]/(ZACKS_Screener[[#This Row],[EG1]]*100), "")</f>
        <v>-0.57807089462261874</v>
      </c>
      <c r="T1659" s="17">
        <f>IFERROR(ZACKS_Screener[[#This Row],[PE2]]/(ZACKS_Screener[[#This Row],[EG2]]*100), "")</f>
        <v>0.87887890065845953</v>
      </c>
      <c r="U1659"/>
    </row>
    <row r="1660" spans="1:21" hidden="1" x14ac:dyDescent="0.25">
      <c r="A1660" s="20" t="s">
        <v>2765</v>
      </c>
      <c r="B1660" s="35">
        <v>17069.02</v>
      </c>
      <c r="C1660" s="6" t="s">
        <v>2764</v>
      </c>
      <c r="D1660" s="6" t="s">
        <v>22</v>
      </c>
      <c r="E1660" s="6" t="s">
        <v>130</v>
      </c>
      <c r="F1660" s="6" t="s">
        <v>756</v>
      </c>
      <c r="G1660">
        <v>12</v>
      </c>
      <c r="H1660">
        <v>202212</v>
      </c>
      <c r="I1660" s="8">
        <v>100.98</v>
      </c>
      <c r="J1660" s="8">
        <v>22.68</v>
      </c>
      <c r="K1660" s="8">
        <v>16.12</v>
      </c>
      <c r="L1660" s="8">
        <v>10.81</v>
      </c>
      <c r="M1660" s="36" t="str">
        <f>INDEX(YahooDetails[], MATCH(ZACKS_Screener[Ticker], YahooDetails[Ticker],0), 4)</f>
        <v>Basic Materials</v>
      </c>
      <c r="N1660" s="6" t="str">
        <f>INDEX(YahooDetails[], MATCH(ZACKS_Screener[Ticker], YahooDetails[Ticker],0), 2)</f>
        <v>Steel</v>
      </c>
      <c r="O16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-0.28924162257495584</v>
      </c>
      <c r="P16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-0.32940446650124072</v>
      </c>
      <c r="Q1660" s="17">
        <f>IFERROR(ZACKS_Screener[[#This Row],[Price]]/ZACKS_Screener[[#This Row],[EPS1]], "")</f>
        <v>6.2642679900744414</v>
      </c>
      <c r="R1660" s="17">
        <f>IFERROR(ZACKS_Screener[[#This Row],[Price]]/ZACKS_Screener[[#This Row],[EPS2]], "")</f>
        <v>9.3413506012950975</v>
      </c>
      <c r="S1660" s="17">
        <f>IFERROR(ZACKS_Screener[[#This Row],[PE1]]/(ZACKS_Screener[[#This Row],[EG1]]*100), "")</f>
        <v>-0.21657560673001275</v>
      </c>
      <c r="T1660" s="17">
        <f>IFERROR(ZACKS_Screener[[#This Row],[PE2]]/(ZACKS_Screener[[#This Row],[EG2]]*100), "")</f>
        <v>-0.28358299753837468</v>
      </c>
      <c r="U1660"/>
    </row>
    <row r="1661" spans="1:21" x14ac:dyDescent="0.25">
      <c r="A1661" s="20" t="s">
        <v>4102</v>
      </c>
      <c r="B1661" s="35">
        <v>2414.5100000000002</v>
      </c>
      <c r="C1661" s="6" t="s">
        <v>4101</v>
      </c>
      <c r="D1661" s="6" t="s">
        <v>13</v>
      </c>
      <c r="E1661" s="6" t="s">
        <v>37</v>
      </c>
      <c r="F1661" s="6" t="s">
        <v>1171</v>
      </c>
      <c r="G1661">
        <v>12</v>
      </c>
      <c r="H1661">
        <v>202212</v>
      </c>
      <c r="I1661" s="8">
        <v>136.09</v>
      </c>
      <c r="J1661" s="8">
        <v>11.26</v>
      </c>
      <c r="K1661" s="8">
        <v>8</v>
      </c>
      <c r="M1661" s="36" t="str">
        <f>INDEX(YahooDetails[], MATCH(ZACKS_Screener[Ticker], YahooDetails[Ticker],0), 4)</f>
        <v>Financial Services</v>
      </c>
      <c r="N1661" s="6" t="str">
        <f>INDEX(YahooDetails[], MATCH(ZACKS_Screener[Ticker], YahooDetails[Ticker],0), 2)</f>
        <v>Capital Markets</v>
      </c>
      <c r="O16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-0.28952042628774421</v>
      </c>
      <c r="P16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61" s="17">
        <f>IFERROR(ZACKS_Screener[[#This Row],[Price]]/ZACKS_Screener[[#This Row],[EPS1]], "")</f>
        <v>17.01125</v>
      </c>
      <c r="R1661" s="17" t="str">
        <f>IFERROR(ZACKS_Screener[[#This Row],[Price]]/ZACKS_Screener[[#This Row],[EPS2]], "")</f>
        <v/>
      </c>
      <c r="S1661" s="17">
        <f>IFERROR(ZACKS_Screener[[#This Row],[PE1]]/(ZACKS_Screener[[#This Row],[EG1]]*100), "")</f>
        <v>-0.58756648773006137</v>
      </c>
      <c r="T1661" s="17" t="str">
        <f>IFERROR(ZACKS_Screener[[#This Row],[PE2]]/(ZACKS_Screener[[#This Row],[EG2]]*100), "")</f>
        <v/>
      </c>
      <c r="U1661"/>
    </row>
    <row r="1662" spans="1:21" hidden="1" x14ac:dyDescent="0.25">
      <c r="A1662" s="20" t="s">
        <v>6998</v>
      </c>
      <c r="B1662" s="35">
        <v>2292.9</v>
      </c>
      <c r="C1662" s="6" t="s">
        <v>6997</v>
      </c>
      <c r="D1662" s="6" t="s">
        <v>13</v>
      </c>
      <c r="E1662" s="6" t="s">
        <v>26</v>
      </c>
      <c r="F1662" s="6" t="s">
        <v>961</v>
      </c>
      <c r="G1662">
        <v>12</v>
      </c>
      <c r="H1662">
        <v>202212</v>
      </c>
      <c r="I1662" s="8">
        <v>24.62</v>
      </c>
      <c r="J1662" s="8">
        <v>2.4500000000000002</v>
      </c>
      <c r="K1662" s="8">
        <v>1.74</v>
      </c>
      <c r="L1662" s="8">
        <v>1.87</v>
      </c>
      <c r="M1662" s="36" t="e">
        <f>INDEX(YahooDetails[], MATCH(ZACKS_Screener[Ticker], YahooDetails[Ticker],0), 4)</f>
        <v>#N/A</v>
      </c>
      <c r="N1662" s="6" t="e">
        <f>INDEX(YahooDetails[], MATCH(ZACKS_Screener[Ticker], YahooDetails[Ticker],0), 2)</f>
        <v>#N/A</v>
      </c>
      <c r="O16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-0.28979591836734697</v>
      </c>
      <c r="P16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7.4712643678160981E-2</v>
      </c>
      <c r="Q1662" s="17">
        <f>IFERROR(ZACKS_Screener[[#This Row],[Price]]/ZACKS_Screener[[#This Row],[EPS1]], "")</f>
        <v>14.149425287356323</v>
      </c>
      <c r="R1662" s="17">
        <f>IFERROR(ZACKS_Screener[[#This Row],[Price]]/ZACKS_Screener[[#This Row],[EPS2]], "")</f>
        <v>13.165775401069519</v>
      </c>
      <c r="S1662" s="17">
        <f>IFERROR(ZACKS_Screener[[#This Row],[PE1]]/(ZACKS_Screener[[#This Row],[EG1]]*100), "")</f>
        <v>-0.48825481625384487</v>
      </c>
      <c r="T1662" s="17">
        <f>IFERROR(ZACKS_Screener[[#This Row],[PE2]]/(ZACKS_Screener[[#This Row],[EG2]]*100), "")</f>
        <v>1.7621883998354573</v>
      </c>
      <c r="U1662"/>
    </row>
    <row r="1663" spans="1:21" hidden="1" x14ac:dyDescent="0.25">
      <c r="A1663" s="20" t="s">
        <v>1806</v>
      </c>
      <c r="B1663" s="35">
        <v>4031.96</v>
      </c>
      <c r="C1663" s="6" t="s">
        <v>1805</v>
      </c>
      <c r="D1663" s="6" t="s">
        <v>13</v>
      </c>
      <c r="E1663" s="6" t="s">
        <v>330</v>
      </c>
      <c r="F1663" s="6" t="s">
        <v>1807</v>
      </c>
      <c r="G1663">
        <v>12</v>
      </c>
      <c r="H1663">
        <v>202212</v>
      </c>
      <c r="I1663" s="8">
        <v>30.29</v>
      </c>
      <c r="J1663" s="8">
        <v>2.27</v>
      </c>
      <c r="K1663" s="8">
        <v>1.61</v>
      </c>
      <c r="L1663" s="8">
        <v>1.72</v>
      </c>
      <c r="M1663" s="36" t="str">
        <f>INDEX(YahooDetails[], MATCH(ZACKS_Screener[Ticker], YahooDetails[Ticker],0), 4)</f>
        <v>Consumer Cyclical</v>
      </c>
      <c r="N1663" s="6" t="str">
        <f>INDEX(YahooDetails[], MATCH(ZACKS_Screener[Ticker], YahooDetails[Ticker],0), 2)</f>
        <v>Furnishings, Fixtures &amp; Appliances</v>
      </c>
      <c r="O16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-0.29074889867841408</v>
      </c>
      <c r="P16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6.8322981366459548E-2</v>
      </c>
      <c r="Q1663" s="17">
        <f>IFERROR(ZACKS_Screener[[#This Row],[Price]]/ZACKS_Screener[[#This Row],[EPS1]], "")</f>
        <v>18.813664596273291</v>
      </c>
      <c r="R1663" s="17">
        <f>IFERROR(ZACKS_Screener[[#This Row],[Price]]/ZACKS_Screener[[#This Row],[EPS2]], "")</f>
        <v>17.61046511627907</v>
      </c>
      <c r="S1663" s="17">
        <f>IFERROR(ZACKS_Screener[[#This Row],[PE1]]/(ZACKS_Screener[[#This Row],[EG1]]*100), "")</f>
        <v>-0.64707603990212692</v>
      </c>
      <c r="T1663" s="17">
        <f>IFERROR(ZACKS_Screener[[#This Row],[PE2]]/(ZACKS_Screener[[#This Row],[EG2]]*100), "")</f>
        <v>2.5775317124735757</v>
      </c>
      <c r="U1663"/>
    </row>
    <row r="1664" spans="1:21" hidden="1" x14ac:dyDescent="0.25">
      <c r="A1664" s="20" t="s">
        <v>1867</v>
      </c>
      <c r="B1664" s="35">
        <v>6635.41</v>
      </c>
      <c r="C1664" s="6" t="s">
        <v>1866</v>
      </c>
      <c r="D1664" s="6" t="s">
        <v>22</v>
      </c>
      <c r="E1664" s="6" t="s">
        <v>23</v>
      </c>
      <c r="F1664" s="6" t="s">
        <v>1688</v>
      </c>
      <c r="G1664">
        <v>12</v>
      </c>
      <c r="H1664">
        <v>202212</v>
      </c>
      <c r="I1664" s="8">
        <v>184.66</v>
      </c>
      <c r="J1664" s="8">
        <v>11.76</v>
      </c>
      <c r="K1664" s="8">
        <v>8.33</v>
      </c>
      <c r="L1664" s="8">
        <v>9.11</v>
      </c>
      <c r="M1664" s="36" t="str">
        <f>INDEX(YahooDetails[], MATCH(ZACKS_Screener[Ticker], YahooDetails[Ticker],0), 4)</f>
        <v>Industrials</v>
      </c>
      <c r="N1664" s="6" t="str">
        <f>INDEX(YahooDetails[], MATCH(ZACKS_Screener[Ticker], YahooDetails[Ticker],0), 2)</f>
        <v>Integrated Freight &amp; Logistics</v>
      </c>
      <c r="O16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-0.29166666666666663</v>
      </c>
      <c r="P16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9.3637454981992718E-2</v>
      </c>
      <c r="Q1664" s="17">
        <f>IFERROR(ZACKS_Screener[[#This Row],[Price]]/ZACKS_Screener[[#This Row],[EPS1]], "")</f>
        <v>22.168067226890756</v>
      </c>
      <c r="R1664" s="17">
        <f>IFERROR(ZACKS_Screener[[#This Row],[Price]]/ZACKS_Screener[[#This Row],[EPS2]], "")</f>
        <v>20.270032930845225</v>
      </c>
      <c r="S1664" s="17">
        <f>IFERROR(ZACKS_Screener[[#This Row],[PE1]]/(ZACKS_Screener[[#This Row],[EG1]]*100), "")</f>
        <v>-0.76004801920768317</v>
      </c>
      <c r="T1664" s="17">
        <f>IFERROR(ZACKS_Screener[[#This Row],[PE2]]/(ZACKS_Screener[[#This Row],[EG2]]*100), "")</f>
        <v>2.1647355681274472</v>
      </c>
      <c r="U1664"/>
    </row>
    <row r="1665" spans="1:21" hidden="1" x14ac:dyDescent="0.25">
      <c r="A1665" s="20" t="s">
        <v>742</v>
      </c>
      <c r="B1665" s="35">
        <v>8467.9</v>
      </c>
      <c r="C1665" s="6" t="s">
        <v>741</v>
      </c>
      <c r="D1665" s="6" t="s">
        <v>13</v>
      </c>
      <c r="E1665" s="6" t="s">
        <v>130</v>
      </c>
      <c r="F1665" s="6" t="s">
        <v>482</v>
      </c>
      <c r="G1665">
        <v>12</v>
      </c>
      <c r="H1665">
        <v>202212</v>
      </c>
      <c r="I1665" s="8">
        <v>16.440000000000001</v>
      </c>
      <c r="J1665" s="8">
        <v>3.05</v>
      </c>
      <c r="K1665" s="8">
        <v>2.16</v>
      </c>
      <c r="L1665" s="8">
        <v>2.2999999999999998</v>
      </c>
      <c r="M1665" s="36" t="str">
        <f>INDEX(YahooDetails[], MATCH(ZACKS_Screener[Ticker], YahooDetails[Ticker],0), 4)</f>
        <v>Basic Materials</v>
      </c>
      <c r="N1665" s="6" t="str">
        <f>INDEX(YahooDetails[], MATCH(ZACKS_Screener[Ticker], YahooDetails[Ticker],0), 2)</f>
        <v>Steel</v>
      </c>
      <c r="O16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-0.29180327868852451</v>
      </c>
      <c r="P16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6.4814814814814659E-2</v>
      </c>
      <c r="Q1665" s="17">
        <f>IFERROR(ZACKS_Screener[[#This Row],[Price]]/ZACKS_Screener[[#This Row],[EPS1]], "")</f>
        <v>7.6111111111111116</v>
      </c>
      <c r="R1665" s="17">
        <f>IFERROR(ZACKS_Screener[[#This Row],[Price]]/ZACKS_Screener[[#This Row],[EPS2]], "")</f>
        <v>7.1478260869565231</v>
      </c>
      <c r="S1665" s="17">
        <f>IFERROR(ZACKS_Screener[[#This Row],[PE1]]/(ZACKS_Screener[[#This Row],[EG1]]*100), "")</f>
        <v>-0.2608302122347067</v>
      </c>
      <c r="T1665" s="17">
        <f>IFERROR(ZACKS_Screener[[#This Row],[PE2]]/(ZACKS_Screener[[#This Row],[EG2]]*100), "")</f>
        <v>1.1028074534161518</v>
      </c>
      <c r="U1665"/>
    </row>
    <row r="1666" spans="1:21" hidden="1" x14ac:dyDescent="0.25">
      <c r="A1666" s="20" t="s">
        <v>3986</v>
      </c>
      <c r="B1666" s="35">
        <v>2199</v>
      </c>
      <c r="C1666" s="6" t="s">
        <v>3985</v>
      </c>
      <c r="D1666" s="6" t="s">
        <v>22</v>
      </c>
      <c r="E1666" s="6" t="s">
        <v>14</v>
      </c>
      <c r="F1666" s="6" t="s">
        <v>1848</v>
      </c>
      <c r="G1666">
        <v>6</v>
      </c>
      <c r="H1666">
        <v>202206</v>
      </c>
      <c r="I1666" s="8">
        <v>37.79</v>
      </c>
      <c r="J1666" s="8">
        <v>2.19</v>
      </c>
      <c r="K1666" s="8">
        <v>1.55</v>
      </c>
      <c r="L1666" s="8">
        <v>1.87</v>
      </c>
      <c r="M1666" s="36" t="str">
        <f>INDEX(YahooDetails[], MATCH(ZACKS_Screener[Ticker], YahooDetails[Ticker],0), 4)</f>
        <v>Industrials</v>
      </c>
      <c r="N1666" s="6" t="str">
        <f>INDEX(YahooDetails[], MATCH(ZACKS_Screener[Ticker], YahooDetails[Ticker],0), 2)</f>
        <v>Aerospace &amp; Defense</v>
      </c>
      <c r="O16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-0.29223744292237441</v>
      </c>
      <c r="P16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0.20645161290322583</v>
      </c>
      <c r="Q1666" s="17">
        <f>IFERROR(ZACKS_Screener[[#This Row],[Price]]/ZACKS_Screener[[#This Row],[EPS1]], "")</f>
        <v>24.380645161290321</v>
      </c>
      <c r="R1666" s="17">
        <f>IFERROR(ZACKS_Screener[[#This Row],[Price]]/ZACKS_Screener[[#This Row],[EPS2]], "")</f>
        <v>20.208556149732619</v>
      </c>
      <c r="S1666" s="17">
        <f>IFERROR(ZACKS_Screener[[#This Row],[PE1]]/(ZACKS_Screener[[#This Row],[EG1]]*100), "")</f>
        <v>-0.83427520161290325</v>
      </c>
      <c r="T1666" s="17">
        <f>IFERROR(ZACKS_Screener[[#This Row],[PE2]]/(ZACKS_Screener[[#This Row],[EG2]]*100), "")</f>
        <v>0.9788519385026736</v>
      </c>
      <c r="U1666"/>
    </row>
    <row r="1667" spans="1:21" hidden="1" x14ac:dyDescent="0.25">
      <c r="A1667" s="20" t="s">
        <v>2022</v>
      </c>
      <c r="B1667" s="35">
        <v>52313.8</v>
      </c>
      <c r="C1667" s="6" t="s">
        <v>2021</v>
      </c>
      <c r="D1667" s="6" t="s">
        <v>22</v>
      </c>
      <c r="E1667" s="6" t="s">
        <v>85</v>
      </c>
      <c r="F1667" s="6" t="s">
        <v>286</v>
      </c>
      <c r="G1667">
        <v>1</v>
      </c>
      <c r="H1667">
        <v>202301</v>
      </c>
      <c r="I1667" s="8">
        <v>60.83</v>
      </c>
      <c r="J1667" s="8">
        <v>2.12</v>
      </c>
      <c r="K1667" s="8">
        <v>1.5</v>
      </c>
      <c r="L1667" s="8">
        <v>2.25</v>
      </c>
      <c r="M1667" s="36" t="str">
        <f>INDEX(YahooDetails[], MATCH(ZACKS_Screener[Ticker], YahooDetails[Ticker],0), 4)</f>
        <v>Technology</v>
      </c>
      <c r="N1667" s="6" t="str">
        <f>INDEX(YahooDetails[], MATCH(ZACKS_Screener[Ticker], YahooDetails[Ticker],0), 2)</f>
        <v>Semiconductors</v>
      </c>
      <c r="O16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-0.29245283018867929</v>
      </c>
      <c r="P16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1667" s="17">
        <f>IFERROR(ZACKS_Screener[[#This Row],[Price]]/ZACKS_Screener[[#This Row],[EPS1]], "")</f>
        <v>40.553333333333335</v>
      </c>
      <c r="R1667" s="17">
        <f>IFERROR(ZACKS_Screener[[#This Row],[Price]]/ZACKS_Screener[[#This Row],[EPS2]], "")</f>
        <v>27.035555555555554</v>
      </c>
      <c r="S1667" s="17">
        <f>IFERROR(ZACKS_Screener[[#This Row],[PE1]]/(ZACKS_Screener[[#This Row],[EG1]]*100), "")</f>
        <v>-1.3866623655913977</v>
      </c>
      <c r="T1667" s="17">
        <f>IFERROR(ZACKS_Screener[[#This Row],[PE2]]/(ZACKS_Screener[[#This Row],[EG2]]*100), "")</f>
        <v>0.54071111111111103</v>
      </c>
      <c r="U1667"/>
    </row>
    <row r="1668" spans="1:21" hidden="1" x14ac:dyDescent="0.25">
      <c r="A1668" s="20" t="s">
        <v>1098</v>
      </c>
      <c r="B1668" s="35">
        <v>4664.55</v>
      </c>
      <c r="C1668" s="6" t="s">
        <v>1097</v>
      </c>
      <c r="D1668" s="6" t="s">
        <v>13</v>
      </c>
      <c r="E1668" s="6" t="s">
        <v>223</v>
      </c>
      <c r="F1668" s="6" t="s">
        <v>1099</v>
      </c>
      <c r="G1668">
        <v>12</v>
      </c>
      <c r="H1668">
        <v>202212</v>
      </c>
      <c r="I1668" s="8">
        <v>10.01</v>
      </c>
      <c r="J1668" s="8">
        <v>0.75</v>
      </c>
      <c r="K1668" s="8">
        <v>0.53</v>
      </c>
      <c r="L1668" s="8">
        <v>0.69</v>
      </c>
      <c r="M1668" s="36" t="str">
        <f>INDEX(YahooDetails[], MATCH(ZACKS_Screener[Ticker], YahooDetails[Ticker],0), 4)</f>
        <v>Energy</v>
      </c>
      <c r="N1668" s="6" t="str">
        <f>INDEX(YahooDetails[], MATCH(ZACKS_Screener[Ticker], YahooDetails[Ticker],0), 2)</f>
        <v>Oil &amp; Gas Midstream</v>
      </c>
      <c r="O16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-0.29333333333333328</v>
      </c>
      <c r="P16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0.30188679245283001</v>
      </c>
      <c r="Q1668" s="17">
        <f>IFERROR(ZACKS_Screener[[#This Row],[Price]]/ZACKS_Screener[[#This Row],[EPS1]], "")</f>
        <v>18.886792452830186</v>
      </c>
      <c r="R1668" s="17">
        <f>IFERROR(ZACKS_Screener[[#This Row],[Price]]/ZACKS_Screener[[#This Row],[EPS2]], "")</f>
        <v>14.507246376811596</v>
      </c>
      <c r="S1668" s="17">
        <f>IFERROR(ZACKS_Screener[[#This Row],[PE1]]/(ZACKS_Screener[[#This Row],[EG1]]*100), "")</f>
        <v>-0.64386792452830188</v>
      </c>
      <c r="T1668" s="17">
        <f>IFERROR(ZACKS_Screener[[#This Row],[PE2]]/(ZACKS_Screener[[#This Row],[EG2]]*100), "")</f>
        <v>0.48055253623188438</v>
      </c>
      <c r="U1668"/>
    </row>
    <row r="1669" spans="1:21" hidden="1" x14ac:dyDescent="0.25">
      <c r="A1669" s="20" t="s">
        <v>245</v>
      </c>
      <c r="B1669" s="35">
        <v>4151.26</v>
      </c>
      <c r="C1669" s="6" t="s">
        <v>244</v>
      </c>
      <c r="D1669" s="6" t="s">
        <v>13</v>
      </c>
      <c r="E1669" s="6" t="s">
        <v>41</v>
      </c>
      <c r="F1669" s="6" t="s">
        <v>153</v>
      </c>
      <c r="G1669">
        <v>12</v>
      </c>
      <c r="H1669">
        <v>202212</v>
      </c>
      <c r="I1669" s="8">
        <v>104.71</v>
      </c>
      <c r="J1669" s="8">
        <v>11.9</v>
      </c>
      <c r="K1669" s="8">
        <v>8.35</v>
      </c>
      <c r="L1669" s="8">
        <v>7.68</v>
      </c>
      <c r="M1669" s="36" t="str">
        <f>INDEX(YahooDetails[], MATCH(ZACKS_Screener[Ticker], YahooDetails[Ticker],0), 4)</f>
        <v>Healthcare</v>
      </c>
      <c r="N1669" s="6" t="str">
        <f>INDEX(YahooDetails[], MATCH(ZACKS_Screener[Ticker], YahooDetails[Ticker],0), 2)</f>
        <v>Medical Care Facilities</v>
      </c>
      <c r="O16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-0.29831932773109249</v>
      </c>
      <c r="P16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-8.0239520958083829E-2</v>
      </c>
      <c r="Q1669" s="17">
        <f>IFERROR(ZACKS_Screener[[#This Row],[Price]]/ZACKS_Screener[[#This Row],[EPS1]], "")</f>
        <v>12.540119760479042</v>
      </c>
      <c r="R1669" s="17">
        <f>IFERROR(ZACKS_Screener[[#This Row],[Price]]/ZACKS_Screener[[#This Row],[EPS2]], "")</f>
        <v>13.634114583333332</v>
      </c>
      <c r="S1669" s="17">
        <f>IFERROR(ZACKS_Screener[[#This Row],[PE1]]/(ZACKS_Screener[[#This Row],[EG1]]*100), "")</f>
        <v>-0.42035894408366359</v>
      </c>
      <c r="T1669" s="17">
        <f>IFERROR(ZACKS_Screener[[#This Row],[PE2]]/(ZACKS_Screener[[#This Row],[EG2]]*100), "")</f>
        <v>-1.6991769667288557</v>
      </c>
      <c r="U1669"/>
    </row>
    <row r="1670" spans="1:21" hidden="1" x14ac:dyDescent="0.25">
      <c r="A1670" s="20" t="s">
        <v>738</v>
      </c>
      <c r="B1670" s="35">
        <v>5218.74</v>
      </c>
      <c r="C1670" s="6" t="s">
        <v>737</v>
      </c>
      <c r="D1670" s="6" t="s">
        <v>13</v>
      </c>
      <c r="E1670" s="6" t="s">
        <v>223</v>
      </c>
      <c r="F1670" s="6" t="s">
        <v>270</v>
      </c>
      <c r="G1670">
        <v>12</v>
      </c>
      <c r="H1670">
        <v>202212</v>
      </c>
      <c r="I1670" s="8">
        <v>64.88</v>
      </c>
      <c r="J1670" s="8">
        <v>13.18</v>
      </c>
      <c r="K1670" s="8">
        <v>9.23</v>
      </c>
      <c r="L1670" s="8">
        <v>10.78</v>
      </c>
      <c r="M1670" s="36" t="str">
        <f>INDEX(YahooDetails[], MATCH(ZACKS_Screener[Ticker], YahooDetails[Ticker],0), 4)</f>
        <v>Energy</v>
      </c>
      <c r="N1670" s="6" t="str">
        <f>INDEX(YahooDetails[], MATCH(ZACKS_Screener[Ticker], YahooDetails[Ticker],0), 2)</f>
        <v>Oil &amp; Gas E&amp;P</v>
      </c>
      <c r="O16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-0.29969650986342938</v>
      </c>
      <c r="P16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0.16793066088840725</v>
      </c>
      <c r="Q1670" s="17">
        <f>IFERROR(ZACKS_Screener[[#This Row],[Price]]/ZACKS_Screener[[#This Row],[EPS1]], "")</f>
        <v>7.0292524377031409</v>
      </c>
      <c r="R1670" s="17">
        <f>IFERROR(ZACKS_Screener[[#This Row],[Price]]/ZACKS_Screener[[#This Row],[EPS2]], "")</f>
        <v>6.0185528756957325</v>
      </c>
      <c r="S1670" s="17">
        <f>IFERROR(ZACKS_Screener[[#This Row],[PE1]]/(ZACKS_Screener[[#This Row],[EG1]]*100), "")</f>
        <v>-0.23454568893399347</v>
      </c>
      <c r="T1670" s="17">
        <f>IFERROR(ZACKS_Screener[[#This Row],[PE2]]/(ZACKS_Screener[[#This Row],[EG2]]*100), "")</f>
        <v>0.35839511640433325</v>
      </c>
      <c r="U1670"/>
    </row>
    <row r="1671" spans="1:21" hidden="1" x14ac:dyDescent="0.25">
      <c r="A1671" s="20" t="s">
        <v>1469</v>
      </c>
      <c r="B1671" s="35">
        <v>40641.39</v>
      </c>
      <c r="C1671" s="6" t="s">
        <v>1468</v>
      </c>
      <c r="D1671" s="6" t="s">
        <v>13</v>
      </c>
      <c r="E1671" s="6" t="s">
        <v>223</v>
      </c>
      <c r="F1671" s="6" t="s">
        <v>224</v>
      </c>
      <c r="G1671">
        <v>12</v>
      </c>
      <c r="H1671">
        <v>202212</v>
      </c>
      <c r="I1671" s="8">
        <v>132.36000000000001</v>
      </c>
      <c r="J1671" s="8">
        <v>7.11</v>
      </c>
      <c r="K1671" s="8">
        <v>4.97</v>
      </c>
      <c r="L1671" s="8">
        <v>9.27</v>
      </c>
      <c r="M1671" s="36" t="str">
        <f>INDEX(YahooDetails[], MATCH(ZACKS_Screener[Ticker], YahooDetails[Ticker],0), 4)</f>
        <v>Energy</v>
      </c>
      <c r="N1671" s="6" t="str">
        <f>INDEX(YahooDetails[], MATCH(ZACKS_Screener[Ticker], YahooDetails[Ticker],0), 2)</f>
        <v>Oil &amp; Gas E&amp;P</v>
      </c>
      <c r="O16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-0.30098452883263016</v>
      </c>
      <c r="P16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0.86519114688128773</v>
      </c>
      <c r="Q1671" s="17">
        <f>IFERROR(ZACKS_Screener[[#This Row],[Price]]/ZACKS_Screener[[#This Row],[EPS1]], "")</f>
        <v>26.631790744466805</v>
      </c>
      <c r="R1671" s="17">
        <f>IFERROR(ZACKS_Screener[[#This Row],[Price]]/ZACKS_Screener[[#This Row],[EPS2]], "")</f>
        <v>14.278317152103561</v>
      </c>
      <c r="S1671" s="17">
        <f>IFERROR(ZACKS_Screener[[#This Row],[PE1]]/(ZACKS_Screener[[#This Row],[EG1]]*100), "")</f>
        <v>-0.88482258034186423</v>
      </c>
      <c r="T1671" s="17">
        <f>IFERROR(ZACKS_Screener[[#This Row],[PE2]]/(ZACKS_Screener[[#This Row],[EG2]]*100), "")</f>
        <v>0.16503078196733653</v>
      </c>
      <c r="U1671"/>
    </row>
    <row r="1672" spans="1:21" hidden="1" x14ac:dyDescent="0.25">
      <c r="A1672" s="20" t="s">
        <v>3971</v>
      </c>
      <c r="B1672" s="35">
        <v>2197.13</v>
      </c>
      <c r="C1672" s="6" t="s">
        <v>3970</v>
      </c>
      <c r="D1672" s="6" t="s">
        <v>13</v>
      </c>
      <c r="E1672" s="6" t="s">
        <v>26</v>
      </c>
      <c r="F1672" s="6" t="s">
        <v>961</v>
      </c>
      <c r="G1672">
        <v>12</v>
      </c>
      <c r="H1672">
        <v>202212</v>
      </c>
      <c r="I1672" s="8">
        <v>78.95</v>
      </c>
      <c r="J1672" s="8">
        <v>17.739999999999998</v>
      </c>
      <c r="K1672" s="8">
        <v>12.4</v>
      </c>
      <c r="L1672" s="8">
        <v>13.17</v>
      </c>
      <c r="M1672" s="36" t="str">
        <f>INDEX(YahooDetails[], MATCH(ZACKS_Screener[Ticker], YahooDetails[Ticker],0), 4)</f>
        <v>Consumer Cyclical</v>
      </c>
      <c r="N1672" s="6" t="str">
        <f>INDEX(YahooDetails[], MATCH(ZACKS_Screener[Ticker], YahooDetails[Ticker],0), 2)</f>
        <v>Residential Construction</v>
      </c>
      <c r="O16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-0.30101465614430656</v>
      </c>
      <c r="P16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6.2096774193548351E-2</v>
      </c>
      <c r="Q1672" s="17">
        <f>IFERROR(ZACKS_Screener[[#This Row],[Price]]/ZACKS_Screener[[#This Row],[EPS1]], "")</f>
        <v>6.366935483870968</v>
      </c>
      <c r="R1672" s="17">
        <f>IFERROR(ZACKS_Screener[[#This Row],[Price]]/ZACKS_Screener[[#This Row],[EPS2]], "")</f>
        <v>5.9946848899012908</v>
      </c>
      <c r="S1672" s="17">
        <f>IFERROR(ZACKS_Screener[[#This Row],[PE1]]/(ZACKS_Screener[[#This Row],[EG1]]*100), "")</f>
        <v>-0.2115157967862753</v>
      </c>
      <c r="T1672" s="17">
        <f>IFERROR(ZACKS_Screener[[#This Row],[PE2]]/(ZACKS_Screener[[#This Row],[EG2]]*100), "")</f>
        <v>0.96537782642566294</v>
      </c>
      <c r="U1672"/>
    </row>
    <row r="1673" spans="1:21" hidden="1" x14ac:dyDescent="0.25">
      <c r="A1673" s="20" t="s">
        <v>2491</v>
      </c>
      <c r="B1673" s="35">
        <v>3497.92</v>
      </c>
      <c r="C1673" s="6" t="s">
        <v>2490</v>
      </c>
      <c r="D1673" s="6" t="s">
        <v>22</v>
      </c>
      <c r="E1673" s="6" t="s">
        <v>41</v>
      </c>
      <c r="F1673" s="6" t="s">
        <v>67</v>
      </c>
      <c r="G1673">
        <v>12</v>
      </c>
      <c r="H1673">
        <v>202212</v>
      </c>
      <c r="I1673" s="8">
        <v>93.15</v>
      </c>
      <c r="J1673" s="8">
        <v>-8.19</v>
      </c>
      <c r="K1673" s="8">
        <v>-10.66</v>
      </c>
      <c r="L1673" s="8">
        <v>-4.28</v>
      </c>
      <c r="M1673" s="36" t="str">
        <f>INDEX(YahooDetails[], MATCH(ZACKS_Screener[Ticker], YahooDetails[Ticker],0), 4)</f>
        <v>Healthcare</v>
      </c>
      <c r="N1673" s="6" t="str">
        <f>INDEX(YahooDetails[], MATCH(ZACKS_Screener[Ticker], YahooDetails[Ticker],0), 2)</f>
        <v>Biotechnology</v>
      </c>
      <c r="O16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-0.30158730158730168</v>
      </c>
      <c r="P16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0.59849906191369606</v>
      </c>
      <c r="Q1673" s="17">
        <f>IFERROR(ZACKS_Screener[[#This Row],[Price]]/ZACKS_Screener[[#This Row],[EPS1]], "")</f>
        <v>-8.7382739212007507</v>
      </c>
      <c r="R1673" s="17">
        <f>IFERROR(ZACKS_Screener[[#This Row],[Price]]/ZACKS_Screener[[#This Row],[EPS2]], "")</f>
        <v>-21.764018691588785</v>
      </c>
      <c r="S1673" s="17">
        <f>IFERROR(ZACKS_Screener[[#This Row],[PE1]]/(ZACKS_Screener[[#This Row],[EG1]]*100), "")</f>
        <v>0.28974276686086692</v>
      </c>
      <c r="T1673" s="17">
        <f>IFERROR(ZACKS_Screener[[#This Row],[PE2]]/(ZACKS_Screener[[#This Row],[EG2]]*100), "")</f>
        <v>-0.3636433217121261</v>
      </c>
      <c r="U1673"/>
    </row>
    <row r="1674" spans="1:21" hidden="1" x14ac:dyDescent="0.25">
      <c r="A1674" s="20" t="s">
        <v>1359</v>
      </c>
      <c r="B1674" s="35">
        <v>33878.639999999999</v>
      </c>
      <c r="C1674" s="6" t="s">
        <v>1358</v>
      </c>
      <c r="D1674" s="6" t="s">
        <v>22</v>
      </c>
      <c r="E1674" s="6" t="s">
        <v>14</v>
      </c>
      <c r="F1674" s="6" t="s">
        <v>196</v>
      </c>
      <c r="G1674">
        <v>12</v>
      </c>
      <c r="H1674">
        <v>202212</v>
      </c>
      <c r="I1674" s="8">
        <v>61.85</v>
      </c>
      <c r="J1674" s="8">
        <v>3.11</v>
      </c>
      <c r="K1674" s="8">
        <v>2.17</v>
      </c>
      <c r="L1674" s="8">
        <v>2.9</v>
      </c>
      <c r="M1674" s="36" t="str">
        <f>INDEX(YahooDetails[], MATCH(ZACKS_Screener[Ticker], YahooDetails[Ticker],0), 4)</f>
        <v>Technology</v>
      </c>
      <c r="N1674" s="6" t="str">
        <f>INDEX(YahooDetails[], MATCH(ZACKS_Screener[Ticker], YahooDetails[Ticker],0), 2)</f>
        <v>Semiconductors</v>
      </c>
      <c r="O16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-0.30225080385852088</v>
      </c>
      <c r="P16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0.33640552995391704</v>
      </c>
      <c r="Q1674" s="17">
        <f>IFERROR(ZACKS_Screener[[#This Row],[Price]]/ZACKS_Screener[[#This Row],[EPS1]], "")</f>
        <v>28.502304147465438</v>
      </c>
      <c r="R1674" s="17">
        <f>IFERROR(ZACKS_Screener[[#This Row],[Price]]/ZACKS_Screener[[#This Row],[EPS2]], "")</f>
        <v>21.327586206896552</v>
      </c>
      <c r="S1674" s="17">
        <f>IFERROR(ZACKS_Screener[[#This Row],[PE1]]/(ZACKS_Screener[[#This Row],[EG1]]*100), "")</f>
        <v>-0.94300176487890974</v>
      </c>
      <c r="T1674" s="17">
        <f>IFERROR(ZACKS_Screener[[#This Row],[PE2]]/(ZACKS_Screener[[#This Row],[EG2]]*100), "")</f>
        <v>0.6339844119036373</v>
      </c>
      <c r="U1674"/>
    </row>
    <row r="1675" spans="1:21" hidden="1" x14ac:dyDescent="0.25">
      <c r="A1675" s="20" t="s">
        <v>2797</v>
      </c>
      <c r="B1675" s="35">
        <v>10971.58</v>
      </c>
      <c r="C1675" s="6" t="s">
        <v>2796</v>
      </c>
      <c r="D1675" s="6" t="s">
        <v>22</v>
      </c>
      <c r="E1675" s="6" t="s">
        <v>41</v>
      </c>
      <c r="F1675" s="6" t="s">
        <v>48</v>
      </c>
      <c r="G1675">
        <v>12</v>
      </c>
      <c r="H1675">
        <v>202212</v>
      </c>
      <c r="I1675" s="8">
        <v>299.77</v>
      </c>
      <c r="J1675" s="8">
        <v>5.7</v>
      </c>
      <c r="K1675" s="8">
        <v>3.97</v>
      </c>
      <c r="L1675" s="8">
        <v>4.97</v>
      </c>
      <c r="M1675" s="36" t="str">
        <f>INDEX(YahooDetails[], MATCH(ZACKS_Screener[Ticker], YahooDetails[Ticker],0), 4)</f>
        <v>Healthcare</v>
      </c>
      <c r="N1675" s="6" t="str">
        <f>INDEX(YahooDetails[], MATCH(ZACKS_Screener[Ticker], YahooDetails[Ticker],0), 2)</f>
        <v>Medical Devices</v>
      </c>
      <c r="O16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-0.30350877192982456</v>
      </c>
      <c r="P16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0.25188916876574297</v>
      </c>
      <c r="Q1675" s="17">
        <f>IFERROR(ZACKS_Screener[[#This Row],[Price]]/ZACKS_Screener[[#This Row],[EPS1]], "")</f>
        <v>75.508816120906786</v>
      </c>
      <c r="R1675" s="17">
        <f>IFERROR(ZACKS_Screener[[#This Row],[Price]]/ZACKS_Screener[[#This Row],[EPS2]], "")</f>
        <v>60.315895372233399</v>
      </c>
      <c r="S1675" s="17">
        <f>IFERROR(ZACKS_Screener[[#This Row],[PE1]]/(ZACKS_Screener[[#This Row],[EG1]]*100), "")</f>
        <v>-2.4878627276830558</v>
      </c>
      <c r="T1675" s="17">
        <f>IFERROR(ZACKS_Screener[[#This Row],[PE2]]/(ZACKS_Screener[[#This Row],[EG2]]*100), "")</f>
        <v>2.3945410462776668</v>
      </c>
      <c r="U1675"/>
    </row>
    <row r="1676" spans="1:21" hidden="1" x14ac:dyDescent="0.25">
      <c r="A1676" s="20" t="s">
        <v>792</v>
      </c>
      <c r="B1676" s="35">
        <v>41662.699999999997</v>
      </c>
      <c r="C1676" s="6" t="s">
        <v>791</v>
      </c>
      <c r="D1676" s="6" t="s">
        <v>13</v>
      </c>
      <c r="E1676" s="6" t="s">
        <v>37</v>
      </c>
      <c r="F1676" s="6" t="s">
        <v>212</v>
      </c>
      <c r="G1676">
        <v>12</v>
      </c>
      <c r="H1676">
        <v>202212</v>
      </c>
      <c r="I1676" s="8">
        <v>109.12</v>
      </c>
      <c r="J1676" s="8">
        <v>17.71</v>
      </c>
      <c r="K1676" s="8">
        <v>12.32</v>
      </c>
      <c r="L1676" s="8">
        <v>13.81</v>
      </c>
      <c r="M1676" s="36" t="str">
        <f>INDEX(YahooDetails[], MATCH(ZACKS_Screener[Ticker], YahooDetails[Ticker],0), 4)</f>
        <v>Financial Services</v>
      </c>
      <c r="N1676" s="6" t="str">
        <f>INDEX(YahooDetails[], MATCH(ZACKS_Screener[Ticker], YahooDetails[Ticker],0), 2)</f>
        <v>Credit Services</v>
      </c>
      <c r="O16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-0.30434782608695654</v>
      </c>
      <c r="P16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0.12094155844155846</v>
      </c>
      <c r="Q1676" s="17">
        <f>IFERROR(ZACKS_Screener[[#This Row],[Price]]/ZACKS_Screener[[#This Row],[EPS1]], "")</f>
        <v>8.8571428571428577</v>
      </c>
      <c r="R1676" s="17">
        <f>IFERROR(ZACKS_Screener[[#This Row],[Price]]/ZACKS_Screener[[#This Row],[EPS2]], "")</f>
        <v>7.9015206372194067</v>
      </c>
      <c r="S1676" s="17">
        <f>IFERROR(ZACKS_Screener[[#This Row],[PE1]]/(ZACKS_Screener[[#This Row],[EG1]]*100), "")</f>
        <v>-0.2910204081632653</v>
      </c>
      <c r="T1676" s="17">
        <f>IFERROR(ZACKS_Screener[[#This Row],[PE2]]/(ZACKS_Screener[[#This Row],[EG2]]*100), "")</f>
        <v>0.65333378691639643</v>
      </c>
      <c r="U1676"/>
    </row>
    <row r="1677" spans="1:21" hidden="1" x14ac:dyDescent="0.25">
      <c r="A1677" s="20" t="s">
        <v>1934</v>
      </c>
      <c r="B1677" s="35">
        <v>4129.79</v>
      </c>
      <c r="C1677" s="6" t="s">
        <v>1933</v>
      </c>
      <c r="D1677" s="6" t="s">
        <v>13</v>
      </c>
      <c r="E1677" s="6" t="s">
        <v>118</v>
      </c>
      <c r="F1677" s="6" t="s">
        <v>347</v>
      </c>
      <c r="G1677">
        <v>12</v>
      </c>
      <c r="H1677">
        <v>202212</v>
      </c>
      <c r="I1677" s="8">
        <v>20.28</v>
      </c>
      <c r="J1677" s="8">
        <v>1.87</v>
      </c>
      <c r="K1677" s="8">
        <v>1.3</v>
      </c>
      <c r="L1677" s="8">
        <v>1.4</v>
      </c>
      <c r="M1677" s="36" t="str">
        <f>INDEX(YahooDetails[], MATCH(ZACKS_Screener[Ticker], YahooDetails[Ticker],0), 4)</f>
        <v>Industrials</v>
      </c>
      <c r="N1677" s="6" t="str">
        <f>INDEX(YahooDetails[], MATCH(ZACKS_Screener[Ticker], YahooDetails[Ticker],0), 2)</f>
        <v>Conglomerates</v>
      </c>
      <c r="O16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-0.30481283422459893</v>
      </c>
      <c r="P16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7.6923076923076816E-2</v>
      </c>
      <c r="Q1677" s="17">
        <f>IFERROR(ZACKS_Screener[[#This Row],[Price]]/ZACKS_Screener[[#This Row],[EPS1]], "")</f>
        <v>15.6</v>
      </c>
      <c r="R1677" s="17">
        <f>IFERROR(ZACKS_Screener[[#This Row],[Price]]/ZACKS_Screener[[#This Row],[EPS2]], "")</f>
        <v>14.485714285714288</v>
      </c>
      <c r="S1677" s="17">
        <f>IFERROR(ZACKS_Screener[[#This Row],[PE1]]/(ZACKS_Screener[[#This Row],[EG1]]*100), "")</f>
        <v>-0.51178947368421057</v>
      </c>
      <c r="T1677" s="17">
        <f>IFERROR(ZACKS_Screener[[#This Row],[PE2]]/(ZACKS_Screener[[#This Row],[EG2]]*100), "")</f>
        <v>1.8831428571428599</v>
      </c>
      <c r="U1677"/>
    </row>
    <row r="1678" spans="1:21" hidden="1" x14ac:dyDescent="0.25">
      <c r="A1678" s="20" t="s">
        <v>2264</v>
      </c>
      <c r="B1678" s="35">
        <v>3147.9</v>
      </c>
      <c r="C1678" s="6" t="s">
        <v>2263</v>
      </c>
      <c r="D1678" s="6" t="s">
        <v>22</v>
      </c>
      <c r="E1678" s="6" t="s">
        <v>118</v>
      </c>
      <c r="F1678" s="6" t="s">
        <v>119</v>
      </c>
      <c r="G1678">
        <v>12</v>
      </c>
      <c r="H1678">
        <v>202212</v>
      </c>
      <c r="I1678" s="8">
        <v>75.47</v>
      </c>
      <c r="J1678" s="8">
        <v>6.78</v>
      </c>
      <c r="K1678" s="8">
        <v>4.71</v>
      </c>
      <c r="L1678" s="8">
        <v>3.28</v>
      </c>
      <c r="M1678" s="36" t="str">
        <f>INDEX(YahooDetails[], MATCH(ZACKS_Screener[Ticker], YahooDetails[Ticker],0), 4)</f>
        <v>Utilities</v>
      </c>
      <c r="N1678" s="6" t="str">
        <f>INDEX(YahooDetails[], MATCH(ZACKS_Screener[Ticker], YahooDetails[Ticker],0), 2)</f>
        <v>Utilities—Diversified</v>
      </c>
      <c r="O16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-0.30530973451327437</v>
      </c>
      <c r="P16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-0.30360934182590238</v>
      </c>
      <c r="Q1678" s="17">
        <f>IFERROR(ZACKS_Screener[[#This Row],[Price]]/ZACKS_Screener[[#This Row],[EPS1]], "")</f>
        <v>16.023354564755838</v>
      </c>
      <c r="R1678" s="17">
        <f>IFERROR(ZACKS_Screener[[#This Row],[Price]]/ZACKS_Screener[[#This Row],[EPS2]], "")</f>
        <v>23.009146341463417</v>
      </c>
      <c r="S1678" s="17">
        <f>IFERROR(ZACKS_Screener[[#This Row],[PE1]]/(ZACKS_Screener[[#This Row],[EG1]]*100), "")</f>
        <v>-0.52482291762823463</v>
      </c>
      <c r="T1678" s="17">
        <f>IFERROR(ZACKS_Screener[[#This Row],[PE2]]/(ZACKS_Screener[[#This Row],[EG2]]*100), "")</f>
        <v>-0.7578537011768719</v>
      </c>
      <c r="U1678"/>
    </row>
    <row r="1679" spans="1:21" hidden="1" x14ac:dyDescent="0.25">
      <c r="A1679" s="20" t="s">
        <v>545</v>
      </c>
      <c r="B1679" s="35">
        <v>97150.77</v>
      </c>
      <c r="C1679" s="6" t="s">
        <v>545</v>
      </c>
      <c r="D1679" s="6" t="s">
        <v>13</v>
      </c>
      <c r="E1679" s="6" t="s">
        <v>223</v>
      </c>
      <c r="F1679" s="6" t="s">
        <v>410</v>
      </c>
      <c r="G1679">
        <v>12</v>
      </c>
      <c r="H1679">
        <v>202212</v>
      </c>
      <c r="I1679" s="8">
        <v>35.07</v>
      </c>
      <c r="J1679" s="8">
        <v>8.74</v>
      </c>
      <c r="K1679" s="8">
        <v>6.05</v>
      </c>
      <c r="L1679" s="8">
        <v>6.08</v>
      </c>
      <c r="M1679" s="36" t="str">
        <f>INDEX(YahooDetails[], MATCH(ZACKS_Screener[Ticker], YahooDetails[Ticker],0), 4)</f>
        <v>Energy</v>
      </c>
      <c r="N1679" s="6" t="str">
        <f>INDEX(YahooDetails[], MATCH(ZACKS_Screener[Ticker], YahooDetails[Ticker],0), 2)</f>
        <v>Oil &amp; Gas Integrated</v>
      </c>
      <c r="O16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-0.30778032036613279</v>
      </c>
      <c r="P16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4.9586776859504543E-3</v>
      </c>
      <c r="Q1679" s="17">
        <f>IFERROR(ZACKS_Screener[[#This Row],[Price]]/ZACKS_Screener[[#This Row],[EPS1]], "")</f>
        <v>5.796694214876033</v>
      </c>
      <c r="R1679" s="17">
        <f>IFERROR(ZACKS_Screener[[#This Row],[Price]]/ZACKS_Screener[[#This Row],[EPS2]], "")</f>
        <v>5.7680921052631575</v>
      </c>
      <c r="S1679" s="17">
        <f>IFERROR(ZACKS_Screener[[#This Row],[PE1]]/(ZACKS_Screener[[#This Row],[EG1]]*100), "")</f>
        <v>-0.1883386893606562</v>
      </c>
      <c r="T1679" s="17">
        <f>IFERROR(ZACKS_Screener[[#This Row],[PE2]]/(ZACKS_Screener[[#This Row],[EG2]]*100), "")</f>
        <v>11.632319078947271</v>
      </c>
      <c r="U1679"/>
    </row>
    <row r="1680" spans="1:21" hidden="1" x14ac:dyDescent="0.25">
      <c r="A1680" s="20" t="s">
        <v>2659</v>
      </c>
      <c r="B1680" s="35">
        <v>7279.37</v>
      </c>
      <c r="C1680" s="6" t="s">
        <v>2658</v>
      </c>
      <c r="D1680" s="6" t="s">
        <v>13</v>
      </c>
      <c r="E1680" s="6" t="s">
        <v>18</v>
      </c>
      <c r="F1680" s="6" t="s">
        <v>1440</v>
      </c>
      <c r="G1680">
        <v>12</v>
      </c>
      <c r="H1680">
        <v>202212</v>
      </c>
      <c r="I1680" s="8">
        <v>161.82</v>
      </c>
      <c r="J1680" s="8">
        <v>5.36</v>
      </c>
      <c r="K1680" s="8">
        <v>3.71</v>
      </c>
      <c r="L1680" s="8">
        <v>4.5199999999999996</v>
      </c>
      <c r="M1680" s="36" t="str">
        <f>INDEX(YahooDetails[], MATCH(ZACKS_Screener[Ticker], YahooDetails[Ticker],0), 4)</f>
        <v>Industrials</v>
      </c>
      <c r="N1680" s="6" t="str">
        <f>INDEX(YahooDetails[], MATCH(ZACKS_Screener[Ticker], YahooDetails[Ticker],0), 2)</f>
        <v>Industrial Distribution</v>
      </c>
      <c r="O16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-0.30783582089552242</v>
      </c>
      <c r="P16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0.2183288409703503</v>
      </c>
      <c r="Q1680" s="17">
        <f>IFERROR(ZACKS_Screener[[#This Row],[Price]]/ZACKS_Screener[[#This Row],[EPS1]], "")</f>
        <v>43.617250673854443</v>
      </c>
      <c r="R1680" s="17">
        <f>IFERROR(ZACKS_Screener[[#This Row],[Price]]/ZACKS_Screener[[#This Row],[EPS2]], "")</f>
        <v>35.800884955752217</v>
      </c>
      <c r="S1680" s="17">
        <f>IFERROR(ZACKS_Screener[[#This Row],[PE1]]/(ZACKS_Screener[[#This Row],[EG1]]*100), "")</f>
        <v>-1.4168997794658169</v>
      </c>
      <c r="T1680" s="17">
        <f>IFERROR(ZACKS_Screener[[#This Row],[PE2]]/(ZACKS_Screener[[#This Row],[EG2]]*100), "")</f>
        <v>1.6397689282202565</v>
      </c>
      <c r="U1680"/>
    </row>
    <row r="1681" spans="1:21" hidden="1" x14ac:dyDescent="0.25">
      <c r="A1681" s="20" t="s">
        <v>1279</v>
      </c>
      <c r="B1681" s="35">
        <v>9376.99</v>
      </c>
      <c r="C1681" s="6" t="s">
        <v>1278</v>
      </c>
      <c r="D1681" s="6" t="s">
        <v>13</v>
      </c>
      <c r="E1681" s="6" t="s">
        <v>37</v>
      </c>
      <c r="F1681" s="6" t="s">
        <v>70</v>
      </c>
      <c r="G1681">
        <v>12</v>
      </c>
      <c r="H1681">
        <v>202212</v>
      </c>
      <c r="I1681" s="8">
        <v>34.450000000000003</v>
      </c>
      <c r="J1681" s="8">
        <v>5.36</v>
      </c>
      <c r="K1681" s="8">
        <v>3.7</v>
      </c>
      <c r="L1681" s="8">
        <v>4.95</v>
      </c>
      <c r="M1681" s="36" t="str">
        <f>INDEX(YahooDetails[], MATCH(ZACKS_Screener[Ticker], YahooDetails[Ticker],0), 4)</f>
        <v>Financial Services</v>
      </c>
      <c r="N1681" s="6" t="str">
        <f>INDEX(YahooDetails[], MATCH(ZACKS_Screener[Ticker], YahooDetails[Ticker],0), 2)</f>
        <v>Insurance—Specialty</v>
      </c>
      <c r="O16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-0.30970149253731344</v>
      </c>
      <c r="P16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0.33783783783783783</v>
      </c>
      <c r="Q1681" s="17">
        <f>IFERROR(ZACKS_Screener[[#This Row],[Price]]/ZACKS_Screener[[#This Row],[EPS1]], "")</f>
        <v>9.3108108108108105</v>
      </c>
      <c r="R1681" s="17">
        <f>IFERROR(ZACKS_Screener[[#This Row],[Price]]/ZACKS_Screener[[#This Row],[EPS2]], "")</f>
        <v>6.9595959595959602</v>
      </c>
      <c r="S1681" s="17">
        <f>IFERROR(ZACKS_Screener[[#This Row],[PE1]]/(ZACKS_Screener[[#This Row],[EG1]]*100), "")</f>
        <v>-0.30063822859003581</v>
      </c>
      <c r="T1681" s="17">
        <f>IFERROR(ZACKS_Screener[[#This Row],[PE2]]/(ZACKS_Screener[[#This Row],[EG2]]*100), "")</f>
        <v>0.20600404040404044</v>
      </c>
      <c r="U1681"/>
    </row>
    <row r="1682" spans="1:21" hidden="1" x14ac:dyDescent="0.25">
      <c r="A1682" s="20" t="s">
        <v>1530</v>
      </c>
      <c r="B1682" s="35">
        <v>5608.12</v>
      </c>
      <c r="C1682" s="6" t="s">
        <v>1529</v>
      </c>
      <c r="D1682" s="6" t="s">
        <v>22</v>
      </c>
      <c r="E1682" s="6" t="s">
        <v>23</v>
      </c>
      <c r="F1682" s="6" t="s">
        <v>334</v>
      </c>
      <c r="G1682">
        <v>12</v>
      </c>
      <c r="H1682">
        <v>202212</v>
      </c>
      <c r="I1682" s="8">
        <v>17.79</v>
      </c>
      <c r="J1682" s="8">
        <v>3.74</v>
      </c>
      <c r="K1682" s="8">
        <v>2.58</v>
      </c>
      <c r="L1682" s="8">
        <v>2.04</v>
      </c>
      <c r="M1682" s="36" t="str">
        <f>INDEX(YahooDetails[], MATCH(ZACKS_Screener[Ticker], YahooDetails[Ticker],0), 4)</f>
        <v>Industrials</v>
      </c>
      <c r="N1682" s="6" t="str">
        <f>INDEX(YahooDetails[], MATCH(ZACKS_Screener[Ticker], YahooDetails[Ticker],0), 2)</f>
        <v>Rental &amp; Leasing Services</v>
      </c>
      <c r="O16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-0.31016042780748665</v>
      </c>
      <c r="P16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-0.20930232558139536</v>
      </c>
      <c r="Q1682" s="17">
        <f>IFERROR(ZACKS_Screener[[#This Row],[Price]]/ZACKS_Screener[[#This Row],[EPS1]], "")</f>
        <v>6.8953488372093021</v>
      </c>
      <c r="R1682" s="17">
        <f>IFERROR(ZACKS_Screener[[#This Row],[Price]]/ZACKS_Screener[[#This Row],[EPS2]], "")</f>
        <v>8.7205882352941178</v>
      </c>
      <c r="S1682" s="17">
        <f>IFERROR(ZACKS_Screener[[#This Row],[PE1]]/(ZACKS_Screener[[#This Row],[EG1]]*100), "")</f>
        <v>-0.22231555733761024</v>
      </c>
      <c r="T1682" s="17">
        <f>IFERROR(ZACKS_Screener[[#This Row],[PE2]]/(ZACKS_Screener[[#This Row],[EG2]]*100), "")</f>
        <v>-0.41665032679738562</v>
      </c>
      <c r="U1682"/>
    </row>
    <row r="1683" spans="1:21" hidden="1" x14ac:dyDescent="0.25">
      <c r="A1683" s="20" t="s">
        <v>4183</v>
      </c>
      <c r="B1683" s="35">
        <v>2102.5300000000002</v>
      </c>
      <c r="C1683" s="6" t="s">
        <v>4182</v>
      </c>
      <c r="D1683" s="6" t="s">
        <v>13</v>
      </c>
      <c r="E1683" s="6" t="s">
        <v>130</v>
      </c>
      <c r="F1683" s="6" t="s">
        <v>189</v>
      </c>
      <c r="G1683">
        <v>12</v>
      </c>
      <c r="H1683">
        <v>202212</v>
      </c>
      <c r="I1683" s="8">
        <v>94.11</v>
      </c>
      <c r="J1683" s="8">
        <v>6.65</v>
      </c>
      <c r="K1683" s="8">
        <v>4.58</v>
      </c>
      <c r="L1683" s="8">
        <v>6.3</v>
      </c>
      <c r="M1683" s="36" t="str">
        <f>INDEX(YahooDetails[], MATCH(ZACKS_Screener[Ticker], YahooDetails[Ticker],0), 4)</f>
        <v>Basic Materials</v>
      </c>
      <c r="N1683" s="6" t="str">
        <f>INDEX(YahooDetails[], MATCH(ZACKS_Screener[Ticker], YahooDetails[Ticker],0), 2)</f>
        <v>Specialty Chemicals</v>
      </c>
      <c r="O16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-0.31127819548872182</v>
      </c>
      <c r="P16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0.37554585152838421</v>
      </c>
      <c r="Q1683" s="17">
        <f>IFERROR(ZACKS_Screener[[#This Row],[Price]]/ZACKS_Screener[[#This Row],[EPS1]], "")</f>
        <v>20.548034934497817</v>
      </c>
      <c r="R1683" s="17">
        <f>IFERROR(ZACKS_Screener[[#This Row],[Price]]/ZACKS_Screener[[#This Row],[EPS2]], "")</f>
        <v>14.938095238095238</v>
      </c>
      <c r="S1683" s="17">
        <f>IFERROR(ZACKS_Screener[[#This Row],[PE1]]/(ZACKS_Screener[[#This Row],[EG1]]*100), "")</f>
        <v>-0.66011803050439843</v>
      </c>
      <c r="T1683" s="17">
        <f>IFERROR(ZACKS_Screener[[#This Row],[PE2]]/(ZACKS_Screener[[#This Row],[EG2]]*100), "")</f>
        <v>0.39777021040974536</v>
      </c>
      <c r="U1683"/>
    </row>
    <row r="1684" spans="1:21" hidden="1" x14ac:dyDescent="0.25">
      <c r="A1684" s="20" t="s">
        <v>481</v>
      </c>
      <c r="B1684" s="35">
        <v>91988.84</v>
      </c>
      <c r="C1684" s="6" t="s">
        <v>480</v>
      </c>
      <c r="D1684" s="6" t="s">
        <v>13</v>
      </c>
      <c r="E1684" s="6" t="s">
        <v>130</v>
      </c>
      <c r="F1684" s="6" t="s">
        <v>482</v>
      </c>
      <c r="G1684">
        <v>6</v>
      </c>
      <c r="H1684">
        <v>202206</v>
      </c>
      <c r="I1684" s="8">
        <v>62.36</v>
      </c>
      <c r="J1684" s="8">
        <v>8.4</v>
      </c>
      <c r="K1684" s="8">
        <v>5.78</v>
      </c>
      <c r="L1684" s="8">
        <v>5.15</v>
      </c>
      <c r="M1684" s="36" t="str">
        <f>INDEX(YahooDetails[], MATCH(ZACKS_Screener[Ticker], YahooDetails[Ticker],0), 4)</f>
        <v>Basic Materials</v>
      </c>
      <c r="N1684" s="6" t="str">
        <f>INDEX(YahooDetails[], MATCH(ZACKS_Screener[Ticker], YahooDetails[Ticker],0), 2)</f>
        <v>Other Industrial Metals &amp; Mining</v>
      </c>
      <c r="O16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-0.31190476190476191</v>
      </c>
      <c r="P16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-0.10899653979238752</v>
      </c>
      <c r="Q1684" s="17">
        <f>IFERROR(ZACKS_Screener[[#This Row],[Price]]/ZACKS_Screener[[#This Row],[EPS1]], "")</f>
        <v>10.788927335640137</v>
      </c>
      <c r="R1684" s="17">
        <f>IFERROR(ZACKS_Screener[[#This Row],[Price]]/ZACKS_Screener[[#This Row],[EPS2]], "")</f>
        <v>12.108737864077669</v>
      </c>
      <c r="S1684" s="17">
        <f>IFERROR(ZACKS_Screener[[#This Row],[PE1]]/(ZACKS_Screener[[#This Row],[EG1]]*100), "")</f>
        <v>-0.34590454053197389</v>
      </c>
      <c r="T1684" s="17">
        <f>IFERROR(ZACKS_Screener[[#This Row],[PE2]]/(ZACKS_Screener[[#This Row],[EG2]]*100), "")</f>
        <v>-1.1109286484820469</v>
      </c>
      <c r="U1684"/>
    </row>
    <row r="1685" spans="1:21" hidden="1" x14ac:dyDescent="0.25">
      <c r="A1685" s="20" t="s">
        <v>674</v>
      </c>
      <c r="B1685" s="35">
        <v>11838.29</v>
      </c>
      <c r="C1685" s="6" t="s">
        <v>673</v>
      </c>
      <c r="D1685" s="6" t="s">
        <v>13</v>
      </c>
      <c r="E1685" s="6" t="s">
        <v>130</v>
      </c>
      <c r="F1685" s="6" t="s">
        <v>323</v>
      </c>
      <c r="G1685">
        <v>12</v>
      </c>
      <c r="H1685">
        <v>202212</v>
      </c>
      <c r="I1685" s="8">
        <v>108.82</v>
      </c>
      <c r="J1685" s="8">
        <v>15.88</v>
      </c>
      <c r="K1685" s="8">
        <v>10.92</v>
      </c>
      <c r="L1685" s="8">
        <v>13.48</v>
      </c>
      <c r="M1685" s="36" t="str">
        <f>INDEX(YahooDetails[], MATCH(ZACKS_Screener[Ticker], YahooDetails[Ticker],0), 4)</f>
        <v>Basic Materials</v>
      </c>
      <c r="N1685" s="6" t="str">
        <f>INDEX(YahooDetails[], MATCH(ZACKS_Screener[Ticker], YahooDetails[Ticker],0), 2)</f>
        <v>Chemicals</v>
      </c>
      <c r="O16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-0.31234256926952148</v>
      </c>
      <c r="P16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0.23443223443223449</v>
      </c>
      <c r="Q1685" s="17">
        <f>IFERROR(ZACKS_Screener[[#This Row],[Price]]/ZACKS_Screener[[#This Row],[EPS1]], "")</f>
        <v>9.9652014652014653</v>
      </c>
      <c r="R1685" s="17">
        <f>IFERROR(ZACKS_Screener[[#This Row],[Price]]/ZACKS_Screener[[#This Row],[EPS2]], "")</f>
        <v>8.0727002967359045</v>
      </c>
      <c r="S1685" s="17">
        <f>IFERROR(ZACKS_Screener[[#This Row],[PE1]]/(ZACKS_Screener[[#This Row],[EG1]]*100), "")</f>
        <v>-0.31904717594233717</v>
      </c>
      <c r="T1685" s="17">
        <f>IFERROR(ZACKS_Screener[[#This Row],[PE2]]/(ZACKS_Screener[[#This Row],[EG2]]*100), "")</f>
        <v>0.34435112203264084</v>
      </c>
      <c r="U1685"/>
    </row>
    <row r="1686" spans="1:21" hidden="1" x14ac:dyDescent="0.25">
      <c r="A1686" s="20" t="s">
        <v>3234</v>
      </c>
      <c r="B1686" s="35">
        <v>5718.77</v>
      </c>
      <c r="C1686" s="6" t="s">
        <v>3233</v>
      </c>
      <c r="D1686" s="6" t="s">
        <v>13</v>
      </c>
      <c r="E1686" s="6" t="s">
        <v>223</v>
      </c>
      <c r="F1686" s="6" t="s">
        <v>410</v>
      </c>
      <c r="G1686">
        <v>12</v>
      </c>
      <c r="H1686">
        <v>202212</v>
      </c>
      <c r="I1686" s="8">
        <v>14.54</v>
      </c>
      <c r="J1686" s="8">
        <v>5.89</v>
      </c>
      <c r="K1686" s="8">
        <v>4.05</v>
      </c>
      <c r="L1686" s="8">
        <v>3.48</v>
      </c>
      <c r="M1686" s="36" t="str">
        <f>INDEX(YahooDetails[], MATCH(ZACKS_Screener[Ticker], YahooDetails[Ticker],0), 4)</f>
        <v>Energy</v>
      </c>
      <c r="N1686" s="6" t="str">
        <f>INDEX(YahooDetails[], MATCH(ZACKS_Screener[Ticker], YahooDetails[Ticker],0), 2)</f>
        <v>Oil &amp; Gas Integrated</v>
      </c>
      <c r="O16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-0.31239388794567063</v>
      </c>
      <c r="P16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-0.14074074074074069</v>
      </c>
      <c r="Q1686" s="17">
        <f>IFERROR(ZACKS_Screener[[#This Row],[Price]]/ZACKS_Screener[[#This Row],[EPS1]], "")</f>
        <v>3.5901234567901232</v>
      </c>
      <c r="R1686" s="17">
        <f>IFERROR(ZACKS_Screener[[#This Row],[Price]]/ZACKS_Screener[[#This Row],[EPS2]], "")</f>
        <v>4.1781609195402298</v>
      </c>
      <c r="S1686" s="17">
        <f>IFERROR(ZACKS_Screener[[#This Row],[PE1]]/(ZACKS_Screener[[#This Row],[EG1]]*100), "")</f>
        <v>-0.11492297369833601</v>
      </c>
      <c r="T1686" s="17">
        <f>IFERROR(ZACKS_Screener[[#This Row],[PE2]]/(ZACKS_Screener[[#This Row],[EG2]]*100), "")</f>
        <v>-0.296869328493648</v>
      </c>
      <c r="U1686"/>
    </row>
    <row r="1687" spans="1:21" hidden="1" x14ac:dyDescent="0.25">
      <c r="A1687" s="20" t="s">
        <v>1361</v>
      </c>
      <c r="B1687" s="35">
        <v>9382.74</v>
      </c>
      <c r="C1687" s="6" t="s">
        <v>1360</v>
      </c>
      <c r="D1687" s="6" t="s">
        <v>13</v>
      </c>
      <c r="E1687" s="6" t="s">
        <v>130</v>
      </c>
      <c r="F1687" s="6" t="s">
        <v>756</v>
      </c>
      <c r="G1687">
        <v>12</v>
      </c>
      <c r="H1687">
        <v>202212</v>
      </c>
      <c r="I1687" s="8">
        <v>5.34</v>
      </c>
      <c r="J1687" s="8">
        <v>1.28</v>
      </c>
      <c r="K1687" s="8">
        <v>0.88</v>
      </c>
      <c r="L1687" s="8">
        <v>0.64</v>
      </c>
      <c r="M1687" s="36" t="str">
        <f>INDEX(YahooDetails[], MATCH(ZACKS_Screener[Ticker], YahooDetails[Ticker],0), 4)</f>
        <v>Basic Materials</v>
      </c>
      <c r="N1687" s="6" t="str">
        <f>INDEX(YahooDetails[], MATCH(ZACKS_Screener[Ticker], YahooDetails[Ticker],0), 2)</f>
        <v>Steel</v>
      </c>
      <c r="O16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-0.3125</v>
      </c>
      <c r="P16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-0.27272727272727271</v>
      </c>
      <c r="Q1687" s="17">
        <f>IFERROR(ZACKS_Screener[[#This Row],[Price]]/ZACKS_Screener[[#This Row],[EPS1]], "")</f>
        <v>6.0681818181818183</v>
      </c>
      <c r="R1687" s="17">
        <f>IFERROR(ZACKS_Screener[[#This Row],[Price]]/ZACKS_Screener[[#This Row],[EPS2]], "")</f>
        <v>8.34375</v>
      </c>
      <c r="S1687" s="17">
        <f>IFERROR(ZACKS_Screener[[#This Row],[PE1]]/(ZACKS_Screener[[#This Row],[EG1]]*100), "")</f>
        <v>-0.19418181818181818</v>
      </c>
      <c r="T1687" s="17">
        <f>IFERROR(ZACKS_Screener[[#This Row],[PE2]]/(ZACKS_Screener[[#This Row],[EG2]]*100), "")</f>
        <v>-0.30593750000000003</v>
      </c>
      <c r="U1687"/>
    </row>
    <row r="1688" spans="1:21" hidden="1" x14ac:dyDescent="0.25">
      <c r="A1688" s="20" t="s">
        <v>4198</v>
      </c>
      <c r="B1688" s="35">
        <v>2307.17</v>
      </c>
      <c r="C1688" s="6" t="s">
        <v>4197</v>
      </c>
      <c r="D1688" s="6" t="s">
        <v>22</v>
      </c>
      <c r="E1688" s="6" t="s">
        <v>37</v>
      </c>
      <c r="F1688" s="6" t="s">
        <v>550</v>
      </c>
      <c r="G1688">
        <v>12</v>
      </c>
      <c r="H1688">
        <v>202212</v>
      </c>
      <c r="I1688" s="8">
        <v>18.12</v>
      </c>
      <c r="J1688" s="8">
        <v>2.4</v>
      </c>
      <c r="K1688" s="8">
        <v>1.65</v>
      </c>
      <c r="L1688" s="8">
        <v>1.91</v>
      </c>
      <c r="M1688" s="36" t="str">
        <f>INDEX(YahooDetails[], MATCH(ZACKS_Screener[Ticker], YahooDetails[Ticker],0), 4)</f>
        <v>Financial Services</v>
      </c>
      <c r="N1688" s="6" t="str">
        <f>INDEX(YahooDetails[], MATCH(ZACKS_Screener[Ticker], YahooDetails[Ticker],0), 2)</f>
        <v>Banks—Regional</v>
      </c>
      <c r="O16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-0.3125</v>
      </c>
      <c r="P16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0.15757575757575759</v>
      </c>
      <c r="Q1688" s="17">
        <f>IFERROR(ZACKS_Screener[[#This Row],[Price]]/ZACKS_Screener[[#This Row],[EPS1]], "")</f>
        <v>10.981818181818182</v>
      </c>
      <c r="R1688" s="17">
        <f>IFERROR(ZACKS_Screener[[#This Row],[Price]]/ZACKS_Screener[[#This Row],[EPS2]], "")</f>
        <v>9.4869109947643988</v>
      </c>
      <c r="S1688" s="17">
        <f>IFERROR(ZACKS_Screener[[#This Row],[PE1]]/(ZACKS_Screener[[#This Row],[EG1]]*100), "")</f>
        <v>-0.35141818181818185</v>
      </c>
      <c r="T1688" s="17">
        <f>IFERROR(ZACKS_Screener[[#This Row],[PE2]]/(ZACKS_Screener[[#This Row],[EG2]]*100), "")</f>
        <v>0.6020539669754329</v>
      </c>
      <c r="U1688"/>
    </row>
    <row r="1689" spans="1:21" hidden="1" x14ac:dyDescent="0.25">
      <c r="A1689" s="20" t="s">
        <v>1771</v>
      </c>
      <c r="B1689" s="35">
        <v>8900.43</v>
      </c>
      <c r="C1689" s="6" t="s">
        <v>1770</v>
      </c>
      <c r="D1689" s="6" t="s">
        <v>22</v>
      </c>
      <c r="E1689" s="6" t="s">
        <v>41</v>
      </c>
      <c r="F1689" s="6" t="s">
        <v>67</v>
      </c>
      <c r="G1689">
        <v>12</v>
      </c>
      <c r="H1689">
        <v>202212</v>
      </c>
      <c r="I1689" s="8">
        <v>237.7</v>
      </c>
      <c r="J1689" s="8">
        <v>-8.74</v>
      </c>
      <c r="K1689" s="8">
        <v>-11.49</v>
      </c>
      <c r="L1689" s="8">
        <v>-10.96</v>
      </c>
      <c r="M1689" s="36" t="str">
        <f>INDEX(YahooDetails[], MATCH(ZACKS_Screener[Ticker], YahooDetails[Ticker],0), 4)</f>
        <v>Healthcare</v>
      </c>
      <c r="N1689" s="6" t="str">
        <f>INDEX(YahooDetails[], MATCH(ZACKS_Screener[Ticker], YahooDetails[Ticker],0), 2)</f>
        <v>Biotechnology</v>
      </c>
      <c r="O16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-0.31464530892448511</v>
      </c>
      <c r="P16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4.6127067014795416E-2</v>
      </c>
      <c r="Q1689" s="17">
        <f>IFERROR(ZACKS_Screener[[#This Row],[Price]]/ZACKS_Screener[[#This Row],[EPS1]], "")</f>
        <v>-20.687554395126195</v>
      </c>
      <c r="R1689" s="17">
        <f>IFERROR(ZACKS_Screener[[#This Row],[Price]]/ZACKS_Screener[[#This Row],[EPS2]], "")</f>
        <v>-21.68795620437956</v>
      </c>
      <c r="S1689" s="17">
        <f>IFERROR(ZACKS_Screener[[#This Row],[PE1]]/(ZACKS_Screener[[#This Row],[EG1]]*100), "")</f>
        <v>0.65748809241237438</v>
      </c>
      <c r="T1689" s="17">
        <f>IFERROR(ZACKS_Screener[[#This Row],[PE2]]/(ZACKS_Screener[[#This Row],[EG2]]*100), "")</f>
        <v>-4.7017852224211598</v>
      </c>
      <c r="U1689"/>
    </row>
    <row r="1690" spans="1:21" hidden="1" x14ac:dyDescent="0.25">
      <c r="A1690" s="20" t="s">
        <v>1204</v>
      </c>
      <c r="B1690" s="35">
        <v>5872.91</v>
      </c>
      <c r="C1690" s="6" t="s">
        <v>1203</v>
      </c>
      <c r="D1690" s="6" t="s">
        <v>13</v>
      </c>
      <c r="E1690" s="6" t="s">
        <v>37</v>
      </c>
      <c r="F1690" s="6" t="s">
        <v>70</v>
      </c>
      <c r="G1690">
        <v>12</v>
      </c>
      <c r="H1690">
        <v>202212</v>
      </c>
      <c r="I1690" s="8">
        <v>56.9</v>
      </c>
      <c r="J1690" s="8">
        <v>6.09</v>
      </c>
      <c r="K1690" s="8">
        <v>4.17</v>
      </c>
      <c r="L1690" s="8">
        <v>5.36</v>
      </c>
      <c r="M1690" s="36" t="str">
        <f>INDEX(YahooDetails[], MATCH(ZACKS_Screener[Ticker], YahooDetails[Ticker],0), 4)</f>
        <v>Financial Services</v>
      </c>
      <c r="N1690" s="6" t="str">
        <f>INDEX(YahooDetails[], MATCH(ZACKS_Screener[Ticker], YahooDetails[Ticker],0), 2)</f>
        <v>Insurance—Specialty</v>
      </c>
      <c r="O16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-0.31527093596059114</v>
      </c>
      <c r="P16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0.2853717026378898</v>
      </c>
      <c r="Q1690" s="17">
        <f>IFERROR(ZACKS_Screener[[#This Row],[Price]]/ZACKS_Screener[[#This Row],[EPS1]], "")</f>
        <v>13.645083932853717</v>
      </c>
      <c r="R1690" s="17">
        <f>IFERROR(ZACKS_Screener[[#This Row],[Price]]/ZACKS_Screener[[#This Row],[EPS2]], "")</f>
        <v>10.615671641791044</v>
      </c>
      <c r="S1690" s="17">
        <f>IFERROR(ZACKS_Screener[[#This Row],[PE1]]/(ZACKS_Screener[[#This Row],[EG1]]*100), "")</f>
        <v>-0.43280500599520383</v>
      </c>
      <c r="T1690" s="17">
        <f>IFERROR(ZACKS_Screener[[#This Row],[PE2]]/(ZACKS_Screener[[#This Row],[EG2]]*100), "")</f>
        <v>0.37199454408629107</v>
      </c>
      <c r="U1690"/>
    </row>
    <row r="1691" spans="1:21" hidden="1" x14ac:dyDescent="0.25">
      <c r="A1691" s="20" t="s">
        <v>1128</v>
      </c>
      <c r="B1691" s="35">
        <v>3033.19</v>
      </c>
      <c r="C1691" s="6" t="s">
        <v>1127</v>
      </c>
      <c r="D1691" s="6" t="s">
        <v>13</v>
      </c>
      <c r="E1691" s="6" t="s">
        <v>223</v>
      </c>
      <c r="F1691" s="6" t="s">
        <v>788</v>
      </c>
      <c r="G1691">
        <v>12</v>
      </c>
      <c r="H1691">
        <v>202212</v>
      </c>
      <c r="I1691" s="8">
        <v>14.16</v>
      </c>
      <c r="J1691" s="8">
        <v>2.91</v>
      </c>
      <c r="K1691" s="8">
        <v>1.99</v>
      </c>
      <c r="L1691" s="8">
        <v>1.95</v>
      </c>
      <c r="M1691" s="36" t="str">
        <f>INDEX(YahooDetails[], MATCH(ZACKS_Screener[Ticker], YahooDetails[Ticker],0), 4)</f>
        <v>Energy</v>
      </c>
      <c r="N1691" s="6" t="str">
        <f>INDEX(YahooDetails[], MATCH(ZACKS_Screener[Ticker], YahooDetails[Ticker],0), 2)</f>
        <v>Oil &amp; Gas E&amp;P</v>
      </c>
      <c r="O16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-0.31615120274914094</v>
      </c>
      <c r="P16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-2.0100502512562832E-2</v>
      </c>
      <c r="Q1691" s="17">
        <f>IFERROR(ZACKS_Screener[[#This Row],[Price]]/ZACKS_Screener[[#This Row],[EPS1]], "")</f>
        <v>7.1155778894472359</v>
      </c>
      <c r="R1691" s="17">
        <f>IFERROR(ZACKS_Screener[[#This Row],[Price]]/ZACKS_Screener[[#This Row],[EPS2]], "")</f>
        <v>7.2615384615384615</v>
      </c>
      <c r="S1691" s="17">
        <f>IFERROR(ZACKS_Screener[[#This Row],[PE1]]/(ZACKS_Screener[[#This Row],[EG1]]*100), "")</f>
        <v>-0.22506882237273318</v>
      </c>
      <c r="T1691" s="17">
        <f>IFERROR(ZACKS_Screener[[#This Row],[PE2]]/(ZACKS_Screener[[#This Row],[EG2]]*100), "")</f>
        <v>-3.6126153846153817</v>
      </c>
      <c r="U1691"/>
    </row>
    <row r="1692" spans="1:21" hidden="1" x14ac:dyDescent="0.25">
      <c r="A1692" s="20" t="s">
        <v>1108</v>
      </c>
      <c r="B1692" s="35">
        <v>16065.71</v>
      </c>
      <c r="C1692" s="6" t="s">
        <v>1107</v>
      </c>
      <c r="D1692" s="6" t="s">
        <v>22</v>
      </c>
      <c r="E1692" s="6" t="s">
        <v>14</v>
      </c>
      <c r="F1692" s="6" t="s">
        <v>79</v>
      </c>
      <c r="G1692">
        <v>12</v>
      </c>
      <c r="H1692">
        <v>202212</v>
      </c>
      <c r="I1692" s="8">
        <v>107.33</v>
      </c>
      <c r="J1692" s="8">
        <v>3.73</v>
      </c>
      <c r="K1692" s="8">
        <v>2.5499999999999998</v>
      </c>
      <c r="L1692" s="8">
        <v>3.46</v>
      </c>
      <c r="M1692" s="36" t="str">
        <f>INDEX(YahooDetails[], MATCH(ZACKS_Screener[Ticker], YahooDetails[Ticker],0), 4)</f>
        <v>Technology</v>
      </c>
      <c r="N1692" s="6" t="str">
        <f>INDEX(YahooDetails[], MATCH(ZACKS_Screener[Ticker], YahooDetails[Ticker],0), 2)</f>
        <v>Semiconductor Equipment &amp; Materials</v>
      </c>
      <c r="O16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-0.31635388739946385</v>
      </c>
      <c r="P16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0.35686274509803928</v>
      </c>
      <c r="Q1692" s="17">
        <f>IFERROR(ZACKS_Screener[[#This Row],[Price]]/ZACKS_Screener[[#This Row],[EPS1]], "")</f>
        <v>42.090196078431376</v>
      </c>
      <c r="R1692" s="17">
        <f>IFERROR(ZACKS_Screener[[#This Row],[Price]]/ZACKS_Screener[[#This Row],[EPS2]], "")</f>
        <v>31.020231213872833</v>
      </c>
      <c r="S1692" s="17">
        <f>IFERROR(ZACKS_Screener[[#This Row],[PE1]]/(ZACKS_Screener[[#This Row],[EG1]]*100), "")</f>
        <v>-1.3304782319707542</v>
      </c>
      <c r="T1692" s="17">
        <f>IFERROR(ZACKS_Screener[[#This Row],[PE2]]/(ZACKS_Screener[[#This Row],[EG2]]*100), "")</f>
        <v>0.86924823731182099</v>
      </c>
      <c r="U1692"/>
    </row>
    <row r="1693" spans="1:21" hidden="1" x14ac:dyDescent="0.25">
      <c r="A1693" s="20" t="s">
        <v>3216</v>
      </c>
      <c r="B1693" s="35">
        <v>415295.41</v>
      </c>
      <c r="C1693" s="6" t="s">
        <v>3215</v>
      </c>
      <c r="D1693" s="6" t="s">
        <v>13</v>
      </c>
      <c r="E1693" s="6" t="s">
        <v>223</v>
      </c>
      <c r="F1693" s="6" t="s">
        <v>410</v>
      </c>
      <c r="G1693">
        <v>12</v>
      </c>
      <c r="H1693">
        <v>202212</v>
      </c>
      <c r="I1693" s="8">
        <v>102.72</v>
      </c>
      <c r="J1693" s="8">
        <v>14.06</v>
      </c>
      <c r="K1693" s="8">
        <v>9.59</v>
      </c>
      <c r="L1693" s="8">
        <v>9.58</v>
      </c>
      <c r="M1693" s="36" t="str">
        <f>INDEX(YahooDetails[], MATCH(ZACKS_Screener[Ticker], YahooDetails[Ticker],0), 4)</f>
        <v>Energy</v>
      </c>
      <c r="N1693" s="6" t="str">
        <f>INDEX(YahooDetails[], MATCH(ZACKS_Screener[Ticker], YahooDetails[Ticker],0), 2)</f>
        <v>Oil &amp; Gas Integrated</v>
      </c>
      <c r="O16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-0.31792318634423899</v>
      </c>
      <c r="P16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-1.0427528675703635E-3</v>
      </c>
      <c r="Q1693" s="17">
        <f>IFERROR(ZACKS_Screener[[#This Row],[Price]]/ZACKS_Screener[[#This Row],[EPS1]], "")</f>
        <v>10.711157455683002</v>
      </c>
      <c r="R1693" s="17">
        <f>IFERROR(ZACKS_Screener[[#This Row],[Price]]/ZACKS_Screener[[#This Row],[EPS2]], "")</f>
        <v>10.722338204592901</v>
      </c>
      <c r="S1693" s="17">
        <f>IFERROR(ZACKS_Screener[[#This Row],[PE1]]/(ZACKS_Screener[[#This Row],[EG1]]*100), "")</f>
        <v>-0.33691023227495082</v>
      </c>
      <c r="T1693" s="17">
        <f>IFERROR(ZACKS_Screener[[#This Row],[PE2]]/(ZACKS_Screener[[#This Row],[EG2]]*100), "")</f>
        <v>-102.82722338204813</v>
      </c>
      <c r="U1693"/>
    </row>
    <row r="1694" spans="1:21" hidden="1" x14ac:dyDescent="0.25">
      <c r="A1694" s="20" t="s">
        <v>336</v>
      </c>
      <c r="B1694" s="35">
        <v>19215.87</v>
      </c>
      <c r="C1694" s="6" t="s">
        <v>335</v>
      </c>
      <c r="D1694" s="6" t="s">
        <v>13</v>
      </c>
      <c r="E1694" s="6" t="s">
        <v>14</v>
      </c>
      <c r="F1694" s="6" t="s">
        <v>196</v>
      </c>
      <c r="G1694">
        <v>12</v>
      </c>
      <c r="H1694">
        <v>202212</v>
      </c>
      <c r="I1694" s="8">
        <v>8.8000000000000007</v>
      </c>
      <c r="J1694" s="8">
        <v>0.94</v>
      </c>
      <c r="K1694" s="8">
        <v>0.64</v>
      </c>
      <c r="L1694" s="8">
        <v>0.86</v>
      </c>
      <c r="M1694" s="36" t="str">
        <f>INDEX(YahooDetails[], MATCH(ZACKS_Screener[Ticker], YahooDetails[Ticker],0), 4)</f>
        <v>Technology</v>
      </c>
      <c r="N1694" s="6" t="str">
        <f>INDEX(YahooDetails[], MATCH(ZACKS_Screener[Ticker], YahooDetails[Ticker],0), 2)</f>
        <v>Semiconductors</v>
      </c>
      <c r="O16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-0.31914893617021273</v>
      </c>
      <c r="P16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0.34374999999999994</v>
      </c>
      <c r="Q1694" s="17">
        <f>IFERROR(ZACKS_Screener[[#This Row],[Price]]/ZACKS_Screener[[#This Row],[EPS1]], "")</f>
        <v>13.75</v>
      </c>
      <c r="R1694" s="17">
        <f>IFERROR(ZACKS_Screener[[#This Row],[Price]]/ZACKS_Screener[[#This Row],[EPS2]], "")</f>
        <v>10.232558139534884</v>
      </c>
      <c r="S1694" s="17">
        <f>IFERROR(ZACKS_Screener[[#This Row],[PE1]]/(ZACKS_Screener[[#This Row],[EG1]]*100), "")</f>
        <v>-0.43083333333333335</v>
      </c>
      <c r="T1694" s="17">
        <f>IFERROR(ZACKS_Screener[[#This Row],[PE2]]/(ZACKS_Screener[[#This Row],[EG2]]*100), "")</f>
        <v>0.29767441860465121</v>
      </c>
      <c r="U1694"/>
    </row>
    <row r="1695" spans="1:21" hidden="1" x14ac:dyDescent="0.25">
      <c r="A1695" s="20" t="s">
        <v>1892</v>
      </c>
      <c r="B1695" s="35">
        <v>4295.07</v>
      </c>
      <c r="C1695" s="6" t="s">
        <v>1891</v>
      </c>
      <c r="D1695" s="6" t="s">
        <v>13</v>
      </c>
      <c r="E1695" s="6" t="s">
        <v>30</v>
      </c>
      <c r="F1695" s="6" t="s">
        <v>941</v>
      </c>
      <c r="G1695">
        <v>1</v>
      </c>
      <c r="H1695">
        <v>202301</v>
      </c>
      <c r="I1695" s="8">
        <v>15.76</v>
      </c>
      <c r="J1695" s="8">
        <v>4.4800000000000004</v>
      </c>
      <c r="K1695" s="8">
        <v>3.05</v>
      </c>
      <c r="L1695" s="8">
        <v>3.21</v>
      </c>
      <c r="M1695" s="36" t="str">
        <f>INDEX(YahooDetails[], MATCH(ZACKS_Screener[Ticker], YahooDetails[Ticker],0), 4)</f>
        <v>Consumer Cyclical</v>
      </c>
      <c r="N1695" s="6" t="str">
        <f>INDEX(YahooDetails[], MATCH(ZACKS_Screener[Ticker], YahooDetails[Ticker],0), 2)</f>
        <v>Department Stores</v>
      </c>
      <c r="O16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-0.31919642857142866</v>
      </c>
      <c r="P16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5.2459016393442671E-2</v>
      </c>
      <c r="Q1695" s="17">
        <f>IFERROR(ZACKS_Screener[[#This Row],[Price]]/ZACKS_Screener[[#This Row],[EPS1]], "")</f>
        <v>5.1672131147540989</v>
      </c>
      <c r="R1695" s="17">
        <f>IFERROR(ZACKS_Screener[[#This Row],[Price]]/ZACKS_Screener[[#This Row],[EPS2]], "")</f>
        <v>4.9096573208722738</v>
      </c>
      <c r="S1695" s="17">
        <f>IFERROR(ZACKS_Screener[[#This Row],[PE1]]/(ZACKS_Screener[[#This Row],[EG1]]*100), "")</f>
        <v>-0.16188192135733118</v>
      </c>
      <c r="T1695" s="17">
        <f>IFERROR(ZACKS_Screener[[#This Row],[PE2]]/(ZACKS_Screener[[#This Row],[EG2]]*100), "")</f>
        <v>0.93590342679127636</v>
      </c>
      <c r="U1695"/>
    </row>
    <row r="1696" spans="1:21" hidden="1" x14ac:dyDescent="0.25">
      <c r="A1696" s="20" t="s">
        <v>2843</v>
      </c>
      <c r="B1696" s="35">
        <v>21124.85</v>
      </c>
      <c r="C1696" s="6" t="s">
        <v>2842</v>
      </c>
      <c r="D1696" s="6" t="s">
        <v>13</v>
      </c>
      <c r="E1696" s="6" t="s">
        <v>130</v>
      </c>
      <c r="F1696" s="6" t="s">
        <v>482</v>
      </c>
      <c r="G1696">
        <v>12</v>
      </c>
      <c r="H1696">
        <v>202212</v>
      </c>
      <c r="I1696" s="8">
        <v>41.23</v>
      </c>
      <c r="J1696" s="8">
        <v>6.99</v>
      </c>
      <c r="K1696" s="8">
        <v>4.75</v>
      </c>
      <c r="L1696" s="8">
        <v>4.57</v>
      </c>
      <c r="M1696" s="36" t="str">
        <f>INDEX(YahooDetails[], MATCH(ZACKS_Screener[Ticker], YahooDetails[Ticker],0), 4)</f>
        <v>Basic Materials</v>
      </c>
      <c r="N1696" s="6" t="str">
        <f>INDEX(YahooDetails[], MATCH(ZACKS_Screener[Ticker], YahooDetails[Ticker],0), 2)</f>
        <v>Other Industrial Metals &amp; Mining</v>
      </c>
      <c r="O16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-0.32045779685264664</v>
      </c>
      <c r="P16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-3.7894736842105203E-2</v>
      </c>
      <c r="Q1696" s="17">
        <f>IFERROR(ZACKS_Screener[[#This Row],[Price]]/ZACKS_Screener[[#This Row],[EPS1]], "")</f>
        <v>8.68</v>
      </c>
      <c r="R1696" s="17">
        <f>IFERROR(ZACKS_Screener[[#This Row],[Price]]/ZACKS_Screener[[#This Row],[EPS2]], "")</f>
        <v>9.0218818380743961</v>
      </c>
      <c r="S1696" s="17">
        <f>IFERROR(ZACKS_Screener[[#This Row],[PE1]]/(ZACKS_Screener[[#This Row],[EG1]]*100), "")</f>
        <v>-0.27086250000000001</v>
      </c>
      <c r="T1696" s="17">
        <f>IFERROR(ZACKS_Screener[[#This Row],[PE2]]/(ZACKS_Screener[[#This Row],[EG2]]*100), "")</f>
        <v>-2.3807743739363025</v>
      </c>
      <c r="U1696"/>
    </row>
    <row r="1697" spans="1:21" hidden="1" x14ac:dyDescent="0.25">
      <c r="A1697" s="20" t="s">
        <v>3158</v>
      </c>
      <c r="B1697" s="35">
        <v>13678.49</v>
      </c>
      <c r="C1697" s="6" t="s">
        <v>3157</v>
      </c>
      <c r="D1697" s="6" t="s">
        <v>22</v>
      </c>
      <c r="E1697" s="6" t="s">
        <v>330</v>
      </c>
      <c r="F1697" s="6" t="s">
        <v>1639</v>
      </c>
      <c r="G1697">
        <v>9</v>
      </c>
      <c r="H1697">
        <v>202209</v>
      </c>
      <c r="I1697" s="8">
        <v>26.51</v>
      </c>
      <c r="J1697" s="8">
        <v>1.06</v>
      </c>
      <c r="K1697" s="8">
        <v>0.72</v>
      </c>
      <c r="L1697" s="8">
        <v>1.1499999999999999</v>
      </c>
      <c r="M1697" s="36" t="str">
        <f>INDEX(YahooDetails[], MATCH(ZACKS_Screener[Ticker], YahooDetails[Ticker],0), 4)</f>
        <v>Communication Services</v>
      </c>
      <c r="N1697" s="6" t="str">
        <f>INDEX(YahooDetails[], MATCH(ZACKS_Screener[Ticker], YahooDetails[Ticker],0), 2)</f>
        <v>Entertainment</v>
      </c>
      <c r="O16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-0.32075471698113212</v>
      </c>
      <c r="P16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0.59722222222222221</v>
      </c>
      <c r="Q1697" s="17">
        <f>IFERROR(ZACKS_Screener[[#This Row],[Price]]/ZACKS_Screener[[#This Row],[EPS1]], "")</f>
        <v>36.81944444444445</v>
      </c>
      <c r="R1697" s="17">
        <f>IFERROR(ZACKS_Screener[[#This Row],[Price]]/ZACKS_Screener[[#This Row],[EPS2]], "")</f>
        <v>23.052173913043482</v>
      </c>
      <c r="S1697" s="17">
        <f>IFERROR(ZACKS_Screener[[#This Row],[PE1]]/(ZACKS_Screener[[#This Row],[EG1]]*100), "")</f>
        <v>-1.1479003267973857</v>
      </c>
      <c r="T1697" s="17">
        <f>IFERROR(ZACKS_Screener[[#This Row],[PE2]]/(ZACKS_Screener[[#This Row],[EG2]]*100), "")</f>
        <v>0.38598988877654206</v>
      </c>
      <c r="U1697"/>
    </row>
    <row r="1698" spans="1:21" hidden="1" x14ac:dyDescent="0.25">
      <c r="A1698" s="20" t="s">
        <v>960</v>
      </c>
      <c r="B1698" s="35">
        <v>40355.54</v>
      </c>
      <c r="C1698" s="6" t="s">
        <v>959</v>
      </c>
      <c r="D1698" s="6" t="s">
        <v>13</v>
      </c>
      <c r="E1698" s="6" t="s">
        <v>26</v>
      </c>
      <c r="F1698" s="6" t="s">
        <v>961</v>
      </c>
      <c r="G1698">
        <v>9</v>
      </c>
      <c r="H1698">
        <v>202209</v>
      </c>
      <c r="I1698" s="8">
        <v>118.32</v>
      </c>
      <c r="J1698" s="8">
        <v>16.510000000000002</v>
      </c>
      <c r="K1698" s="8">
        <v>11.21</v>
      </c>
      <c r="L1698" s="8">
        <v>11.67</v>
      </c>
      <c r="M1698" s="36" t="str">
        <f>INDEX(YahooDetails[], MATCH(ZACKS_Screener[Ticker], YahooDetails[Ticker],0), 4)</f>
        <v>Consumer Cyclical</v>
      </c>
      <c r="N1698" s="6" t="str">
        <f>INDEX(YahooDetails[], MATCH(ZACKS_Screener[Ticker], YahooDetails[Ticker],0), 2)</f>
        <v>Residential Construction</v>
      </c>
      <c r="O16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-0.32101756511205332</v>
      </c>
      <c r="P16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4.1034790365744783E-2</v>
      </c>
      <c r="Q1698" s="17">
        <f>IFERROR(ZACKS_Screener[[#This Row],[Price]]/ZACKS_Screener[[#This Row],[EPS1]], "")</f>
        <v>10.554861730597679</v>
      </c>
      <c r="R1698" s="17">
        <f>IFERROR(ZACKS_Screener[[#This Row],[Price]]/ZACKS_Screener[[#This Row],[EPS2]], "")</f>
        <v>10.138817480719794</v>
      </c>
      <c r="S1698" s="17">
        <f>IFERROR(ZACKS_Screener[[#This Row],[PE1]]/(ZACKS_Screener[[#This Row],[EG1]]*100), "")</f>
        <v>-0.32879390032484468</v>
      </c>
      <c r="T1698" s="17">
        <f>IFERROR(ZACKS_Screener[[#This Row],[PE2]]/(ZACKS_Screener[[#This Row],[EG2]]*100), "")</f>
        <v>2.4707857382362852</v>
      </c>
      <c r="U1698"/>
    </row>
    <row r="1699" spans="1:21" hidden="1" x14ac:dyDescent="0.25">
      <c r="A1699" s="20" t="s">
        <v>2117</v>
      </c>
      <c r="B1699" s="35">
        <v>10139.379999999999</v>
      </c>
      <c r="C1699" s="6" t="s">
        <v>2116</v>
      </c>
      <c r="D1699" s="6" t="s">
        <v>13</v>
      </c>
      <c r="E1699" s="6" t="s">
        <v>37</v>
      </c>
      <c r="F1699" s="6" t="s">
        <v>156</v>
      </c>
      <c r="G1699">
        <v>12</v>
      </c>
      <c r="H1699">
        <v>202212</v>
      </c>
      <c r="I1699" s="8">
        <v>20.53</v>
      </c>
      <c r="J1699" s="8">
        <v>4.22</v>
      </c>
      <c r="K1699" s="8">
        <v>2.86</v>
      </c>
      <c r="L1699" s="8">
        <v>2.9</v>
      </c>
      <c r="M1699" s="36" t="str">
        <f>INDEX(YahooDetails[], MATCH(ZACKS_Screener[Ticker], YahooDetails[Ticker],0), 4)</f>
        <v>Real Estate</v>
      </c>
      <c r="N1699" s="6" t="str">
        <f>INDEX(YahooDetails[], MATCH(ZACKS_Screener[Ticker], YahooDetails[Ticker],0), 2)</f>
        <v>REIT—Mortgage</v>
      </c>
      <c r="O16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-0.32227488151658767</v>
      </c>
      <c r="P16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1.3986013986014E-2</v>
      </c>
      <c r="Q1699" s="17">
        <f>IFERROR(ZACKS_Screener[[#This Row],[Price]]/ZACKS_Screener[[#This Row],[EPS1]], "")</f>
        <v>7.1783216783216792</v>
      </c>
      <c r="R1699" s="17">
        <f>IFERROR(ZACKS_Screener[[#This Row],[Price]]/ZACKS_Screener[[#This Row],[EPS2]], "")</f>
        <v>7.0793103448275865</v>
      </c>
      <c r="S1699" s="17">
        <f>IFERROR(ZACKS_Screener[[#This Row],[PE1]]/(ZACKS_Screener[[#This Row],[EG1]]*100), "")</f>
        <v>-0.222739099136158</v>
      </c>
      <c r="T1699" s="17">
        <f>IFERROR(ZACKS_Screener[[#This Row],[PE2]]/(ZACKS_Screener[[#This Row],[EG2]]*100), "")</f>
        <v>5.0617068965517191</v>
      </c>
      <c r="U1699"/>
    </row>
    <row r="1700" spans="1:21" hidden="1" x14ac:dyDescent="0.25">
      <c r="A1700" s="20" t="s">
        <v>3061</v>
      </c>
      <c r="B1700" s="35">
        <v>4073.24</v>
      </c>
      <c r="C1700" s="6" t="s">
        <v>3060</v>
      </c>
      <c r="D1700" s="6" t="s">
        <v>22</v>
      </c>
      <c r="E1700" s="6" t="s">
        <v>223</v>
      </c>
      <c r="F1700" s="6" t="s">
        <v>270</v>
      </c>
      <c r="G1700">
        <v>12</v>
      </c>
      <c r="H1700">
        <v>202212</v>
      </c>
      <c r="I1700" s="8">
        <v>24.93</v>
      </c>
      <c r="J1700" s="8">
        <v>1.92</v>
      </c>
      <c r="K1700" s="8">
        <v>1.3</v>
      </c>
      <c r="L1700" s="8">
        <v>1.52</v>
      </c>
      <c r="M1700" s="36" t="str">
        <f>INDEX(YahooDetails[], MATCH(ZACKS_Screener[Ticker], YahooDetails[Ticker],0), 4)</f>
        <v>Energy</v>
      </c>
      <c r="N1700" s="6" t="str">
        <f>INDEX(YahooDetails[], MATCH(ZACKS_Screener[Ticker], YahooDetails[Ticker],0), 2)</f>
        <v>Oil &amp; Gas Midstream</v>
      </c>
      <c r="O17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-0.32291666666666663</v>
      </c>
      <c r="P17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0.16923076923076921</v>
      </c>
      <c r="Q1700" s="17">
        <f>IFERROR(ZACKS_Screener[[#This Row],[Price]]/ZACKS_Screener[[#This Row],[EPS1]], "")</f>
        <v>19.176923076923075</v>
      </c>
      <c r="R1700" s="17">
        <f>IFERROR(ZACKS_Screener[[#This Row],[Price]]/ZACKS_Screener[[#This Row],[EPS2]], "")</f>
        <v>16.401315789473685</v>
      </c>
      <c r="S1700" s="17">
        <f>IFERROR(ZACKS_Screener[[#This Row],[PE1]]/(ZACKS_Screener[[#This Row],[EG1]]*100), "")</f>
        <v>-0.59386600496277908</v>
      </c>
      <c r="T1700" s="17">
        <f>IFERROR(ZACKS_Screener[[#This Row],[PE2]]/(ZACKS_Screener[[#This Row],[EG2]]*100), "")</f>
        <v>0.9691686602870816</v>
      </c>
      <c r="U1700"/>
    </row>
    <row r="1701" spans="1:21" hidden="1" x14ac:dyDescent="0.25">
      <c r="A1701" s="20" t="s">
        <v>2477</v>
      </c>
      <c r="B1701" s="35">
        <v>3943.23</v>
      </c>
      <c r="C1701" s="6" t="s">
        <v>2476</v>
      </c>
      <c r="D1701" s="6" t="s">
        <v>13</v>
      </c>
      <c r="E1701" s="6" t="s">
        <v>37</v>
      </c>
      <c r="F1701" s="6" t="s">
        <v>89</v>
      </c>
      <c r="G1701">
        <v>12</v>
      </c>
      <c r="H1701">
        <v>202212</v>
      </c>
      <c r="I1701" s="8">
        <v>25.22</v>
      </c>
      <c r="J1701" s="8">
        <v>4.87</v>
      </c>
      <c r="K1701" s="8">
        <v>3.28</v>
      </c>
      <c r="L1701" s="8">
        <v>3.23</v>
      </c>
      <c r="M1701" s="36" t="str">
        <f>INDEX(YahooDetails[], MATCH(ZACKS_Screener[Ticker], YahooDetails[Ticker],0), 4)</f>
        <v>Financial Services</v>
      </c>
      <c r="N1701" s="6" t="str">
        <f>INDEX(YahooDetails[], MATCH(ZACKS_Screener[Ticker], YahooDetails[Ticker],0), 2)</f>
        <v>Insurance—Specialty</v>
      </c>
      <c r="O17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-0.32648870636550315</v>
      </c>
      <c r="P17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-1.5243902439024336E-2</v>
      </c>
      <c r="Q1701" s="17">
        <f>IFERROR(ZACKS_Screener[[#This Row],[Price]]/ZACKS_Screener[[#This Row],[EPS1]], "")</f>
        <v>7.6890243902439028</v>
      </c>
      <c r="R1701" s="17">
        <f>IFERROR(ZACKS_Screener[[#This Row],[Price]]/ZACKS_Screener[[#This Row],[EPS2]], "")</f>
        <v>7.8080495356037147</v>
      </c>
      <c r="S1701" s="17">
        <f>IFERROR(ZACKS_Screener[[#This Row],[PE1]]/(ZACKS_Screener[[#This Row],[EG1]]*100), "")</f>
        <v>-0.23550659610369687</v>
      </c>
      <c r="T1701" s="17">
        <f>IFERROR(ZACKS_Screener[[#This Row],[PE2]]/(ZACKS_Screener[[#This Row],[EG2]]*100), "")</f>
        <v>-5.1220804953560544</v>
      </c>
      <c r="U1701"/>
    </row>
    <row r="1702" spans="1:21" hidden="1" x14ac:dyDescent="0.25">
      <c r="A1702" s="20" t="s">
        <v>2441</v>
      </c>
      <c r="B1702" s="35">
        <v>47177.18</v>
      </c>
      <c r="C1702" s="6" t="s">
        <v>2440</v>
      </c>
      <c r="D1702" s="6" t="s">
        <v>13</v>
      </c>
      <c r="E1702" s="6" t="s">
        <v>223</v>
      </c>
      <c r="F1702" s="6" t="s">
        <v>270</v>
      </c>
      <c r="G1702">
        <v>12</v>
      </c>
      <c r="H1702">
        <v>202212</v>
      </c>
      <c r="I1702" s="8">
        <v>201.84</v>
      </c>
      <c r="J1702" s="8">
        <v>30.57</v>
      </c>
      <c r="K1702" s="8">
        <v>20.58</v>
      </c>
      <c r="L1702" s="8">
        <v>22.36</v>
      </c>
      <c r="M1702" s="36" t="str">
        <f>INDEX(YahooDetails[], MATCH(ZACKS_Screener[Ticker], YahooDetails[Ticker],0), 4)</f>
        <v>Energy</v>
      </c>
      <c r="N1702" s="6" t="str">
        <f>INDEX(YahooDetails[], MATCH(ZACKS_Screener[Ticker], YahooDetails[Ticker],0), 2)</f>
        <v>Oil &amp; Gas E&amp;P</v>
      </c>
      <c r="O17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-0.32679097154072628</v>
      </c>
      <c r="P17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8.6491739552964103E-2</v>
      </c>
      <c r="Q1702" s="17">
        <f>IFERROR(ZACKS_Screener[[#This Row],[Price]]/ZACKS_Screener[[#This Row],[EPS1]], "")</f>
        <v>9.8075801749271143</v>
      </c>
      <c r="R1702" s="17">
        <f>IFERROR(ZACKS_Screener[[#This Row],[Price]]/ZACKS_Screener[[#This Row],[EPS2]], "")</f>
        <v>9.026833631484795</v>
      </c>
      <c r="S1702" s="17">
        <f>IFERROR(ZACKS_Screener[[#This Row],[PE1]]/(ZACKS_Screener[[#This Row],[EG1]]*100), "")</f>
        <v>-0.30011784379131312</v>
      </c>
      <c r="T1702" s="17">
        <f>IFERROR(ZACKS_Screener[[#This Row],[PE2]]/(ZACKS_Screener[[#This Row],[EG2]]*100), "")</f>
        <v>1.0436642479548144</v>
      </c>
      <c r="U1702"/>
    </row>
    <row r="1703" spans="1:21" hidden="1" x14ac:dyDescent="0.25">
      <c r="A1703" s="20" t="s">
        <v>3002</v>
      </c>
      <c r="B1703" s="35">
        <v>21633.21</v>
      </c>
      <c r="C1703" s="6" t="s">
        <v>3001</v>
      </c>
      <c r="D1703" s="6" t="s">
        <v>13</v>
      </c>
      <c r="E1703" s="6" t="s">
        <v>14</v>
      </c>
      <c r="F1703" s="6" t="s">
        <v>196</v>
      </c>
      <c r="G1703">
        <v>12</v>
      </c>
      <c r="H1703">
        <v>202212</v>
      </c>
      <c r="I1703" s="8">
        <v>8.65</v>
      </c>
      <c r="J1703" s="8">
        <v>1.1599999999999999</v>
      </c>
      <c r="K1703" s="8">
        <v>0.78</v>
      </c>
      <c r="L1703" s="8">
        <v>0.83</v>
      </c>
      <c r="M1703" s="36" t="str">
        <f>INDEX(YahooDetails[], MATCH(ZACKS_Screener[Ticker], YahooDetails[Ticker],0), 4)</f>
        <v>Technology</v>
      </c>
      <c r="N1703" s="6" t="str">
        <f>INDEX(YahooDetails[], MATCH(ZACKS_Screener[Ticker], YahooDetails[Ticker],0), 2)</f>
        <v>Semiconductors</v>
      </c>
      <c r="O17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-0.32758620689655166</v>
      </c>
      <c r="P17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6.4102564102564014E-2</v>
      </c>
      <c r="Q1703" s="17">
        <f>IFERROR(ZACKS_Screener[[#This Row],[Price]]/ZACKS_Screener[[#This Row],[EPS1]], "")</f>
        <v>11.089743589743589</v>
      </c>
      <c r="R1703" s="17">
        <f>IFERROR(ZACKS_Screener[[#This Row],[Price]]/ZACKS_Screener[[#This Row],[EPS2]], "")</f>
        <v>10.421686746987953</v>
      </c>
      <c r="S1703" s="17">
        <f>IFERROR(ZACKS_Screener[[#This Row],[PE1]]/(ZACKS_Screener[[#This Row],[EG1]]*100), "")</f>
        <v>-0.33852901484480435</v>
      </c>
      <c r="T1703" s="17">
        <f>IFERROR(ZACKS_Screener[[#This Row],[PE2]]/(ZACKS_Screener[[#This Row],[EG2]]*100), "")</f>
        <v>1.6257831325301229</v>
      </c>
      <c r="U1703"/>
    </row>
    <row r="1704" spans="1:21" hidden="1" x14ac:dyDescent="0.25">
      <c r="A1704" s="20" t="s">
        <v>3221</v>
      </c>
      <c r="B1704" s="35">
        <v>5953.89</v>
      </c>
      <c r="C1704" s="6" t="s">
        <v>3220</v>
      </c>
      <c r="D1704" s="6" t="s">
        <v>13</v>
      </c>
      <c r="E1704" s="6" t="s">
        <v>23</v>
      </c>
      <c r="F1704" s="6" t="s">
        <v>1688</v>
      </c>
      <c r="G1704">
        <v>12</v>
      </c>
      <c r="H1704">
        <v>202212</v>
      </c>
      <c r="I1704" s="8">
        <v>51.39</v>
      </c>
      <c r="J1704" s="8">
        <v>3.53</v>
      </c>
      <c r="K1704" s="8">
        <v>2.37</v>
      </c>
      <c r="L1704" s="8">
        <v>3.02</v>
      </c>
      <c r="M1704" s="36" t="str">
        <f>INDEX(YahooDetails[], MATCH(ZACKS_Screener[Ticker], YahooDetails[Ticker],0), 4)</f>
        <v>Industrials</v>
      </c>
      <c r="N1704" s="6" t="str">
        <f>INDEX(YahooDetails[], MATCH(ZACKS_Screener[Ticker], YahooDetails[Ticker],0), 2)</f>
        <v>Trucking</v>
      </c>
      <c r="O17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-0.32861189801699708</v>
      </c>
      <c r="P17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0.27426160337552735</v>
      </c>
      <c r="Q1704" s="17">
        <f>IFERROR(ZACKS_Screener[[#This Row],[Price]]/ZACKS_Screener[[#This Row],[EPS1]], "")</f>
        <v>21.683544303797468</v>
      </c>
      <c r="R1704" s="17">
        <f>IFERROR(ZACKS_Screener[[#This Row],[Price]]/ZACKS_Screener[[#This Row],[EPS2]], "")</f>
        <v>17.016556291390728</v>
      </c>
      <c r="S1704" s="17">
        <f>IFERROR(ZACKS_Screener[[#This Row],[PE1]]/(ZACKS_Screener[[#This Row],[EG1]]*100), "")</f>
        <v>-0.65985268441728517</v>
      </c>
      <c r="T1704" s="17">
        <f>IFERROR(ZACKS_Screener[[#This Row],[PE2]]/(ZACKS_Screener[[#This Row],[EG2]]*100), "")</f>
        <v>0.62044982170147756</v>
      </c>
      <c r="U1704"/>
    </row>
    <row r="1705" spans="1:21" hidden="1" x14ac:dyDescent="0.25">
      <c r="A1705" s="20" t="s">
        <v>3418</v>
      </c>
      <c r="B1705" s="35">
        <v>2540.33</v>
      </c>
      <c r="C1705" s="6" t="s">
        <v>3417</v>
      </c>
      <c r="D1705" s="6" t="s">
        <v>22</v>
      </c>
      <c r="E1705" s="6" t="s">
        <v>41</v>
      </c>
      <c r="F1705" s="6" t="s">
        <v>67</v>
      </c>
      <c r="G1705">
        <v>12</v>
      </c>
      <c r="H1705">
        <v>202212</v>
      </c>
      <c r="I1705" s="8">
        <v>33.33</v>
      </c>
      <c r="J1705" s="8">
        <v>-4.13</v>
      </c>
      <c r="K1705" s="8">
        <v>-5.5</v>
      </c>
      <c r="L1705" s="8">
        <v>-6</v>
      </c>
      <c r="M1705" s="36" t="str">
        <f>INDEX(YahooDetails[], MATCH(ZACKS_Screener[Ticker], YahooDetails[Ticker],0), 4)</f>
        <v>Healthcare</v>
      </c>
      <c r="N1705" s="6" t="str">
        <f>INDEX(YahooDetails[], MATCH(ZACKS_Screener[Ticker], YahooDetails[Ticker],0), 2)</f>
        <v>Biotechnology</v>
      </c>
      <c r="O17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-0.33171912832929784</v>
      </c>
      <c r="P17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-9.0909090909090912E-2</v>
      </c>
      <c r="Q1705" s="17">
        <f>IFERROR(ZACKS_Screener[[#This Row],[Price]]/ZACKS_Screener[[#This Row],[EPS1]], "")</f>
        <v>-6.06</v>
      </c>
      <c r="R1705" s="17">
        <f>IFERROR(ZACKS_Screener[[#This Row],[Price]]/ZACKS_Screener[[#This Row],[EPS2]], "")</f>
        <v>-5.5549999999999997</v>
      </c>
      <c r="S1705" s="17">
        <f>IFERROR(ZACKS_Screener[[#This Row],[PE1]]/(ZACKS_Screener[[#This Row],[EG1]]*100), "")</f>
        <v>0.18268467153284668</v>
      </c>
      <c r="T1705" s="17">
        <f>IFERROR(ZACKS_Screener[[#This Row],[PE2]]/(ZACKS_Screener[[#This Row],[EG2]]*100), "")</f>
        <v>0.61104999999999987</v>
      </c>
      <c r="U1705"/>
    </row>
    <row r="1706" spans="1:21" hidden="1" x14ac:dyDescent="0.25">
      <c r="A1706" s="20" t="s">
        <v>1596</v>
      </c>
      <c r="B1706" s="35">
        <v>31956.76</v>
      </c>
      <c r="C1706" s="6" t="s">
        <v>1595</v>
      </c>
      <c r="D1706" s="6" t="s">
        <v>22</v>
      </c>
      <c r="E1706" s="6" t="s">
        <v>41</v>
      </c>
      <c r="F1706" s="6" t="s">
        <v>67</v>
      </c>
      <c r="G1706">
        <v>12</v>
      </c>
      <c r="H1706">
        <v>202212</v>
      </c>
      <c r="I1706" s="8">
        <v>202.13</v>
      </c>
      <c r="J1706" s="8">
        <v>2.12</v>
      </c>
      <c r="K1706" s="8">
        <v>1.4</v>
      </c>
      <c r="L1706" s="8">
        <v>3.33</v>
      </c>
      <c r="M1706" s="36" t="str">
        <f>INDEX(YahooDetails[], MATCH(ZACKS_Screener[Ticker], YahooDetails[Ticker],0), 4)</f>
        <v>Healthcare</v>
      </c>
      <c r="N1706" s="6" t="str">
        <f>INDEX(YahooDetails[], MATCH(ZACKS_Screener[Ticker], YahooDetails[Ticker],0), 2)</f>
        <v>Diagnostics &amp; Research</v>
      </c>
      <c r="O17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-0.33962264150943405</v>
      </c>
      <c r="P17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1.3785714285714288</v>
      </c>
      <c r="Q1706" s="17">
        <f>IFERROR(ZACKS_Screener[[#This Row],[Price]]/ZACKS_Screener[[#This Row],[EPS1]], "")</f>
        <v>144.37857142857143</v>
      </c>
      <c r="R1706" s="17">
        <f>IFERROR(ZACKS_Screener[[#This Row],[Price]]/ZACKS_Screener[[#This Row],[EPS2]], "")</f>
        <v>60.6996996996997</v>
      </c>
      <c r="S1706" s="17">
        <f>IFERROR(ZACKS_Screener[[#This Row],[PE1]]/(ZACKS_Screener[[#This Row],[EG1]]*100), "")</f>
        <v>-4.2511468253968241</v>
      </c>
      <c r="T1706" s="17">
        <f>IFERROR(ZACKS_Screener[[#This Row],[PE2]]/(ZACKS_Screener[[#This Row],[EG2]]*100), "")</f>
        <v>0.4403087024848682</v>
      </c>
      <c r="U1706"/>
    </row>
    <row r="1707" spans="1:21" hidden="1" x14ac:dyDescent="0.25">
      <c r="A1707" s="20" t="s">
        <v>2241</v>
      </c>
      <c r="B1707" s="35">
        <v>5203.9399999999996</v>
      </c>
      <c r="C1707" s="6" t="s">
        <v>2240</v>
      </c>
      <c r="D1707" s="6" t="s">
        <v>13</v>
      </c>
      <c r="E1707" s="6" t="s">
        <v>14</v>
      </c>
      <c r="F1707" s="6" t="s">
        <v>2242</v>
      </c>
      <c r="G1707">
        <v>12</v>
      </c>
      <c r="H1707">
        <v>202212</v>
      </c>
      <c r="I1707" s="8">
        <v>106.42</v>
      </c>
      <c r="J1707" s="8">
        <v>5.52</v>
      </c>
      <c r="K1707" s="8">
        <v>3.64</v>
      </c>
      <c r="L1707" s="8">
        <v>4.33</v>
      </c>
      <c r="M1707" s="36" t="str">
        <f>INDEX(YahooDetails[], MATCH(ZACKS_Screener[Ticker], YahooDetails[Ticker],0), 4)</f>
        <v>Technology</v>
      </c>
      <c r="N1707" s="6" t="str">
        <f>INDEX(YahooDetails[], MATCH(ZACKS_Screener[Ticker], YahooDetails[Ticker],0), 2)</f>
        <v>Semiconductor Equipment &amp; Materials</v>
      </c>
      <c r="O17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-0.34057971014492744</v>
      </c>
      <c r="P17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0.18956043956043955</v>
      </c>
      <c r="Q1707" s="17">
        <f>IFERROR(ZACKS_Screener[[#This Row],[Price]]/ZACKS_Screener[[#This Row],[EPS1]], "")</f>
        <v>29.236263736263737</v>
      </c>
      <c r="R1707" s="17">
        <f>IFERROR(ZACKS_Screener[[#This Row],[Price]]/ZACKS_Screener[[#This Row],[EPS2]], "")</f>
        <v>24.577367205542725</v>
      </c>
      <c r="S1707" s="17">
        <f>IFERROR(ZACKS_Screener[[#This Row],[PE1]]/(ZACKS_Screener[[#This Row],[EG1]]*100), "")</f>
        <v>-0.8584264671498717</v>
      </c>
      <c r="T1707" s="17">
        <f>IFERROR(ZACKS_Screener[[#This Row],[PE2]]/(ZACKS_Screener[[#This Row],[EG2]]*100), "")</f>
        <v>1.2965451685242828</v>
      </c>
      <c r="U1707"/>
    </row>
    <row r="1708" spans="1:21" hidden="1" x14ac:dyDescent="0.25">
      <c r="A1708" s="20" t="s">
        <v>2447</v>
      </c>
      <c r="B1708" s="35">
        <v>133479.48000000001</v>
      </c>
      <c r="C1708" s="6" t="s">
        <v>2446</v>
      </c>
      <c r="D1708" s="6" t="s">
        <v>22</v>
      </c>
      <c r="E1708" s="6" t="s">
        <v>14</v>
      </c>
      <c r="F1708" s="6" t="s">
        <v>1131</v>
      </c>
      <c r="G1708">
        <v>9</v>
      </c>
      <c r="H1708">
        <v>202209</v>
      </c>
      <c r="I1708" s="8">
        <v>119.82</v>
      </c>
      <c r="J1708" s="8">
        <v>12.53</v>
      </c>
      <c r="K1708" s="8">
        <v>8.25</v>
      </c>
      <c r="L1708" s="8">
        <v>9.6999999999999993</v>
      </c>
      <c r="M1708" s="36" t="str">
        <f>INDEX(YahooDetails[], MATCH(ZACKS_Screener[Ticker], YahooDetails[Ticker],0), 4)</f>
        <v>Technology</v>
      </c>
      <c r="N1708" s="6" t="str">
        <f>INDEX(YahooDetails[], MATCH(ZACKS_Screener[Ticker], YahooDetails[Ticker],0), 2)</f>
        <v>Semiconductors</v>
      </c>
      <c r="O17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-0.34158020750199519</v>
      </c>
      <c r="P17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0.17575757575757567</v>
      </c>
      <c r="Q1708" s="17">
        <f>IFERROR(ZACKS_Screener[[#This Row],[Price]]/ZACKS_Screener[[#This Row],[EPS1]], "")</f>
        <v>14.523636363636363</v>
      </c>
      <c r="R1708" s="17">
        <f>IFERROR(ZACKS_Screener[[#This Row],[Price]]/ZACKS_Screener[[#This Row],[EPS2]], "")</f>
        <v>12.352577319587629</v>
      </c>
      <c r="S1708" s="17">
        <f>IFERROR(ZACKS_Screener[[#This Row],[PE1]]/(ZACKS_Screener[[#This Row],[EG1]]*100), "")</f>
        <v>-0.42518963466440102</v>
      </c>
      <c r="T1708" s="17">
        <f>IFERROR(ZACKS_Screener[[#This Row],[PE2]]/(ZACKS_Screener[[#This Row],[EG2]]*100), "")</f>
        <v>0.70281905439033099</v>
      </c>
      <c r="U1708"/>
    </row>
    <row r="1709" spans="1:21" hidden="1" x14ac:dyDescent="0.25">
      <c r="A1709" s="20" t="s">
        <v>3434</v>
      </c>
      <c r="B1709" s="35">
        <v>2461.1999999999998</v>
      </c>
      <c r="C1709" s="6" t="s">
        <v>3433</v>
      </c>
      <c r="D1709" s="6" t="s">
        <v>22</v>
      </c>
      <c r="E1709" s="6" t="s">
        <v>14</v>
      </c>
      <c r="F1709" s="6" t="s">
        <v>201</v>
      </c>
      <c r="G1709">
        <v>12</v>
      </c>
      <c r="H1709">
        <v>202212</v>
      </c>
      <c r="I1709" s="8">
        <v>17.89</v>
      </c>
      <c r="J1709" s="8">
        <v>0.35</v>
      </c>
      <c r="K1709" s="8">
        <v>0.23</v>
      </c>
      <c r="L1709" s="8">
        <v>0.48</v>
      </c>
      <c r="M1709" s="36" t="str">
        <f>INDEX(YahooDetails[], MATCH(ZACKS_Screener[Ticker], YahooDetails[Ticker],0), 4)</f>
        <v>Technology</v>
      </c>
      <c r="N1709" s="6" t="str">
        <f>INDEX(YahooDetails[], MATCH(ZACKS_Screener[Ticker], YahooDetails[Ticker],0), 2)</f>
        <v>Software—Application</v>
      </c>
      <c r="O17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-0.3428571428571428</v>
      </c>
      <c r="P17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1.0869565217391304</v>
      </c>
      <c r="Q1709" s="17">
        <f>IFERROR(ZACKS_Screener[[#This Row],[Price]]/ZACKS_Screener[[#This Row],[EPS1]], "")</f>
        <v>77.782608695652172</v>
      </c>
      <c r="R1709" s="17">
        <f>IFERROR(ZACKS_Screener[[#This Row],[Price]]/ZACKS_Screener[[#This Row],[EPS2]], "")</f>
        <v>37.270833333333336</v>
      </c>
      <c r="S1709" s="17">
        <f>IFERROR(ZACKS_Screener[[#This Row],[PE1]]/(ZACKS_Screener[[#This Row],[EG1]]*100), "")</f>
        <v>-2.2686594202898553</v>
      </c>
      <c r="T1709" s="17">
        <f>IFERROR(ZACKS_Screener[[#This Row],[PE2]]/(ZACKS_Screener[[#This Row],[EG2]]*100), "")</f>
        <v>0.34289166666666671</v>
      </c>
      <c r="U1709"/>
    </row>
    <row r="1710" spans="1:21" hidden="1" x14ac:dyDescent="0.25">
      <c r="A1710" s="20" t="s">
        <v>1192</v>
      </c>
      <c r="B1710" s="35">
        <v>17691.810000000001</v>
      </c>
      <c r="C1710" s="6" t="s">
        <v>1191</v>
      </c>
      <c r="D1710" s="6" t="s">
        <v>22</v>
      </c>
      <c r="E1710" s="6" t="s">
        <v>23</v>
      </c>
      <c r="F1710" s="6" t="s">
        <v>334</v>
      </c>
      <c r="G1710">
        <v>12</v>
      </c>
      <c r="H1710">
        <v>202212</v>
      </c>
      <c r="I1710" s="8">
        <v>115.79</v>
      </c>
      <c r="J1710" s="8">
        <v>8.26</v>
      </c>
      <c r="K1710" s="8">
        <v>5.42</v>
      </c>
      <c r="L1710" s="8">
        <v>5.16</v>
      </c>
      <c r="M1710" s="36" t="str">
        <f>INDEX(YahooDetails[], MATCH(ZACKS_Screener[Ticker], YahooDetails[Ticker],0), 4)</f>
        <v>Industrials</v>
      </c>
      <c r="N1710" s="6" t="str">
        <f>INDEX(YahooDetails[], MATCH(ZACKS_Screener[Ticker], YahooDetails[Ticker],0), 2)</f>
        <v>Integrated Freight &amp; Logistics</v>
      </c>
      <c r="O17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-0.34382566585956414</v>
      </c>
      <c r="P17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-4.7970479704797009E-2</v>
      </c>
      <c r="Q1710" s="17">
        <f>IFERROR(ZACKS_Screener[[#This Row],[Price]]/ZACKS_Screener[[#This Row],[EPS1]], "")</f>
        <v>21.363468634686349</v>
      </c>
      <c r="R1710" s="17">
        <f>IFERROR(ZACKS_Screener[[#This Row],[Price]]/ZACKS_Screener[[#This Row],[EPS2]], "")</f>
        <v>22.439922480620154</v>
      </c>
      <c r="S1710" s="17">
        <f>IFERROR(ZACKS_Screener[[#This Row],[PE1]]/(ZACKS_Screener[[#This Row],[EG1]]*100), "")</f>
        <v>-0.62134595395249748</v>
      </c>
      <c r="T1710" s="17">
        <f>IFERROR(ZACKS_Screener[[#This Row],[PE2]]/(ZACKS_Screener[[#This Row],[EG2]]*100), "")</f>
        <v>-4.6778607632677431</v>
      </c>
      <c r="U1710"/>
    </row>
    <row r="1711" spans="1:21" hidden="1" x14ac:dyDescent="0.25">
      <c r="A1711" s="20" t="s">
        <v>4052</v>
      </c>
      <c r="B1711" s="35">
        <v>2487.61</v>
      </c>
      <c r="C1711" s="6" t="s">
        <v>4051</v>
      </c>
      <c r="D1711" s="6" t="s">
        <v>22</v>
      </c>
      <c r="E1711" s="6" t="s">
        <v>41</v>
      </c>
      <c r="F1711" s="6" t="s">
        <v>67</v>
      </c>
      <c r="G1711">
        <v>12</v>
      </c>
      <c r="H1711">
        <v>202212</v>
      </c>
      <c r="I1711" s="8">
        <v>43.78</v>
      </c>
      <c r="J1711" s="8">
        <v>-1.65</v>
      </c>
      <c r="K1711" s="8">
        <v>-2.2200000000000002</v>
      </c>
      <c r="L1711" s="8">
        <v>-2.75</v>
      </c>
      <c r="M1711" s="36" t="str">
        <f>INDEX(YahooDetails[], MATCH(ZACKS_Screener[Ticker], YahooDetails[Ticker],0), 4)</f>
        <v>Healthcare</v>
      </c>
      <c r="N1711" s="6" t="str">
        <f>INDEX(YahooDetails[], MATCH(ZACKS_Screener[Ticker], YahooDetails[Ticker],0), 2)</f>
        <v>Biotechnology</v>
      </c>
      <c r="O17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-0.34545454545454563</v>
      </c>
      <c r="P17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-0.23873873873873863</v>
      </c>
      <c r="Q1711" s="17">
        <f>IFERROR(ZACKS_Screener[[#This Row],[Price]]/ZACKS_Screener[[#This Row],[EPS1]], "")</f>
        <v>-19.72072072072072</v>
      </c>
      <c r="R1711" s="17">
        <f>IFERROR(ZACKS_Screener[[#This Row],[Price]]/ZACKS_Screener[[#This Row],[EPS2]], "")</f>
        <v>-15.92</v>
      </c>
      <c r="S1711" s="17">
        <f>IFERROR(ZACKS_Screener[[#This Row],[PE1]]/(ZACKS_Screener[[#This Row],[EG1]]*100), "")</f>
        <v>0.57086296823138905</v>
      </c>
      <c r="T1711" s="17">
        <f>IFERROR(ZACKS_Screener[[#This Row],[PE2]]/(ZACKS_Screener[[#This Row],[EG2]]*100), "")</f>
        <v>0.66683773584905692</v>
      </c>
      <c r="U1711"/>
    </row>
    <row r="1712" spans="1:21" hidden="1" x14ac:dyDescent="0.25">
      <c r="A1712" s="20" t="s">
        <v>3066</v>
      </c>
      <c r="B1712" s="35">
        <v>25185.62</v>
      </c>
      <c r="C1712" s="6" t="s">
        <v>3065</v>
      </c>
      <c r="D1712" s="6" t="s">
        <v>22</v>
      </c>
      <c r="E1712" s="6" t="s">
        <v>14</v>
      </c>
      <c r="F1712" s="6" t="s">
        <v>253</v>
      </c>
      <c r="G1712">
        <v>3</v>
      </c>
      <c r="H1712">
        <v>202303</v>
      </c>
      <c r="I1712" s="8">
        <v>9.33</v>
      </c>
      <c r="J1712" s="8">
        <v>1.36</v>
      </c>
      <c r="K1712" s="8">
        <v>0.89</v>
      </c>
      <c r="L1712" s="8">
        <v>1.03</v>
      </c>
      <c r="M1712" s="36" t="str">
        <f>INDEX(YahooDetails[], MATCH(ZACKS_Screener[Ticker], YahooDetails[Ticker],0), 4)</f>
        <v>Communication Services</v>
      </c>
      <c r="N1712" s="6" t="str">
        <f>INDEX(YahooDetails[], MATCH(ZACKS_Screener[Ticker], YahooDetails[Ticker],0), 2)</f>
        <v>Telecom Services</v>
      </c>
      <c r="O17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-0.3455882352941177</v>
      </c>
      <c r="P17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0.15730337078651688</v>
      </c>
      <c r="Q1712" s="17">
        <f>IFERROR(ZACKS_Screener[[#This Row],[Price]]/ZACKS_Screener[[#This Row],[EPS1]], "")</f>
        <v>10.48314606741573</v>
      </c>
      <c r="R1712" s="17">
        <f>IFERROR(ZACKS_Screener[[#This Row],[Price]]/ZACKS_Screener[[#This Row],[EPS2]], "")</f>
        <v>9.0582524271844651</v>
      </c>
      <c r="S1712" s="17">
        <f>IFERROR(ZACKS_Screener[[#This Row],[PE1]]/(ZACKS_Screener[[#This Row],[EG1]]*100), "")</f>
        <v>-0.30334209897202957</v>
      </c>
      <c r="T1712" s="17">
        <f>IFERROR(ZACKS_Screener[[#This Row],[PE2]]/(ZACKS_Screener[[#This Row],[EG2]]*100), "")</f>
        <v>0.5758460471567266</v>
      </c>
      <c r="U1712"/>
    </row>
    <row r="1713" spans="1:21" hidden="1" x14ac:dyDescent="0.25">
      <c r="A1713" s="20" t="s">
        <v>1600</v>
      </c>
      <c r="B1713" s="35">
        <v>28605.97</v>
      </c>
      <c r="C1713" s="6" t="s">
        <v>1599</v>
      </c>
      <c r="D1713" s="6" t="s">
        <v>582</v>
      </c>
      <c r="E1713" s="6" t="s">
        <v>223</v>
      </c>
      <c r="F1713" s="6" t="s">
        <v>886</v>
      </c>
      <c r="G1713">
        <v>12</v>
      </c>
      <c r="H1713">
        <v>202212</v>
      </c>
      <c r="I1713" s="8">
        <v>48.97</v>
      </c>
      <c r="J1713" s="8">
        <v>8.8000000000000007</v>
      </c>
      <c r="K1713" s="8">
        <v>5.75</v>
      </c>
      <c r="L1713" s="8">
        <v>5.84</v>
      </c>
      <c r="M1713" s="36" t="str">
        <f>INDEX(YahooDetails[], MATCH(ZACKS_Screener[Ticker], YahooDetails[Ticker],0), 4)</f>
        <v>Energy</v>
      </c>
      <c r="N1713" s="6" t="str">
        <f>INDEX(YahooDetails[], MATCH(ZACKS_Screener[Ticker], YahooDetails[Ticker],0), 2)</f>
        <v>Oil &amp; Gas Integrated</v>
      </c>
      <c r="O17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-0.34659090909090912</v>
      </c>
      <c r="P17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1.5652173913043455E-2</v>
      </c>
      <c r="Q1713" s="17">
        <f>IFERROR(ZACKS_Screener[[#This Row],[Price]]/ZACKS_Screener[[#This Row],[EPS1]], "")</f>
        <v>8.5165217391304342</v>
      </c>
      <c r="R1713" s="17">
        <f>IFERROR(ZACKS_Screener[[#This Row],[Price]]/ZACKS_Screener[[#This Row],[EPS2]], "")</f>
        <v>8.3852739726027394</v>
      </c>
      <c r="S1713" s="17">
        <f>IFERROR(ZACKS_Screener[[#This Row],[PE1]]/(ZACKS_Screener[[#This Row],[EG1]]*100), "")</f>
        <v>-0.24572259444048464</v>
      </c>
      <c r="T1713" s="17">
        <f>IFERROR(ZACKS_Screener[[#This Row],[PE2]]/(ZACKS_Screener[[#This Row],[EG2]]*100), "")</f>
        <v>5.3572583713850914</v>
      </c>
      <c r="U1713"/>
    </row>
    <row r="1714" spans="1:21" hidden="1" x14ac:dyDescent="0.25">
      <c r="A1714" s="20" t="s">
        <v>3883</v>
      </c>
      <c r="B1714" s="35">
        <v>2646.14</v>
      </c>
      <c r="C1714" s="6" t="s">
        <v>3882</v>
      </c>
      <c r="D1714" s="6" t="s">
        <v>13</v>
      </c>
      <c r="E1714" s="6" t="s">
        <v>85</v>
      </c>
      <c r="F1714" s="6" t="s">
        <v>1901</v>
      </c>
      <c r="G1714">
        <v>4</v>
      </c>
      <c r="H1714">
        <v>202304</v>
      </c>
      <c r="I1714" s="8">
        <v>50.49</v>
      </c>
      <c r="J1714" s="8">
        <v>6.23</v>
      </c>
      <c r="K1714" s="8">
        <v>4.07</v>
      </c>
      <c r="L1714" s="8">
        <v>4.68</v>
      </c>
      <c r="M1714" s="36" t="str">
        <f>INDEX(YahooDetails[], MATCH(ZACKS_Screener[Ticker], YahooDetails[Ticker],0), 4)</f>
        <v>Industrials</v>
      </c>
      <c r="N1714" s="6" t="str">
        <f>INDEX(YahooDetails[], MATCH(ZACKS_Screener[Ticker], YahooDetails[Ticker],0), 2)</f>
        <v>Staffing &amp; Employment Services</v>
      </c>
      <c r="O17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-0.3467094703049759</v>
      </c>
      <c r="P17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0.14987714987714973</v>
      </c>
      <c r="Q1714" s="17">
        <f>IFERROR(ZACKS_Screener[[#This Row],[Price]]/ZACKS_Screener[[#This Row],[EPS1]], "")</f>
        <v>12.405405405405405</v>
      </c>
      <c r="R1714" s="17">
        <f>IFERROR(ZACKS_Screener[[#This Row],[Price]]/ZACKS_Screener[[#This Row],[EPS2]], "")</f>
        <v>10.78846153846154</v>
      </c>
      <c r="S1714" s="17">
        <f>IFERROR(ZACKS_Screener[[#This Row],[PE1]]/(ZACKS_Screener[[#This Row],[EG1]]*100), "")</f>
        <v>-0.35780405405405413</v>
      </c>
      <c r="T1714" s="17">
        <f>IFERROR(ZACKS_Screener[[#This Row],[PE2]]/(ZACKS_Screener[[#This Row],[EG2]]*100), "")</f>
        <v>0.71982030264817232</v>
      </c>
      <c r="U1714"/>
    </row>
    <row r="1715" spans="1:21" hidden="1" x14ac:dyDescent="0.25">
      <c r="A1715" s="20" t="s">
        <v>1586</v>
      </c>
      <c r="B1715" s="35">
        <v>6099.78</v>
      </c>
      <c r="C1715" s="6" t="s">
        <v>1585</v>
      </c>
      <c r="D1715" s="6" t="s">
        <v>13</v>
      </c>
      <c r="E1715" s="6" t="s">
        <v>330</v>
      </c>
      <c r="F1715" s="6" t="s">
        <v>606</v>
      </c>
      <c r="G1715">
        <v>12</v>
      </c>
      <c r="H1715">
        <v>202212</v>
      </c>
      <c r="I1715" s="8">
        <v>30.64</v>
      </c>
      <c r="J1715" s="8">
        <v>1.99</v>
      </c>
      <c r="K1715" s="8">
        <v>1.3</v>
      </c>
      <c r="L1715" s="8">
        <v>1.86</v>
      </c>
      <c r="M1715" s="36" t="str">
        <f>INDEX(YahooDetails[], MATCH(ZACKS_Screener[Ticker], YahooDetails[Ticker],0), 4)</f>
        <v>Consumer Cyclical</v>
      </c>
      <c r="N1715" s="6" t="str">
        <f>INDEX(YahooDetails[], MATCH(ZACKS_Screener[Ticker], YahooDetails[Ticker],0), 2)</f>
        <v>Gambling</v>
      </c>
      <c r="O17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-0.34673366834170849</v>
      </c>
      <c r="P17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0.43076923076923079</v>
      </c>
      <c r="Q1715" s="17">
        <f>IFERROR(ZACKS_Screener[[#This Row],[Price]]/ZACKS_Screener[[#This Row],[EPS1]], "")</f>
        <v>23.569230769230767</v>
      </c>
      <c r="R1715" s="17">
        <f>IFERROR(ZACKS_Screener[[#This Row],[Price]]/ZACKS_Screener[[#This Row],[EPS2]], "")</f>
        <v>16.473118279569892</v>
      </c>
      <c r="S1715" s="17">
        <f>IFERROR(ZACKS_Screener[[#This Row],[PE1]]/(ZACKS_Screener[[#This Row],[EG1]]*100), "")</f>
        <v>-0.67975027870680049</v>
      </c>
      <c r="T1715" s="17">
        <f>IFERROR(ZACKS_Screener[[#This Row],[PE2]]/(ZACKS_Screener[[#This Row],[EG2]]*100), "")</f>
        <v>0.38241167434715817</v>
      </c>
      <c r="U1715"/>
    </row>
    <row r="1716" spans="1:21" hidden="1" x14ac:dyDescent="0.25">
      <c r="A1716" s="20" t="s">
        <v>1760</v>
      </c>
      <c r="B1716" s="35">
        <v>8594.17</v>
      </c>
      <c r="C1716" s="6" t="s">
        <v>1759</v>
      </c>
      <c r="D1716" s="6" t="s">
        <v>13</v>
      </c>
      <c r="E1716" s="6" t="s">
        <v>23</v>
      </c>
      <c r="F1716" s="6" t="s">
        <v>1688</v>
      </c>
      <c r="G1716">
        <v>12</v>
      </c>
      <c r="H1716">
        <v>202212</v>
      </c>
      <c r="I1716" s="8">
        <v>53.37</v>
      </c>
      <c r="J1716" s="8">
        <v>5.03</v>
      </c>
      <c r="K1716" s="8">
        <v>3.27</v>
      </c>
      <c r="L1716" s="8">
        <v>4.28</v>
      </c>
      <c r="M1716" s="36" t="str">
        <f>INDEX(YahooDetails[], MATCH(ZACKS_Screener[Ticker], YahooDetails[Ticker],0), 4)</f>
        <v>Industrials</v>
      </c>
      <c r="N1716" s="6" t="str">
        <f>INDEX(YahooDetails[], MATCH(ZACKS_Screener[Ticker], YahooDetails[Ticker],0), 2)</f>
        <v>Trucking</v>
      </c>
      <c r="O17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-0.3499005964214712</v>
      </c>
      <c r="P17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0.30886850152905204</v>
      </c>
      <c r="Q1716" s="17">
        <f>IFERROR(ZACKS_Screener[[#This Row],[Price]]/ZACKS_Screener[[#This Row],[EPS1]], "")</f>
        <v>16.321100917431192</v>
      </c>
      <c r="R1716" s="17">
        <f>IFERROR(ZACKS_Screener[[#This Row],[Price]]/ZACKS_Screener[[#This Row],[EPS2]], "")</f>
        <v>12.469626168224298</v>
      </c>
      <c r="S1716" s="17">
        <f>IFERROR(ZACKS_Screener[[#This Row],[PE1]]/(ZACKS_Screener[[#This Row],[EG1]]*100), "")</f>
        <v>-0.46644964553794827</v>
      </c>
      <c r="T1716" s="17">
        <f>IFERROR(ZACKS_Screener[[#This Row],[PE2]]/(ZACKS_Screener[[#This Row],[EG2]]*100), "")</f>
        <v>0.40371957990191532</v>
      </c>
      <c r="U1716"/>
    </row>
    <row r="1717" spans="1:21" hidden="1" x14ac:dyDescent="0.25">
      <c r="A1717" s="20" t="s">
        <v>2851</v>
      </c>
      <c r="B1717" s="35">
        <v>16851.16</v>
      </c>
      <c r="C1717" s="6" t="s">
        <v>2850</v>
      </c>
      <c r="D1717" s="6" t="s">
        <v>22</v>
      </c>
      <c r="E1717" s="6" t="s">
        <v>14</v>
      </c>
      <c r="F1717" s="6" t="s">
        <v>15</v>
      </c>
      <c r="G1717">
        <v>12</v>
      </c>
      <c r="H1717">
        <v>202212</v>
      </c>
      <c r="I1717" s="8">
        <v>108.69</v>
      </c>
      <c r="J1717" s="8">
        <v>4.25</v>
      </c>
      <c r="K1717" s="8">
        <v>2.76</v>
      </c>
      <c r="L1717" s="8">
        <v>4.3499999999999996</v>
      </c>
      <c r="M1717" s="36" t="str">
        <f>INDEX(YahooDetails[], MATCH(ZACKS_Screener[Ticker], YahooDetails[Ticker],0), 4)</f>
        <v>Technology</v>
      </c>
      <c r="N1717" s="6" t="str">
        <f>INDEX(YahooDetails[], MATCH(ZACKS_Screener[Ticker], YahooDetails[Ticker],0), 2)</f>
        <v>Semiconductor Equipment &amp; Materials</v>
      </c>
      <c r="O17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-0.3505882352941177</v>
      </c>
      <c r="P17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0.57608695652173914</v>
      </c>
      <c r="Q1717" s="17">
        <f>IFERROR(ZACKS_Screener[[#This Row],[Price]]/ZACKS_Screener[[#This Row],[EPS1]], "")</f>
        <v>39.380434782608695</v>
      </c>
      <c r="R1717" s="17">
        <f>IFERROR(ZACKS_Screener[[#This Row],[Price]]/ZACKS_Screener[[#This Row],[EPS2]], "")</f>
        <v>24.986206896551725</v>
      </c>
      <c r="S1717" s="17">
        <f>IFERROR(ZACKS_Screener[[#This Row],[PE1]]/(ZACKS_Screener[[#This Row],[EG1]]*100), "")</f>
        <v>-1.123267435074409</v>
      </c>
      <c r="T1717" s="17">
        <f>IFERROR(ZACKS_Screener[[#This Row],[PE2]]/(ZACKS_Screener[[#This Row],[EG2]]*100), "")</f>
        <v>0.43372283669486011</v>
      </c>
      <c r="U1717"/>
    </row>
    <row r="1718" spans="1:21" hidden="1" x14ac:dyDescent="0.25">
      <c r="A1718" s="20" t="s">
        <v>2716</v>
      </c>
      <c r="B1718" s="35">
        <v>3069.59</v>
      </c>
      <c r="C1718" s="6" t="s">
        <v>2715</v>
      </c>
      <c r="D1718" s="6" t="s">
        <v>13</v>
      </c>
      <c r="E1718" s="6" t="s">
        <v>330</v>
      </c>
      <c r="F1718" s="6" t="s">
        <v>2496</v>
      </c>
      <c r="G1718">
        <v>9</v>
      </c>
      <c r="H1718">
        <v>202209</v>
      </c>
      <c r="I1718" s="8">
        <v>74.86</v>
      </c>
      <c r="J1718" s="8">
        <v>1.36</v>
      </c>
      <c r="K1718" s="8">
        <v>0.88</v>
      </c>
      <c r="L1718" s="8">
        <v>2.46</v>
      </c>
      <c r="M1718" s="36" t="str">
        <f>INDEX(YahooDetails[], MATCH(ZACKS_Screener[Ticker], YahooDetails[Ticker],0), 4)</f>
        <v>Consumer Defensive</v>
      </c>
      <c r="N1718" s="6" t="str">
        <f>INDEX(YahooDetails[], MATCH(ZACKS_Screener[Ticker], YahooDetails[Ticker],0), 2)</f>
        <v>Household &amp; Personal Products</v>
      </c>
      <c r="O17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-0.35294117647058826</v>
      </c>
      <c r="P17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1.7954545454545456</v>
      </c>
      <c r="Q1718" s="17">
        <f>IFERROR(ZACKS_Screener[[#This Row],[Price]]/ZACKS_Screener[[#This Row],[EPS1]], "")</f>
        <v>85.068181818181813</v>
      </c>
      <c r="R1718" s="17">
        <f>IFERROR(ZACKS_Screener[[#This Row],[Price]]/ZACKS_Screener[[#This Row],[EPS2]], "")</f>
        <v>30.430894308943088</v>
      </c>
      <c r="S1718" s="17">
        <f>IFERROR(ZACKS_Screener[[#This Row],[PE1]]/(ZACKS_Screener[[#This Row],[EG1]]*100), "")</f>
        <v>-2.4102651515151514</v>
      </c>
      <c r="T1718" s="17">
        <f>IFERROR(ZACKS_Screener[[#This Row],[PE2]]/(ZACKS_Screener[[#This Row],[EG2]]*100), "")</f>
        <v>0.16948852526499947</v>
      </c>
      <c r="U1718"/>
    </row>
    <row r="1719" spans="1:21" hidden="1" x14ac:dyDescent="0.25">
      <c r="A1719" s="20" t="s">
        <v>1497</v>
      </c>
      <c r="B1719" s="35">
        <v>20191.54</v>
      </c>
      <c r="C1719" s="6" t="s">
        <v>1496</v>
      </c>
      <c r="D1719" s="6" t="s">
        <v>22</v>
      </c>
      <c r="E1719" s="6" t="s">
        <v>41</v>
      </c>
      <c r="F1719" s="6" t="s">
        <v>48</v>
      </c>
      <c r="G1719">
        <v>9</v>
      </c>
      <c r="H1719">
        <v>202209</v>
      </c>
      <c r="I1719" s="8">
        <v>82.04</v>
      </c>
      <c r="J1719" s="8">
        <v>6.02</v>
      </c>
      <c r="K1719" s="8">
        <v>3.89</v>
      </c>
      <c r="L1719" s="8">
        <v>4.09</v>
      </c>
      <c r="M1719" s="36" t="str">
        <f>INDEX(YahooDetails[], MATCH(ZACKS_Screener[Ticker], YahooDetails[Ticker],0), 4)</f>
        <v>Healthcare</v>
      </c>
      <c r="N1719" s="6" t="str">
        <f>INDEX(YahooDetails[], MATCH(ZACKS_Screener[Ticker], YahooDetails[Ticker],0), 2)</f>
        <v>Medical Instruments &amp; Supplies</v>
      </c>
      <c r="O17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-0.35382059800664445</v>
      </c>
      <c r="P17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5.1413881748071912E-2</v>
      </c>
      <c r="Q1719" s="17">
        <f>IFERROR(ZACKS_Screener[[#This Row],[Price]]/ZACKS_Screener[[#This Row],[EPS1]], "")</f>
        <v>21.089974293059125</v>
      </c>
      <c r="R1719" s="17">
        <f>IFERROR(ZACKS_Screener[[#This Row],[Price]]/ZACKS_Screener[[#This Row],[EPS2]], "")</f>
        <v>20.05867970660147</v>
      </c>
      <c r="S1719" s="17">
        <f>IFERROR(ZACKS_Screener[[#This Row],[PE1]]/(ZACKS_Screener[[#This Row],[EG1]]*100), "")</f>
        <v>-0.59606406217941765</v>
      </c>
      <c r="T1719" s="17">
        <f>IFERROR(ZACKS_Screener[[#This Row],[PE2]]/(ZACKS_Screener[[#This Row],[EG2]]*100), "")</f>
        <v>3.9014132029339912</v>
      </c>
      <c r="U1719"/>
    </row>
    <row r="1720" spans="1:21" hidden="1" x14ac:dyDescent="0.25">
      <c r="A1720" s="20" t="s">
        <v>1428</v>
      </c>
      <c r="B1720" s="35">
        <v>3814.94</v>
      </c>
      <c r="C1720" s="6" t="s">
        <v>1427</v>
      </c>
      <c r="D1720" s="6" t="s">
        <v>22</v>
      </c>
      <c r="E1720" s="6" t="s">
        <v>107</v>
      </c>
      <c r="F1720" s="6" t="s">
        <v>1429</v>
      </c>
      <c r="G1720">
        <v>12</v>
      </c>
      <c r="H1720">
        <v>202212</v>
      </c>
      <c r="I1720" s="8">
        <v>13.46</v>
      </c>
      <c r="J1720" s="8">
        <v>1.3</v>
      </c>
      <c r="K1720" s="8">
        <v>0.84</v>
      </c>
      <c r="L1720" s="8">
        <v>1.62</v>
      </c>
      <c r="M1720" s="36" t="str">
        <f>INDEX(YahooDetails[], MATCH(ZACKS_Screener[Ticker], YahooDetails[Ticker],0), 4)</f>
        <v>Consumer Cyclical</v>
      </c>
      <c r="N1720" s="6" t="str">
        <f>INDEX(YahooDetails[], MATCH(ZACKS_Screener[Ticker], YahooDetails[Ticker],0), 2)</f>
        <v>Auto Parts</v>
      </c>
      <c r="O17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-0.35384615384615387</v>
      </c>
      <c r="P17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0.92857142857142883</v>
      </c>
      <c r="Q1720" s="17">
        <f>IFERROR(ZACKS_Screener[[#This Row],[Price]]/ZACKS_Screener[[#This Row],[EPS1]], "")</f>
        <v>16.023809523809526</v>
      </c>
      <c r="R1720" s="17">
        <f>IFERROR(ZACKS_Screener[[#This Row],[Price]]/ZACKS_Screener[[#This Row],[EPS2]], "")</f>
        <v>8.3086419753086425</v>
      </c>
      <c r="S1720" s="17">
        <f>IFERROR(ZACKS_Screener[[#This Row],[PE1]]/(ZACKS_Screener[[#This Row],[EG1]]*100), "")</f>
        <v>-0.45284679089026919</v>
      </c>
      <c r="T1720" s="17">
        <f>IFERROR(ZACKS_Screener[[#This Row],[PE2]]/(ZACKS_Screener[[#This Row],[EG2]]*100), "")</f>
        <v>8.9477682811016118E-2</v>
      </c>
      <c r="U1720"/>
    </row>
    <row r="1721" spans="1:21" hidden="1" x14ac:dyDescent="0.25">
      <c r="A1721" s="20" t="s">
        <v>4399</v>
      </c>
      <c r="B1721" s="35">
        <v>2612.41</v>
      </c>
      <c r="C1721" s="6" t="s">
        <v>4398</v>
      </c>
      <c r="D1721" s="6" t="s">
        <v>22</v>
      </c>
      <c r="E1721" s="6" t="s">
        <v>41</v>
      </c>
      <c r="F1721" s="6" t="s">
        <v>67</v>
      </c>
      <c r="G1721">
        <v>12</v>
      </c>
      <c r="H1721">
        <v>202212</v>
      </c>
      <c r="I1721" s="8">
        <v>41.1</v>
      </c>
      <c r="J1721" s="8">
        <v>-2.06</v>
      </c>
      <c r="K1721" s="8">
        <v>-2.79</v>
      </c>
      <c r="L1721" s="8">
        <v>-3.31</v>
      </c>
      <c r="M1721" s="36" t="str">
        <f>INDEX(YahooDetails[], MATCH(ZACKS_Screener[Ticker], YahooDetails[Ticker],0), 4)</f>
        <v>Healthcare</v>
      </c>
      <c r="N1721" s="6" t="str">
        <f>INDEX(YahooDetails[], MATCH(ZACKS_Screener[Ticker], YahooDetails[Ticker],0), 2)</f>
        <v>Biotechnology</v>
      </c>
      <c r="O17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-0.35436893203883496</v>
      </c>
      <c r="P17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-0.1863799283154122</v>
      </c>
      <c r="Q1721" s="17">
        <f>IFERROR(ZACKS_Screener[[#This Row],[Price]]/ZACKS_Screener[[#This Row],[EPS1]], "")</f>
        <v>-14.731182795698926</v>
      </c>
      <c r="R1721" s="17">
        <f>IFERROR(ZACKS_Screener[[#This Row],[Price]]/ZACKS_Screener[[#This Row],[EPS2]], "")</f>
        <v>-12.416918429003021</v>
      </c>
      <c r="S1721" s="17">
        <f>IFERROR(ZACKS_Screener[[#This Row],[PE1]]/(ZACKS_Screener[[#This Row],[EG1]]*100), "")</f>
        <v>0.41570187067314779</v>
      </c>
      <c r="T1721" s="17">
        <f>IFERROR(ZACKS_Screener[[#This Row],[PE2]]/(ZACKS_Screener[[#This Row],[EG2]]*100), "")</f>
        <v>0.66621543109458514</v>
      </c>
      <c r="U1721"/>
    </row>
    <row r="1722" spans="1:21" hidden="1" x14ac:dyDescent="0.25">
      <c r="A1722" s="20" t="s">
        <v>2747</v>
      </c>
      <c r="B1722" s="35">
        <v>12239.73</v>
      </c>
      <c r="C1722" s="6" t="s">
        <v>2746</v>
      </c>
      <c r="D1722" s="6" t="s">
        <v>22</v>
      </c>
      <c r="E1722" s="6" t="s">
        <v>41</v>
      </c>
      <c r="F1722" s="6" t="s">
        <v>67</v>
      </c>
      <c r="G1722">
        <v>12</v>
      </c>
      <c r="H1722">
        <v>202212</v>
      </c>
      <c r="I1722" s="8">
        <v>131.4</v>
      </c>
      <c r="J1722" s="8">
        <v>-8.0299999999999994</v>
      </c>
      <c r="K1722" s="8">
        <v>-10.88</v>
      </c>
      <c r="L1722" s="8">
        <v>1.84</v>
      </c>
      <c r="M1722" s="36" t="str">
        <f>INDEX(YahooDetails[], MATCH(ZACKS_Screener[Ticker], YahooDetails[Ticker],0), 4)</f>
        <v>Healthcare</v>
      </c>
      <c r="N1722" s="6" t="str">
        <f>INDEX(YahooDetails[], MATCH(ZACKS_Screener[Ticker], YahooDetails[Ticker],0), 2)</f>
        <v>Biotechnology</v>
      </c>
      <c r="O17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-0.35491905354919073</v>
      </c>
      <c r="P17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722" s="17">
        <f>IFERROR(ZACKS_Screener[[#This Row],[Price]]/ZACKS_Screener[[#This Row],[EPS1]], "")</f>
        <v>-12.07720588235294</v>
      </c>
      <c r="R1722" s="17">
        <f>IFERROR(ZACKS_Screener[[#This Row],[Price]]/ZACKS_Screener[[#This Row],[EPS2]], "")</f>
        <v>71.413043478260875</v>
      </c>
      <c r="S1722" s="17">
        <f>IFERROR(ZACKS_Screener[[#This Row],[PE1]]/(ZACKS_Screener[[#This Row],[EG1]]*100), "")</f>
        <v>0.34028057275541773</v>
      </c>
      <c r="T1722" s="17">
        <f>IFERROR(ZACKS_Screener[[#This Row],[PE2]]/(ZACKS_Screener[[#This Row],[EG2]]*100), "")</f>
        <v>0.71413043478260874</v>
      </c>
      <c r="U1722"/>
    </row>
    <row r="1723" spans="1:21" hidden="1" x14ac:dyDescent="0.25">
      <c r="A1723" s="20" t="s">
        <v>460</v>
      </c>
      <c r="B1723" s="35">
        <v>13222.79</v>
      </c>
      <c r="C1723" s="6" t="s">
        <v>459</v>
      </c>
      <c r="D1723" s="6" t="s">
        <v>13</v>
      </c>
      <c r="E1723" s="6" t="s">
        <v>37</v>
      </c>
      <c r="F1723" s="6" t="s">
        <v>38</v>
      </c>
      <c r="G1723">
        <v>9</v>
      </c>
      <c r="H1723">
        <v>202209</v>
      </c>
      <c r="I1723" s="8">
        <v>26.4</v>
      </c>
      <c r="J1723" s="8">
        <v>3.63</v>
      </c>
      <c r="K1723" s="8">
        <v>2.34</v>
      </c>
      <c r="L1723" s="8">
        <v>2.59</v>
      </c>
      <c r="M1723" s="36" t="str">
        <f>INDEX(YahooDetails[], MATCH(ZACKS_Screener[Ticker], YahooDetails[Ticker],0), 4)</f>
        <v>Financial Services</v>
      </c>
      <c r="N1723" s="6" t="str">
        <f>INDEX(YahooDetails[], MATCH(ZACKS_Screener[Ticker], YahooDetails[Ticker],0), 2)</f>
        <v>Asset Management</v>
      </c>
      <c r="O17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-0.35537190082644632</v>
      </c>
      <c r="P17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0.10683760683760685</v>
      </c>
      <c r="Q1723" s="17">
        <f>IFERROR(ZACKS_Screener[[#This Row],[Price]]/ZACKS_Screener[[#This Row],[EPS1]], "")</f>
        <v>11.282051282051283</v>
      </c>
      <c r="R1723" s="17">
        <f>IFERROR(ZACKS_Screener[[#This Row],[Price]]/ZACKS_Screener[[#This Row],[EPS2]], "")</f>
        <v>10.193050193050192</v>
      </c>
      <c r="S1723" s="17">
        <f>IFERROR(ZACKS_Screener[[#This Row],[PE1]]/(ZACKS_Screener[[#This Row],[EG1]]*100), "")</f>
        <v>-0.31747167561121048</v>
      </c>
      <c r="T1723" s="17">
        <f>IFERROR(ZACKS_Screener[[#This Row],[PE2]]/(ZACKS_Screener[[#This Row],[EG2]]*100), "")</f>
        <v>0.95406949806949792</v>
      </c>
      <c r="U1723"/>
    </row>
    <row r="1724" spans="1:21" hidden="1" x14ac:dyDescent="0.25">
      <c r="A1724" s="20" t="s">
        <v>993</v>
      </c>
      <c r="B1724" s="35">
        <v>4327.0600000000004</v>
      </c>
      <c r="C1724" s="6" t="s">
        <v>992</v>
      </c>
      <c r="D1724" s="6" t="s">
        <v>22</v>
      </c>
      <c r="E1724" s="6" t="s">
        <v>41</v>
      </c>
      <c r="F1724" s="6" t="s">
        <v>67</v>
      </c>
      <c r="G1724">
        <v>12</v>
      </c>
      <c r="H1724">
        <v>202212</v>
      </c>
      <c r="I1724" s="8">
        <v>31.61</v>
      </c>
      <c r="J1724" s="8">
        <v>-2.6</v>
      </c>
      <c r="K1724" s="8">
        <v>-3.53</v>
      </c>
      <c r="L1724" s="8">
        <v>-3.45</v>
      </c>
      <c r="M1724" s="36" t="str">
        <f>INDEX(YahooDetails[], MATCH(ZACKS_Screener[Ticker], YahooDetails[Ticker],0), 4)</f>
        <v>Healthcare</v>
      </c>
      <c r="N1724" s="6" t="str">
        <f>INDEX(YahooDetails[], MATCH(ZACKS_Screener[Ticker], YahooDetails[Ticker],0), 2)</f>
        <v>Biotechnology</v>
      </c>
      <c r="O17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-0.35769230769230759</v>
      </c>
      <c r="P17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2.2662889518413495E-2</v>
      </c>
      <c r="Q1724" s="17">
        <f>IFERROR(ZACKS_Screener[[#This Row],[Price]]/ZACKS_Screener[[#This Row],[EPS1]], "")</f>
        <v>-8.9546742209631738</v>
      </c>
      <c r="R1724" s="17">
        <f>IFERROR(ZACKS_Screener[[#This Row],[Price]]/ZACKS_Screener[[#This Row],[EPS2]], "")</f>
        <v>-9.1623188405797098</v>
      </c>
      <c r="S1724" s="17">
        <f>IFERROR(ZACKS_Screener[[#This Row],[PE1]]/(ZACKS_Screener[[#This Row],[EG1]]*100), "")</f>
        <v>0.25034573090864792</v>
      </c>
      <c r="T1724" s="17">
        <f>IFERROR(ZACKS_Screener[[#This Row],[PE2]]/(ZACKS_Screener[[#This Row],[EG2]]*100), "")</f>
        <v>-4.0428731884058147</v>
      </c>
      <c r="U1724"/>
    </row>
    <row r="1725" spans="1:21" hidden="1" x14ac:dyDescent="0.25">
      <c r="A1725" s="20" t="s">
        <v>2047</v>
      </c>
      <c r="B1725" s="35">
        <v>5809.05</v>
      </c>
      <c r="C1725" s="6" t="s">
        <v>2046</v>
      </c>
      <c r="D1725" s="6" t="s">
        <v>13</v>
      </c>
      <c r="E1725" s="6" t="s">
        <v>223</v>
      </c>
      <c r="F1725" s="6" t="s">
        <v>270</v>
      </c>
      <c r="G1725">
        <v>12</v>
      </c>
      <c r="H1725">
        <v>202212</v>
      </c>
      <c r="I1725" s="8">
        <v>48.74</v>
      </c>
      <c r="J1725" s="8">
        <v>10.53</v>
      </c>
      <c r="K1725" s="8">
        <v>6.75</v>
      </c>
      <c r="L1725" s="8">
        <v>8.5</v>
      </c>
      <c r="M1725" s="36" t="str">
        <f>INDEX(YahooDetails[], MATCH(ZACKS_Screener[Ticker], YahooDetails[Ticker],0), 4)</f>
        <v>Energy</v>
      </c>
      <c r="N1725" s="6" t="str">
        <f>INDEX(YahooDetails[], MATCH(ZACKS_Screener[Ticker], YahooDetails[Ticker],0), 2)</f>
        <v>Oil &amp; Gas E&amp;P</v>
      </c>
      <c r="O17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-0.35897435897435892</v>
      </c>
      <c r="P17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0.25925925925925924</v>
      </c>
      <c r="Q1725" s="17">
        <f>IFERROR(ZACKS_Screener[[#This Row],[Price]]/ZACKS_Screener[[#This Row],[EPS1]], "")</f>
        <v>7.2207407407407409</v>
      </c>
      <c r="R1725" s="17">
        <f>IFERROR(ZACKS_Screener[[#This Row],[Price]]/ZACKS_Screener[[#This Row],[EPS2]], "")</f>
        <v>5.7341176470588238</v>
      </c>
      <c r="S1725" s="17">
        <f>IFERROR(ZACKS_Screener[[#This Row],[PE1]]/(ZACKS_Screener[[#This Row],[EG1]]*100), "")</f>
        <v>-0.20114920634920638</v>
      </c>
      <c r="T1725" s="17">
        <f>IFERROR(ZACKS_Screener[[#This Row],[PE2]]/(ZACKS_Screener[[#This Row],[EG2]]*100), "")</f>
        <v>0.22117310924369751</v>
      </c>
      <c r="U1725"/>
    </row>
    <row r="1726" spans="1:21" hidden="1" x14ac:dyDescent="0.25">
      <c r="A1726" s="20" t="s">
        <v>3031</v>
      </c>
      <c r="B1726" s="35">
        <v>62987.25</v>
      </c>
      <c r="C1726" s="6" t="s">
        <v>3031</v>
      </c>
      <c r="D1726" s="6" t="s">
        <v>13</v>
      </c>
      <c r="E1726" s="6" t="s">
        <v>130</v>
      </c>
      <c r="F1726" s="6" t="s">
        <v>3032</v>
      </c>
      <c r="G1726">
        <v>12</v>
      </c>
      <c r="H1726">
        <v>202212</v>
      </c>
      <c r="I1726" s="8">
        <v>14.05</v>
      </c>
      <c r="J1726" s="8">
        <v>3.61</v>
      </c>
      <c r="K1726" s="8">
        <v>2.29</v>
      </c>
      <c r="L1726" s="8">
        <v>1.98</v>
      </c>
      <c r="M1726" s="36" t="str">
        <f>INDEX(YahooDetails[], MATCH(ZACKS_Screener[Ticker], YahooDetails[Ticker],0), 4)</f>
        <v>Basic Materials</v>
      </c>
      <c r="N1726" s="6" t="str">
        <f>INDEX(YahooDetails[], MATCH(ZACKS_Screener[Ticker], YahooDetails[Ticker],0), 2)</f>
        <v>Other Industrial Metals &amp; Mining</v>
      </c>
      <c r="O17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-0.36565096952908582</v>
      </c>
      <c r="P17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-0.13537117903930132</v>
      </c>
      <c r="Q1726" s="17">
        <f>IFERROR(ZACKS_Screener[[#This Row],[Price]]/ZACKS_Screener[[#This Row],[EPS1]], "")</f>
        <v>6.1353711790393017</v>
      </c>
      <c r="R1726" s="17">
        <f>IFERROR(ZACKS_Screener[[#This Row],[Price]]/ZACKS_Screener[[#This Row],[EPS2]], "")</f>
        <v>7.095959595959596</v>
      </c>
      <c r="S1726" s="17">
        <f>IFERROR(ZACKS_Screener[[#This Row],[PE1]]/(ZACKS_Screener[[#This Row],[EG1]]*100), "")</f>
        <v>-0.16779310572978698</v>
      </c>
      <c r="T1726" s="17">
        <f>IFERROR(ZACKS_Screener[[#This Row],[PE2]]/(ZACKS_Screener[[#This Row],[EG2]]*100), "")</f>
        <v>-0.52418540241120881</v>
      </c>
      <c r="U1726"/>
    </row>
    <row r="1727" spans="1:21" hidden="1" x14ac:dyDescent="0.25">
      <c r="A1727" s="20" t="s">
        <v>3456</v>
      </c>
      <c r="B1727" s="35">
        <v>3070.53</v>
      </c>
      <c r="C1727" s="6" t="s">
        <v>3455</v>
      </c>
      <c r="D1727" s="6" t="s">
        <v>13</v>
      </c>
      <c r="E1727" s="6" t="s">
        <v>223</v>
      </c>
      <c r="F1727" s="6" t="s">
        <v>3350</v>
      </c>
      <c r="G1727">
        <v>12</v>
      </c>
      <c r="H1727">
        <v>202212</v>
      </c>
      <c r="I1727" s="8">
        <v>21.22</v>
      </c>
      <c r="J1727" s="8">
        <v>8.89</v>
      </c>
      <c r="K1727" s="8">
        <v>5.63</v>
      </c>
      <c r="L1727" s="8">
        <v>2.97</v>
      </c>
      <c r="M1727" s="36" t="str">
        <f>INDEX(YahooDetails[], MATCH(ZACKS_Screener[Ticker], YahooDetails[Ticker],0), 4)</f>
        <v>Energy</v>
      </c>
      <c r="N1727" s="6" t="str">
        <f>INDEX(YahooDetails[], MATCH(ZACKS_Screener[Ticker], YahooDetails[Ticker],0), 2)</f>
        <v>Thermal Coal</v>
      </c>
      <c r="O17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-0.36670416197975259</v>
      </c>
      <c r="P17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-0.47246891651865003</v>
      </c>
      <c r="Q1727" s="17">
        <f>IFERROR(ZACKS_Screener[[#This Row],[Price]]/ZACKS_Screener[[#This Row],[EPS1]], "")</f>
        <v>3.7690941385435166</v>
      </c>
      <c r="R1727" s="17">
        <f>IFERROR(ZACKS_Screener[[#This Row],[Price]]/ZACKS_Screener[[#This Row],[EPS2]], "")</f>
        <v>7.1447811447811436</v>
      </c>
      <c r="S1727" s="17">
        <f>IFERROR(ZACKS_Screener[[#This Row],[PE1]]/(ZACKS_Screener[[#This Row],[EG1]]*100), "")</f>
        <v>-0.10278296592531246</v>
      </c>
      <c r="T1727" s="17">
        <f>IFERROR(ZACKS_Screener[[#This Row],[PE2]]/(ZACKS_Screener[[#This Row],[EG2]]*100), "")</f>
        <v>-0.15122224753803701</v>
      </c>
      <c r="U1727"/>
    </row>
    <row r="1728" spans="1:21" x14ac:dyDescent="0.25">
      <c r="A1728" s="20" t="s">
        <v>1700</v>
      </c>
      <c r="B1728" s="35">
        <v>7652.76</v>
      </c>
      <c r="C1728" s="6" t="s">
        <v>1699</v>
      </c>
      <c r="D1728" s="6" t="s">
        <v>13</v>
      </c>
      <c r="E1728" s="6" t="s">
        <v>37</v>
      </c>
      <c r="F1728" s="6" t="s">
        <v>379</v>
      </c>
      <c r="G1728">
        <v>11</v>
      </c>
      <c r="H1728">
        <v>202211</v>
      </c>
      <c r="I1728" s="8">
        <v>33.07</v>
      </c>
      <c r="J1728" s="8">
        <v>3.37</v>
      </c>
      <c r="K1728" s="8">
        <v>2.12</v>
      </c>
      <c r="L1728" s="8">
        <v>3.49</v>
      </c>
      <c r="M1728" s="36" t="str">
        <f>INDEX(YahooDetails[], MATCH(ZACKS_Screener[Ticker], YahooDetails[Ticker],0), 4)</f>
        <v>Financial Services</v>
      </c>
      <c r="N1728" s="6" t="str">
        <f>INDEX(YahooDetails[], MATCH(ZACKS_Screener[Ticker], YahooDetails[Ticker],0), 2)</f>
        <v>Capital Markets</v>
      </c>
      <c r="O17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-0.37091988130563797</v>
      </c>
      <c r="P17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0.64622641509433965</v>
      </c>
      <c r="Q1728" s="17">
        <f>IFERROR(ZACKS_Screener[[#This Row],[Price]]/ZACKS_Screener[[#This Row],[EPS1]], "")</f>
        <v>15.599056603773585</v>
      </c>
      <c r="R1728" s="17">
        <f>IFERROR(ZACKS_Screener[[#This Row],[Price]]/ZACKS_Screener[[#This Row],[EPS2]], "")</f>
        <v>9.4756446991404015</v>
      </c>
      <c r="S1728" s="17">
        <f>IFERROR(ZACKS_Screener[[#This Row],[PE1]]/(ZACKS_Screener[[#This Row],[EG1]]*100), "")</f>
        <v>-0.42055056603773583</v>
      </c>
      <c r="T1728" s="17">
        <f>IFERROR(ZACKS_Screener[[#This Row],[PE2]]/(ZACKS_Screener[[#This Row],[EG2]]*100), "")</f>
        <v>0.1466304143224646</v>
      </c>
      <c r="U1728"/>
    </row>
    <row r="1729" spans="1:21" hidden="1" x14ac:dyDescent="0.25">
      <c r="A1729" s="20" t="s">
        <v>694</v>
      </c>
      <c r="B1729" s="35">
        <v>11359.54</v>
      </c>
      <c r="C1729" s="6" t="s">
        <v>693</v>
      </c>
      <c r="D1729" s="6" t="s">
        <v>22</v>
      </c>
      <c r="E1729" s="6" t="s">
        <v>37</v>
      </c>
      <c r="F1729" s="6" t="s">
        <v>92</v>
      </c>
      <c r="G1729">
        <v>12</v>
      </c>
      <c r="H1729">
        <v>202212</v>
      </c>
      <c r="I1729" s="8">
        <v>31.37</v>
      </c>
      <c r="J1729" s="8">
        <v>4.34</v>
      </c>
      <c r="K1729" s="8">
        <v>2.72</v>
      </c>
      <c r="L1729" s="8">
        <v>3.88</v>
      </c>
      <c r="M1729" s="36" t="str">
        <f>INDEX(YahooDetails[], MATCH(ZACKS_Screener[Ticker], YahooDetails[Ticker],0), 4)</f>
        <v>Financial Services</v>
      </c>
      <c r="N1729" s="6" t="str">
        <f>INDEX(YahooDetails[], MATCH(ZACKS_Screener[Ticker], YahooDetails[Ticker],0), 2)</f>
        <v>Asset Management</v>
      </c>
      <c r="O17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-0.3732718894009216</v>
      </c>
      <c r="P17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0.42647058823529399</v>
      </c>
      <c r="Q1729" s="17">
        <f>IFERROR(ZACKS_Screener[[#This Row],[Price]]/ZACKS_Screener[[#This Row],[EPS1]], "")</f>
        <v>11.533088235294118</v>
      </c>
      <c r="R1729" s="17">
        <f>IFERROR(ZACKS_Screener[[#This Row],[Price]]/ZACKS_Screener[[#This Row],[EPS2]], "")</f>
        <v>8.0850515463917532</v>
      </c>
      <c r="S1729" s="17">
        <f>IFERROR(ZACKS_Screener[[#This Row],[PE1]]/(ZACKS_Screener[[#This Row],[EG1]]*100), "")</f>
        <v>-0.30897285766158322</v>
      </c>
      <c r="T1729" s="17">
        <f>IFERROR(ZACKS_Screener[[#This Row],[PE2]]/(ZACKS_Screener[[#This Row],[EG2]]*100), "")</f>
        <v>0.18958051901884115</v>
      </c>
      <c r="U1729"/>
    </row>
    <row r="1730" spans="1:21" hidden="1" x14ac:dyDescent="0.25">
      <c r="A1730" s="20" t="s">
        <v>2795</v>
      </c>
      <c r="B1730" s="35">
        <v>13381.22</v>
      </c>
      <c r="C1730" s="6" t="s">
        <v>2794</v>
      </c>
      <c r="D1730" s="6" t="s">
        <v>13</v>
      </c>
      <c r="E1730" s="6" t="s">
        <v>130</v>
      </c>
      <c r="F1730" s="6" t="s">
        <v>1628</v>
      </c>
      <c r="G1730">
        <v>12</v>
      </c>
      <c r="H1730">
        <v>202212</v>
      </c>
      <c r="I1730" s="8">
        <v>9.83</v>
      </c>
      <c r="J1730" s="8">
        <v>3.4</v>
      </c>
      <c r="K1730" s="8">
        <v>2.13</v>
      </c>
      <c r="L1730" s="8">
        <v>1.68</v>
      </c>
      <c r="M1730" s="36" t="str">
        <f>INDEX(YahooDetails[], MATCH(ZACKS_Screener[Ticker], YahooDetails[Ticker],0), 4)</f>
        <v>Basic Materials</v>
      </c>
      <c r="N1730" s="6" t="str">
        <f>INDEX(YahooDetails[], MATCH(ZACKS_Screener[Ticker], YahooDetails[Ticker],0), 2)</f>
        <v>Paper &amp; Paper Products</v>
      </c>
      <c r="O17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-0.37352941176470589</v>
      </c>
      <c r="P17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-0.21126760563380281</v>
      </c>
      <c r="Q1730" s="17">
        <f>IFERROR(ZACKS_Screener[[#This Row],[Price]]/ZACKS_Screener[[#This Row],[EPS1]], "")</f>
        <v>4.615023474178404</v>
      </c>
      <c r="R1730" s="17">
        <f>IFERROR(ZACKS_Screener[[#This Row],[Price]]/ZACKS_Screener[[#This Row],[EPS2]], "")</f>
        <v>5.8511904761904763</v>
      </c>
      <c r="S1730" s="17">
        <f>IFERROR(ZACKS_Screener[[#This Row],[PE1]]/(ZACKS_Screener[[#This Row],[EG1]]*100), "")</f>
        <v>-0.12355180954493365</v>
      </c>
      <c r="T1730" s="17">
        <f>IFERROR(ZACKS_Screener[[#This Row],[PE2]]/(ZACKS_Screener[[#This Row],[EG2]]*100), "")</f>
        <v>-0.27695634920634921</v>
      </c>
      <c r="U1730"/>
    </row>
    <row r="1731" spans="1:21" hidden="1" x14ac:dyDescent="0.25">
      <c r="A1731" s="20" t="s">
        <v>1811</v>
      </c>
      <c r="B1731" s="35">
        <v>35185.339999999997</v>
      </c>
      <c r="C1731" s="6" t="s">
        <v>1810</v>
      </c>
      <c r="D1731" s="6" t="s">
        <v>13</v>
      </c>
      <c r="E1731" s="6" t="s">
        <v>26</v>
      </c>
      <c r="F1731" s="6" t="s">
        <v>961</v>
      </c>
      <c r="G1731">
        <v>11</v>
      </c>
      <c r="H1731">
        <v>202211</v>
      </c>
      <c r="I1731" s="8">
        <v>121.58</v>
      </c>
      <c r="J1731" s="8">
        <v>17.55</v>
      </c>
      <c r="K1731" s="8">
        <v>10.97</v>
      </c>
      <c r="L1731" s="8">
        <v>11.72</v>
      </c>
      <c r="M1731" s="36" t="str">
        <f>INDEX(YahooDetails[], MATCH(ZACKS_Screener[Ticker], YahooDetails[Ticker],0), 4)</f>
        <v>Consumer Cyclical</v>
      </c>
      <c r="N1731" s="6" t="str">
        <f>INDEX(YahooDetails[], MATCH(ZACKS_Screener[Ticker], YahooDetails[Ticker],0), 2)</f>
        <v>Residential Construction</v>
      </c>
      <c r="O17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-0.37492877492877491</v>
      </c>
      <c r="P17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6.8368277119416593E-2</v>
      </c>
      <c r="Q1731" s="17">
        <f>IFERROR(ZACKS_Screener[[#This Row],[Price]]/ZACKS_Screener[[#This Row],[EPS1]], "")</f>
        <v>11.082953509571558</v>
      </c>
      <c r="R1731" s="17">
        <f>IFERROR(ZACKS_Screener[[#This Row],[Price]]/ZACKS_Screener[[#This Row],[EPS2]], "")</f>
        <v>10.37372013651877</v>
      </c>
      <c r="S1731" s="17">
        <f>IFERROR(ZACKS_Screener[[#This Row],[PE1]]/(ZACKS_Screener[[#This Row],[EG1]]*100), "")</f>
        <v>-0.29560157156987971</v>
      </c>
      <c r="T1731" s="17">
        <f>IFERROR(ZACKS_Screener[[#This Row],[PE2]]/(ZACKS_Screener[[#This Row],[EG2]]*100), "")</f>
        <v>1.5173294653014788</v>
      </c>
      <c r="U1731"/>
    </row>
    <row r="1732" spans="1:21" hidden="1" x14ac:dyDescent="0.25">
      <c r="A1732" s="20" t="s">
        <v>1890</v>
      </c>
      <c r="B1732" s="35">
        <v>20642.509999999998</v>
      </c>
      <c r="C1732" s="6" t="s">
        <v>1889</v>
      </c>
      <c r="D1732" s="6" t="s">
        <v>13</v>
      </c>
      <c r="E1732" s="6" t="s">
        <v>330</v>
      </c>
      <c r="F1732" s="6" t="s">
        <v>664</v>
      </c>
      <c r="G1732">
        <v>12</v>
      </c>
      <c r="H1732">
        <v>202212</v>
      </c>
      <c r="I1732" s="8">
        <v>89.13</v>
      </c>
      <c r="J1732" s="8">
        <v>0.64</v>
      </c>
      <c r="K1732" s="8">
        <v>0.4</v>
      </c>
      <c r="L1732" s="8">
        <v>1.1299999999999999</v>
      </c>
      <c r="M1732" s="36" t="str">
        <f>INDEX(YahooDetails[], MATCH(ZACKS_Screener[Ticker], YahooDetails[Ticker],0), 4)</f>
        <v>Communication Services</v>
      </c>
      <c r="N1732" s="6" t="str">
        <f>INDEX(YahooDetails[], MATCH(ZACKS_Screener[Ticker], YahooDetails[Ticker],0), 2)</f>
        <v>Entertainment</v>
      </c>
      <c r="O17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-0.375</v>
      </c>
      <c r="P17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1.8249999999999995</v>
      </c>
      <c r="Q1732" s="17">
        <f>IFERROR(ZACKS_Screener[[#This Row],[Price]]/ZACKS_Screener[[#This Row],[EPS1]], "")</f>
        <v>222.82499999999999</v>
      </c>
      <c r="R1732" s="17">
        <f>IFERROR(ZACKS_Screener[[#This Row],[Price]]/ZACKS_Screener[[#This Row],[EPS2]], "")</f>
        <v>78.876106194690266</v>
      </c>
      <c r="S1732" s="17">
        <f>IFERROR(ZACKS_Screener[[#This Row],[PE1]]/(ZACKS_Screener[[#This Row],[EG1]]*100), "")</f>
        <v>-5.9419999999999993</v>
      </c>
      <c r="T1732" s="17">
        <f>IFERROR(ZACKS_Screener[[#This Row],[PE2]]/(ZACKS_Screener[[#This Row],[EG2]]*100), "")</f>
        <v>0.43219784216268653</v>
      </c>
      <c r="U1732"/>
    </row>
    <row r="1733" spans="1:21" hidden="1" x14ac:dyDescent="0.25">
      <c r="A1733" s="20" t="s">
        <v>1130</v>
      </c>
      <c r="B1733" s="35">
        <v>17683.05</v>
      </c>
      <c r="C1733" s="6" t="s">
        <v>1129</v>
      </c>
      <c r="D1733" s="6" t="s">
        <v>22</v>
      </c>
      <c r="E1733" s="6" t="s">
        <v>14</v>
      </c>
      <c r="F1733" s="6" t="s">
        <v>1131</v>
      </c>
      <c r="G1733">
        <v>12</v>
      </c>
      <c r="H1733">
        <v>202212</v>
      </c>
      <c r="I1733" s="8">
        <v>5.31</v>
      </c>
      <c r="J1733" s="8">
        <v>0.61</v>
      </c>
      <c r="K1733" s="8">
        <v>0.38</v>
      </c>
      <c r="L1733" s="8">
        <v>0.56000000000000005</v>
      </c>
      <c r="M1733" s="36" t="str">
        <f>INDEX(YahooDetails[], MATCH(ZACKS_Screener[Ticker], YahooDetails[Ticker],0), 4)</f>
        <v>Technology</v>
      </c>
      <c r="N1733" s="6" t="str">
        <f>INDEX(YahooDetails[], MATCH(ZACKS_Screener[Ticker], YahooDetails[Ticker],0), 2)</f>
        <v>Communication Equipment</v>
      </c>
      <c r="O17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-0.37704918032786883</v>
      </c>
      <c r="P17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0.47368421052631593</v>
      </c>
      <c r="Q1733" s="17">
        <f>IFERROR(ZACKS_Screener[[#This Row],[Price]]/ZACKS_Screener[[#This Row],[EPS1]], "")</f>
        <v>13.973684210526315</v>
      </c>
      <c r="R1733" s="17">
        <f>IFERROR(ZACKS_Screener[[#This Row],[Price]]/ZACKS_Screener[[#This Row],[EPS2]], "")</f>
        <v>9.4821428571428559</v>
      </c>
      <c r="S1733" s="17">
        <f>IFERROR(ZACKS_Screener[[#This Row],[PE1]]/(ZACKS_Screener[[#This Row],[EG1]]*100), "")</f>
        <v>-0.37060640732265443</v>
      </c>
      <c r="T1733" s="17">
        <f>IFERROR(ZACKS_Screener[[#This Row],[PE2]]/(ZACKS_Screener[[#This Row],[EG2]]*100), "")</f>
        <v>0.20017857142857134</v>
      </c>
      <c r="U1733"/>
    </row>
    <row r="1734" spans="1:21" hidden="1" x14ac:dyDescent="0.25">
      <c r="A1734" s="20" t="s">
        <v>3757</v>
      </c>
      <c r="B1734" s="35">
        <v>2417.5</v>
      </c>
      <c r="C1734" s="6" t="s">
        <v>3756</v>
      </c>
      <c r="D1734" s="6" t="s">
        <v>13</v>
      </c>
      <c r="E1734" s="6" t="s">
        <v>14</v>
      </c>
      <c r="F1734" s="6" t="s">
        <v>630</v>
      </c>
      <c r="G1734">
        <v>12</v>
      </c>
      <c r="H1734">
        <v>202212</v>
      </c>
      <c r="I1734" s="8">
        <v>11.36</v>
      </c>
      <c r="J1734" s="8">
        <v>0.98</v>
      </c>
      <c r="K1734" s="8">
        <v>0.61</v>
      </c>
      <c r="L1734" s="8">
        <v>0.76</v>
      </c>
      <c r="M1734" s="36" t="str">
        <f>INDEX(YahooDetails[], MATCH(ZACKS_Screener[Ticker], YahooDetails[Ticker],0), 4)</f>
        <v>Industrials</v>
      </c>
      <c r="N1734" s="6" t="str">
        <f>INDEX(YahooDetails[], MATCH(ZACKS_Screener[Ticker], YahooDetails[Ticker],0), 2)</f>
        <v>Electrical Equipment &amp; Parts</v>
      </c>
      <c r="O17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-0.37755102040816324</v>
      </c>
      <c r="P17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0.24590163934426235</v>
      </c>
      <c r="Q1734" s="17">
        <f>IFERROR(ZACKS_Screener[[#This Row],[Price]]/ZACKS_Screener[[#This Row],[EPS1]], "")</f>
        <v>18.622950819672131</v>
      </c>
      <c r="R1734" s="17">
        <f>IFERROR(ZACKS_Screener[[#This Row],[Price]]/ZACKS_Screener[[#This Row],[EPS2]], "")</f>
        <v>14.94736842105263</v>
      </c>
      <c r="S1734" s="17">
        <f>IFERROR(ZACKS_Screener[[#This Row],[PE1]]/(ZACKS_Screener[[#This Row],[EG1]]*100), "")</f>
        <v>-0.49325653522374835</v>
      </c>
      <c r="T1734" s="17">
        <f>IFERROR(ZACKS_Screener[[#This Row],[PE2]]/(ZACKS_Screener[[#This Row],[EG2]]*100), "")</f>
        <v>0.60785964912280677</v>
      </c>
      <c r="U1734"/>
    </row>
    <row r="1735" spans="1:21" hidden="1" x14ac:dyDescent="0.25">
      <c r="A1735" s="20" t="s">
        <v>2574</v>
      </c>
      <c r="B1735" s="35">
        <v>14562.45</v>
      </c>
      <c r="C1735" s="6" t="s">
        <v>2573</v>
      </c>
      <c r="D1735" s="6" t="s">
        <v>13</v>
      </c>
      <c r="E1735" s="6" t="s">
        <v>41</v>
      </c>
      <c r="F1735" s="6" t="s">
        <v>153</v>
      </c>
      <c r="G1735">
        <v>12</v>
      </c>
      <c r="H1735">
        <v>202212</v>
      </c>
      <c r="I1735" s="8">
        <v>116.09</v>
      </c>
      <c r="J1735" s="8">
        <v>7.95</v>
      </c>
      <c r="K1735" s="8">
        <v>4.9400000000000004</v>
      </c>
      <c r="L1735" s="8">
        <v>5.77</v>
      </c>
      <c r="M1735" s="36" t="str">
        <f>INDEX(YahooDetails[], MATCH(ZACKS_Screener[Ticker], YahooDetails[Ticker],0), 4)</f>
        <v>Healthcare</v>
      </c>
      <c r="N1735" s="6" t="str">
        <f>INDEX(YahooDetails[], MATCH(ZACKS_Screener[Ticker], YahooDetails[Ticker],0), 2)</f>
        <v>Diagnostics &amp; Research</v>
      </c>
      <c r="O17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-0.37861635220125783</v>
      </c>
      <c r="P17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0.16801619433198361</v>
      </c>
      <c r="Q1735" s="17">
        <f>IFERROR(ZACKS_Screener[[#This Row],[Price]]/ZACKS_Screener[[#This Row],[EPS1]], "")</f>
        <v>23.5</v>
      </c>
      <c r="R1735" s="17">
        <f>IFERROR(ZACKS_Screener[[#This Row],[Price]]/ZACKS_Screener[[#This Row],[EPS2]], "")</f>
        <v>20.119584055459274</v>
      </c>
      <c r="S1735" s="17">
        <f>IFERROR(ZACKS_Screener[[#This Row],[PE1]]/(ZACKS_Screener[[#This Row],[EG1]]*100), "")</f>
        <v>-0.62068106312292359</v>
      </c>
      <c r="T1735" s="17">
        <f>IFERROR(ZACKS_Screener[[#This Row],[PE2]]/(ZACKS_Screener[[#This Row],[EG2]]*100), "")</f>
        <v>1.1974788582405895</v>
      </c>
      <c r="U1735"/>
    </row>
    <row r="1736" spans="1:21" hidden="1" x14ac:dyDescent="0.25">
      <c r="A1736" s="20" t="s">
        <v>4384</v>
      </c>
      <c r="B1736" s="35">
        <v>3084.44</v>
      </c>
      <c r="C1736" s="6" t="s">
        <v>4383</v>
      </c>
      <c r="D1736" s="6" t="s">
        <v>22</v>
      </c>
      <c r="E1736" s="6" t="s">
        <v>18</v>
      </c>
      <c r="F1736" s="6" t="s">
        <v>344</v>
      </c>
      <c r="G1736">
        <v>12</v>
      </c>
      <c r="H1736">
        <v>202212</v>
      </c>
      <c r="I1736" s="8">
        <v>175.55</v>
      </c>
      <c r="J1736" s="8">
        <v>36.909999999999997</v>
      </c>
      <c r="K1736" s="8">
        <v>22.84</v>
      </c>
      <c r="L1736" s="8">
        <v>18.36</v>
      </c>
      <c r="M1736" s="36" t="str">
        <f>INDEX(YahooDetails[], MATCH(ZACKS_Screener[Ticker], YahooDetails[Ticker],0), 4)</f>
        <v>Industrials</v>
      </c>
      <c r="N1736" s="6" t="str">
        <f>INDEX(YahooDetails[], MATCH(ZACKS_Screener[Ticker], YahooDetails[Ticker],0), 2)</f>
        <v>Electrical Equipment &amp; Parts</v>
      </c>
      <c r="O17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-0.38119750745055536</v>
      </c>
      <c r="P17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-0.19614711033274959</v>
      </c>
      <c r="Q1736" s="17">
        <f>IFERROR(ZACKS_Screener[[#This Row],[Price]]/ZACKS_Screener[[#This Row],[EPS1]], "")</f>
        <v>7.6860770577933453</v>
      </c>
      <c r="R1736" s="17">
        <f>IFERROR(ZACKS_Screener[[#This Row],[Price]]/ZACKS_Screener[[#This Row],[EPS2]], "")</f>
        <v>9.5615468409586057</v>
      </c>
      <c r="S1736" s="17">
        <f>IFERROR(ZACKS_Screener[[#This Row],[PE1]]/(ZACKS_Screener[[#This Row],[EG1]]*100), "")</f>
        <v>-0.20162978266037843</v>
      </c>
      <c r="T1736" s="17">
        <f>IFERROR(ZACKS_Screener[[#This Row],[PE2]]/(ZACKS_Screener[[#This Row],[EG2]]*100), "")</f>
        <v>-0.48746814698101459</v>
      </c>
      <c r="U1736"/>
    </row>
    <row r="1737" spans="1:21" hidden="1" x14ac:dyDescent="0.25">
      <c r="A1737" s="20" t="s">
        <v>389</v>
      </c>
      <c r="B1737" s="35">
        <v>4111.3999999999996</v>
      </c>
      <c r="C1737" s="6" t="s">
        <v>389</v>
      </c>
      <c r="D1737" s="6" t="s">
        <v>13</v>
      </c>
      <c r="E1737" s="6" t="s">
        <v>26</v>
      </c>
      <c r="F1737" s="6" t="s">
        <v>27</v>
      </c>
      <c r="G1737">
        <v>9</v>
      </c>
      <c r="H1737">
        <v>202209</v>
      </c>
      <c r="I1737" s="8">
        <v>27.24</v>
      </c>
      <c r="J1737" s="8">
        <v>0.97</v>
      </c>
      <c r="K1737" s="8">
        <v>0.6</v>
      </c>
      <c r="L1737" s="8">
        <v>0.9</v>
      </c>
      <c r="M1737" s="36" t="str">
        <f>INDEX(YahooDetails[], MATCH(ZACKS_Screener[Ticker], YahooDetails[Ticker],0), 4)</f>
        <v>Industrials</v>
      </c>
      <c r="N1737" s="6" t="str">
        <f>INDEX(YahooDetails[], MATCH(ZACKS_Screener[Ticker], YahooDetails[Ticker],0), 2)</f>
        <v>Building Products &amp; Equipment</v>
      </c>
      <c r="O17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-0.3814432989690722</v>
      </c>
      <c r="P17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0.50000000000000011</v>
      </c>
      <c r="Q1737" s="17">
        <f>IFERROR(ZACKS_Screener[[#This Row],[Price]]/ZACKS_Screener[[#This Row],[EPS1]], "")</f>
        <v>45.4</v>
      </c>
      <c r="R1737" s="17">
        <f>IFERROR(ZACKS_Screener[[#This Row],[Price]]/ZACKS_Screener[[#This Row],[EPS2]], "")</f>
        <v>30.266666666666666</v>
      </c>
      <c r="S1737" s="17">
        <f>IFERROR(ZACKS_Screener[[#This Row],[PE1]]/(ZACKS_Screener[[#This Row],[EG1]]*100), "")</f>
        <v>-1.190216216216216</v>
      </c>
      <c r="T1737" s="17">
        <f>IFERROR(ZACKS_Screener[[#This Row],[PE2]]/(ZACKS_Screener[[#This Row],[EG2]]*100), "")</f>
        <v>0.60533333333333317</v>
      </c>
      <c r="U1737"/>
    </row>
    <row r="1738" spans="1:21" hidden="1" x14ac:dyDescent="0.25">
      <c r="A1738" s="20" t="s">
        <v>2866</v>
      </c>
      <c r="B1738" s="35">
        <v>3557.7</v>
      </c>
      <c r="C1738" s="6" t="s">
        <v>2865</v>
      </c>
      <c r="D1738" s="6" t="s">
        <v>13</v>
      </c>
      <c r="E1738" s="6" t="s">
        <v>330</v>
      </c>
      <c r="F1738" s="6" t="s">
        <v>1290</v>
      </c>
      <c r="G1738">
        <v>12</v>
      </c>
      <c r="H1738">
        <v>202212</v>
      </c>
      <c r="I1738" s="8">
        <v>15.81</v>
      </c>
      <c r="J1738" s="8">
        <v>2.83</v>
      </c>
      <c r="K1738" s="8">
        <v>1.75</v>
      </c>
      <c r="L1738" s="8">
        <v>2.79</v>
      </c>
      <c r="M1738" s="36" t="str">
        <f>INDEX(YahooDetails[], MATCH(ZACKS_Screener[Ticker], YahooDetails[Ticker],0), 4)</f>
        <v>Communication Services</v>
      </c>
      <c r="N1738" s="6" t="str">
        <f>INDEX(YahooDetails[], MATCH(ZACKS_Screener[Ticker], YahooDetails[Ticker],0), 2)</f>
        <v>Broadcasting</v>
      </c>
      <c r="O17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-0.38162544169611307</v>
      </c>
      <c r="P17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0.59428571428571431</v>
      </c>
      <c r="Q1738" s="17">
        <f>IFERROR(ZACKS_Screener[[#This Row],[Price]]/ZACKS_Screener[[#This Row],[EPS1]], "")</f>
        <v>9.0342857142857138</v>
      </c>
      <c r="R1738" s="17">
        <f>IFERROR(ZACKS_Screener[[#This Row],[Price]]/ZACKS_Screener[[#This Row],[EPS2]], "")</f>
        <v>5.666666666666667</v>
      </c>
      <c r="S1738" s="17">
        <f>IFERROR(ZACKS_Screener[[#This Row],[PE1]]/(ZACKS_Screener[[#This Row],[EG1]]*100), "")</f>
        <v>-0.23673174603174602</v>
      </c>
      <c r="T1738" s="17">
        <f>IFERROR(ZACKS_Screener[[#This Row],[PE2]]/(ZACKS_Screener[[#This Row],[EG2]]*100), "")</f>
        <v>9.5352564102564111E-2</v>
      </c>
      <c r="U1738"/>
    </row>
    <row r="1739" spans="1:21" hidden="1" x14ac:dyDescent="0.25">
      <c r="A1739" s="20" t="s">
        <v>2186</v>
      </c>
      <c r="B1739" s="35">
        <v>3424.61</v>
      </c>
      <c r="C1739" s="6" t="s">
        <v>2185</v>
      </c>
      <c r="D1739" s="6" t="s">
        <v>22</v>
      </c>
      <c r="E1739" s="6" t="s">
        <v>51</v>
      </c>
      <c r="F1739" s="6" t="s">
        <v>76</v>
      </c>
      <c r="G1739">
        <v>12</v>
      </c>
      <c r="H1739">
        <v>202212</v>
      </c>
      <c r="I1739" s="8">
        <v>8.27</v>
      </c>
      <c r="J1739" s="8">
        <v>1.57</v>
      </c>
      <c r="K1739" s="8">
        <v>0.97</v>
      </c>
      <c r="L1739" s="8">
        <v>1.22</v>
      </c>
      <c r="M1739" s="36" t="str">
        <f>INDEX(YahooDetails[], MATCH(ZACKS_Screener[Ticker], YahooDetails[Ticker],0), 4)</f>
        <v>Consumer Defensive</v>
      </c>
      <c r="N1739" s="6" t="str">
        <f>INDEX(YahooDetails[], MATCH(ZACKS_Screener[Ticker], YahooDetails[Ticker],0), 2)</f>
        <v>Household &amp; Personal Products</v>
      </c>
      <c r="O17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-0.38216560509554143</v>
      </c>
      <c r="P17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0.25773195876288663</v>
      </c>
      <c r="Q1739" s="17">
        <f>IFERROR(ZACKS_Screener[[#This Row],[Price]]/ZACKS_Screener[[#This Row],[EPS1]], "")</f>
        <v>8.5257731958762886</v>
      </c>
      <c r="R1739" s="17">
        <f>IFERROR(ZACKS_Screener[[#This Row],[Price]]/ZACKS_Screener[[#This Row],[EPS2]], "")</f>
        <v>6.778688524590164</v>
      </c>
      <c r="S1739" s="17">
        <f>IFERROR(ZACKS_Screener[[#This Row],[PE1]]/(ZACKS_Screener[[#This Row],[EG1]]*100), "")</f>
        <v>-0.22309106529209621</v>
      </c>
      <c r="T1739" s="17">
        <f>IFERROR(ZACKS_Screener[[#This Row],[PE2]]/(ZACKS_Screener[[#This Row],[EG2]]*100), "")</f>
        <v>0.26301311475409833</v>
      </c>
      <c r="U1739"/>
    </row>
    <row r="1740" spans="1:21" hidden="1" x14ac:dyDescent="0.25">
      <c r="A1740" s="20" t="s">
        <v>2344</v>
      </c>
      <c r="B1740" s="35">
        <v>3450.78</v>
      </c>
      <c r="C1740" s="6" t="s">
        <v>2343</v>
      </c>
      <c r="D1740" s="6" t="s">
        <v>13</v>
      </c>
      <c r="E1740" s="6" t="s">
        <v>37</v>
      </c>
      <c r="F1740" s="6" t="s">
        <v>1147</v>
      </c>
      <c r="G1740">
        <v>12</v>
      </c>
      <c r="H1740">
        <v>202212</v>
      </c>
      <c r="I1740" s="8">
        <v>69.12</v>
      </c>
      <c r="J1740" s="8">
        <v>8.67</v>
      </c>
      <c r="K1740" s="8">
        <v>5.35</v>
      </c>
      <c r="L1740" s="8">
        <v>9.6999999999999993</v>
      </c>
      <c r="M1740" s="36" t="str">
        <f>INDEX(YahooDetails[], MATCH(ZACKS_Screener[Ticker], YahooDetails[Ticker],0), 4)</f>
        <v>Financial Services</v>
      </c>
      <c r="N1740" s="6" t="str">
        <f>INDEX(YahooDetails[], MATCH(ZACKS_Screener[Ticker], YahooDetails[Ticker],0), 2)</f>
        <v>Mortgage Finance</v>
      </c>
      <c r="O17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-0.38292964244521344</v>
      </c>
      <c r="P17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0.81308411214953269</v>
      </c>
      <c r="Q1740" s="17">
        <f>IFERROR(ZACKS_Screener[[#This Row],[Price]]/ZACKS_Screener[[#This Row],[EPS1]], "")</f>
        <v>12.919626168224301</v>
      </c>
      <c r="R1740" s="17">
        <f>IFERROR(ZACKS_Screener[[#This Row],[Price]]/ZACKS_Screener[[#This Row],[EPS2]], "")</f>
        <v>7.12577319587629</v>
      </c>
      <c r="S1740" s="17">
        <f>IFERROR(ZACKS_Screener[[#This Row],[PE1]]/(ZACKS_Screener[[#This Row],[EG1]]*100), "")</f>
        <v>-0.33738903276658033</v>
      </c>
      <c r="T1740" s="17">
        <f>IFERROR(ZACKS_Screener[[#This Row],[PE2]]/(ZACKS_Screener[[#This Row],[EG2]]*100), "")</f>
        <v>8.7638819765375062E-2</v>
      </c>
      <c r="U1740"/>
    </row>
    <row r="1741" spans="1:21" hidden="1" x14ac:dyDescent="0.25">
      <c r="A1741" s="20" t="s">
        <v>2225</v>
      </c>
      <c r="B1741" s="35">
        <v>6321.55</v>
      </c>
      <c r="C1741" s="6" t="s">
        <v>2224</v>
      </c>
      <c r="D1741" s="6" t="s">
        <v>13</v>
      </c>
      <c r="E1741" s="6" t="s">
        <v>130</v>
      </c>
      <c r="F1741" s="6" t="s">
        <v>189</v>
      </c>
      <c r="G1741">
        <v>12</v>
      </c>
      <c r="H1741">
        <v>202212</v>
      </c>
      <c r="I1741" s="8">
        <v>48.9</v>
      </c>
      <c r="J1741" s="8">
        <v>8.94</v>
      </c>
      <c r="K1741" s="8">
        <v>5.51</v>
      </c>
      <c r="L1741" s="8">
        <v>7.65</v>
      </c>
      <c r="M1741" s="36" t="str">
        <f>INDEX(YahooDetails[], MATCH(ZACKS_Screener[Ticker], YahooDetails[Ticker],0), 4)</f>
        <v>Basic Materials</v>
      </c>
      <c r="N1741" s="6" t="str">
        <f>INDEX(YahooDetails[], MATCH(ZACKS_Screener[Ticker], YahooDetails[Ticker],0), 2)</f>
        <v>Specialty Chemicals</v>
      </c>
      <c r="O17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-0.38366890380313196</v>
      </c>
      <c r="P17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0.38838475499092573</v>
      </c>
      <c r="Q1741" s="17">
        <f>IFERROR(ZACKS_Screener[[#This Row],[Price]]/ZACKS_Screener[[#This Row],[EPS1]], "")</f>
        <v>8.8747731397459173</v>
      </c>
      <c r="R1741" s="17">
        <f>IFERROR(ZACKS_Screener[[#This Row],[Price]]/ZACKS_Screener[[#This Row],[EPS2]], "")</f>
        <v>6.3921568627450975</v>
      </c>
      <c r="S1741" s="17">
        <f>IFERROR(ZACKS_Screener[[#This Row],[PE1]]/(ZACKS_Screener[[#This Row],[EG1]]*100), "")</f>
        <v>-0.23131332906509769</v>
      </c>
      <c r="T1741" s="17">
        <f>IFERROR(ZACKS_Screener[[#This Row],[PE2]]/(ZACKS_Screener[[#This Row],[EG2]]*100), "")</f>
        <v>0.16458310426974521</v>
      </c>
      <c r="U1741"/>
    </row>
    <row r="1742" spans="1:21" hidden="1" x14ac:dyDescent="0.25">
      <c r="A1742" s="20" t="s">
        <v>2305</v>
      </c>
      <c r="B1742" s="35">
        <v>92809.49</v>
      </c>
      <c r="C1742" s="6" t="s">
        <v>2304</v>
      </c>
      <c r="D1742" s="6" t="s">
        <v>13</v>
      </c>
      <c r="E1742" s="6" t="s">
        <v>223</v>
      </c>
      <c r="F1742" s="6" t="s">
        <v>1053</v>
      </c>
      <c r="G1742">
        <v>12</v>
      </c>
      <c r="H1742">
        <v>202212</v>
      </c>
      <c r="I1742" s="8">
        <v>14.23</v>
      </c>
      <c r="J1742" s="8">
        <v>5.29</v>
      </c>
      <c r="K1742" s="8">
        <v>3.26</v>
      </c>
      <c r="L1742" s="8">
        <v>3.23</v>
      </c>
      <c r="M1742" s="36" t="str">
        <f>INDEX(YahooDetails[], MATCH(ZACKS_Screener[Ticker], YahooDetails[Ticker],0), 4)</f>
        <v>Energy</v>
      </c>
      <c r="N1742" s="6" t="str">
        <f>INDEX(YahooDetails[], MATCH(ZACKS_Screener[Ticker], YahooDetails[Ticker],0), 2)</f>
        <v>Oil &amp; Gas Integrated</v>
      </c>
      <c r="O17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-0.38374291115311915</v>
      </c>
      <c r="P17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-9.2024539877300013E-3</v>
      </c>
      <c r="Q1742" s="17">
        <f>IFERROR(ZACKS_Screener[[#This Row],[Price]]/ZACKS_Screener[[#This Row],[EPS1]], "")</f>
        <v>4.3650306748466265</v>
      </c>
      <c r="R1742" s="17">
        <f>IFERROR(ZACKS_Screener[[#This Row],[Price]]/ZACKS_Screener[[#This Row],[EPS2]], "")</f>
        <v>4.4055727554179569</v>
      </c>
      <c r="S1742" s="17">
        <f>IFERROR(ZACKS_Screener[[#This Row],[PE1]]/(ZACKS_Screener[[#This Row],[EG1]]*100), "")</f>
        <v>-0.11374882891595395</v>
      </c>
      <c r="T1742" s="17">
        <f>IFERROR(ZACKS_Screener[[#This Row],[PE2]]/(ZACKS_Screener[[#This Row],[EG2]]*100), "")</f>
        <v>-4.787389060887544</v>
      </c>
      <c r="U1742"/>
    </row>
    <row r="1743" spans="1:21" hidden="1" x14ac:dyDescent="0.25">
      <c r="A1743" s="20" t="s">
        <v>3336</v>
      </c>
      <c r="B1743" s="35">
        <v>2377.89</v>
      </c>
      <c r="C1743" s="6" t="s">
        <v>3335</v>
      </c>
      <c r="D1743" s="6" t="s">
        <v>13</v>
      </c>
      <c r="E1743" s="6" t="s">
        <v>130</v>
      </c>
      <c r="F1743" s="6" t="s">
        <v>482</v>
      </c>
      <c r="G1743">
        <v>12</v>
      </c>
      <c r="H1743">
        <v>202212</v>
      </c>
      <c r="I1743" s="8">
        <v>164.29</v>
      </c>
      <c r="J1743" s="8">
        <v>79.489999999999995</v>
      </c>
      <c r="K1743" s="8">
        <v>48.96</v>
      </c>
      <c r="L1743" s="8">
        <v>15.09</v>
      </c>
      <c r="M1743" s="36" t="str">
        <f>INDEX(YahooDetails[], MATCH(ZACKS_Screener[Ticker], YahooDetails[Ticker],0), 4)</f>
        <v>Basic Materials</v>
      </c>
      <c r="N1743" s="6" t="str">
        <f>INDEX(YahooDetails[], MATCH(ZACKS_Screener[Ticker], YahooDetails[Ticker],0), 2)</f>
        <v>Coking Coal</v>
      </c>
      <c r="O17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-0.38407346836080003</v>
      </c>
      <c r="P17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-0.69178921568627461</v>
      </c>
      <c r="Q1743" s="17">
        <f>IFERROR(ZACKS_Screener[[#This Row],[Price]]/ZACKS_Screener[[#This Row],[EPS1]], "")</f>
        <v>3.3555964052287579</v>
      </c>
      <c r="R1743" s="17">
        <f>IFERROR(ZACKS_Screener[[#This Row],[Price]]/ZACKS_Screener[[#This Row],[EPS2]], "")</f>
        <v>10.887342611000662</v>
      </c>
      <c r="S1743" s="17">
        <f>IFERROR(ZACKS_Screener[[#This Row],[PE1]]/(ZACKS_Screener[[#This Row],[EG1]]*100), "")</f>
        <v>-8.7368607353958086E-2</v>
      </c>
      <c r="T1743" s="17">
        <f>IFERROR(ZACKS_Screener[[#This Row],[PE2]]/(ZACKS_Screener[[#This Row],[EG2]]*100), "")</f>
        <v>-0.1573794786638891</v>
      </c>
      <c r="U1743"/>
    </row>
    <row r="1744" spans="1:21" hidden="1" x14ac:dyDescent="0.25">
      <c r="A1744" s="20" t="s">
        <v>1052</v>
      </c>
      <c r="B1744" s="35">
        <v>21216.21</v>
      </c>
      <c r="C1744" s="6" t="s">
        <v>1051</v>
      </c>
      <c r="D1744" s="6" t="s">
        <v>13</v>
      </c>
      <c r="E1744" s="6" t="s">
        <v>223</v>
      </c>
      <c r="F1744" s="6" t="s">
        <v>1053</v>
      </c>
      <c r="G1744">
        <v>12</v>
      </c>
      <c r="H1744">
        <v>202212</v>
      </c>
      <c r="I1744" s="8">
        <v>10.32</v>
      </c>
      <c r="J1744" s="8">
        <v>3.64</v>
      </c>
      <c r="K1744" s="8">
        <v>2.2400000000000002</v>
      </c>
      <c r="L1744" s="8">
        <v>2.36</v>
      </c>
      <c r="M1744" s="36" t="str">
        <f>INDEX(YahooDetails[], MATCH(ZACKS_Screener[Ticker], YahooDetails[Ticker],0), 4)</f>
        <v>Energy</v>
      </c>
      <c r="N1744" s="6" t="str">
        <f>INDEX(YahooDetails[], MATCH(ZACKS_Screener[Ticker], YahooDetails[Ticker],0), 2)</f>
        <v>Oil &amp; Gas Integrated</v>
      </c>
      <c r="O17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-0.38461538461538458</v>
      </c>
      <c r="P17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5.3571428571428416E-2</v>
      </c>
      <c r="Q1744" s="17">
        <f>IFERROR(ZACKS_Screener[[#This Row],[Price]]/ZACKS_Screener[[#This Row],[EPS1]], "")</f>
        <v>4.6071428571428568</v>
      </c>
      <c r="R1744" s="17">
        <f>IFERROR(ZACKS_Screener[[#This Row],[Price]]/ZACKS_Screener[[#This Row],[EPS2]], "")</f>
        <v>4.3728813559322042</v>
      </c>
      <c r="S1744" s="17">
        <f>IFERROR(ZACKS_Screener[[#This Row],[PE1]]/(ZACKS_Screener[[#This Row],[EG1]]*100), "")</f>
        <v>-0.11978571428571429</v>
      </c>
      <c r="T1744" s="17">
        <f>IFERROR(ZACKS_Screener[[#This Row],[PE2]]/(ZACKS_Screener[[#This Row],[EG2]]*100), "")</f>
        <v>0.81627118644068042</v>
      </c>
      <c r="U1744"/>
    </row>
    <row r="1745" spans="1:21" hidden="1" x14ac:dyDescent="0.25">
      <c r="A1745" s="20" t="s">
        <v>3828</v>
      </c>
      <c r="B1745" s="35">
        <v>2663.08</v>
      </c>
      <c r="C1745" s="6" t="s">
        <v>3827</v>
      </c>
      <c r="D1745" s="6" t="s">
        <v>22</v>
      </c>
      <c r="E1745" s="6" t="s">
        <v>41</v>
      </c>
      <c r="F1745" s="6" t="s">
        <v>67</v>
      </c>
      <c r="G1745">
        <v>12</v>
      </c>
      <c r="H1745">
        <v>202212</v>
      </c>
      <c r="I1745" s="8">
        <v>60.56</v>
      </c>
      <c r="J1745" s="8">
        <v>-1.0900000000000001</v>
      </c>
      <c r="K1745" s="8">
        <v>-1.51</v>
      </c>
      <c r="L1745" s="8">
        <v>-1.3</v>
      </c>
      <c r="M1745" s="36" t="str">
        <f>INDEX(YahooDetails[], MATCH(ZACKS_Screener[Ticker], YahooDetails[Ticker],0), 4)</f>
        <v>Healthcare</v>
      </c>
      <c r="N1745" s="6" t="str">
        <f>INDEX(YahooDetails[], MATCH(ZACKS_Screener[Ticker], YahooDetails[Ticker],0), 2)</f>
        <v>Biotechnology</v>
      </c>
      <c r="O17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-0.3853211009174311</v>
      </c>
      <c r="P17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0.13907284768211919</v>
      </c>
      <c r="Q1745" s="17">
        <f>IFERROR(ZACKS_Screener[[#This Row],[Price]]/ZACKS_Screener[[#This Row],[EPS1]], "")</f>
        <v>-40.105960264900666</v>
      </c>
      <c r="R1745" s="17">
        <f>IFERROR(ZACKS_Screener[[#This Row],[Price]]/ZACKS_Screener[[#This Row],[EPS2]], "")</f>
        <v>-46.584615384615383</v>
      </c>
      <c r="S1745" s="17">
        <f>IFERROR(ZACKS_Screener[[#This Row],[PE1]]/(ZACKS_Screener[[#This Row],[EG1]]*100), "")</f>
        <v>1.0408451592557557</v>
      </c>
      <c r="T1745" s="17">
        <f>IFERROR(ZACKS_Screener[[#This Row],[PE2]]/(ZACKS_Screener[[#This Row],[EG2]]*100), "")</f>
        <v>-3.3496556776556776</v>
      </c>
      <c r="U1745"/>
    </row>
    <row r="1746" spans="1:21" hidden="1" x14ac:dyDescent="0.25">
      <c r="A1746" s="20" t="s">
        <v>2685</v>
      </c>
      <c r="B1746" s="35">
        <v>3291.99</v>
      </c>
      <c r="C1746" s="6" t="s">
        <v>2684</v>
      </c>
      <c r="D1746" s="6" t="s">
        <v>13</v>
      </c>
      <c r="E1746" s="6" t="s">
        <v>130</v>
      </c>
      <c r="F1746" s="6" t="s">
        <v>685</v>
      </c>
      <c r="G1746">
        <v>9</v>
      </c>
      <c r="H1746">
        <v>202209</v>
      </c>
      <c r="I1746" s="8">
        <v>58.71</v>
      </c>
      <c r="J1746" s="8">
        <v>4.0999999999999996</v>
      </c>
      <c r="K1746" s="8">
        <v>2.52</v>
      </c>
      <c r="L1746" s="8">
        <v>3.97</v>
      </c>
      <c r="M1746" s="36" t="str">
        <f>INDEX(YahooDetails[], MATCH(ZACKS_Screener[Ticker], YahooDetails[Ticker],0), 4)</f>
        <v>Basic Materials</v>
      </c>
      <c r="N1746" s="6" t="str">
        <f>INDEX(YahooDetails[], MATCH(ZACKS_Screener[Ticker], YahooDetails[Ticker],0), 2)</f>
        <v>Agricultural Inputs</v>
      </c>
      <c r="O17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-0.38536585365853654</v>
      </c>
      <c r="P17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0.57539682539682546</v>
      </c>
      <c r="Q1746" s="17">
        <f>IFERROR(ZACKS_Screener[[#This Row],[Price]]/ZACKS_Screener[[#This Row],[EPS1]], "")</f>
        <v>23.297619047619047</v>
      </c>
      <c r="R1746" s="17">
        <f>IFERROR(ZACKS_Screener[[#This Row],[Price]]/ZACKS_Screener[[#This Row],[EPS2]], "")</f>
        <v>14.788413098236775</v>
      </c>
      <c r="S1746" s="17">
        <f>IFERROR(ZACKS_Screener[[#This Row],[PE1]]/(ZACKS_Screener[[#This Row],[EG1]]*100), "")</f>
        <v>-0.60455846895720322</v>
      </c>
      <c r="T1746" s="17">
        <f>IFERROR(ZACKS_Screener[[#This Row],[PE2]]/(ZACKS_Screener[[#This Row],[EG2]]*100), "")</f>
        <v>0.25701242074177016</v>
      </c>
      <c r="U1746"/>
    </row>
    <row r="1747" spans="1:21" hidden="1" x14ac:dyDescent="0.25">
      <c r="A1747" s="20" t="s">
        <v>3567</v>
      </c>
      <c r="B1747" s="35">
        <v>2706.27</v>
      </c>
      <c r="C1747" s="6" t="s">
        <v>3566</v>
      </c>
      <c r="D1747" s="6" t="s">
        <v>13</v>
      </c>
      <c r="E1747" s="6" t="s">
        <v>223</v>
      </c>
      <c r="F1747" s="6" t="s">
        <v>1099</v>
      </c>
      <c r="G1747">
        <v>12</v>
      </c>
      <c r="H1747">
        <v>202212</v>
      </c>
      <c r="I1747" s="8">
        <v>26.92</v>
      </c>
      <c r="J1747" s="8">
        <v>6.04</v>
      </c>
      <c r="K1747" s="8">
        <v>3.7</v>
      </c>
      <c r="L1747" s="8">
        <v>2.17</v>
      </c>
      <c r="M1747" s="36" t="str">
        <f>INDEX(YahooDetails[], MATCH(ZACKS_Screener[Ticker], YahooDetails[Ticker],0), 4)</f>
        <v>Energy</v>
      </c>
      <c r="N1747" s="6" t="str">
        <f>INDEX(YahooDetails[], MATCH(ZACKS_Screener[Ticker], YahooDetails[Ticker],0), 2)</f>
        <v>Oil &amp; Gas Refining &amp; Marketing</v>
      </c>
      <c r="O17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-0.38741721854304634</v>
      </c>
      <c r="P17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-0.41351351351351356</v>
      </c>
      <c r="Q1747" s="17">
        <f>IFERROR(ZACKS_Screener[[#This Row],[Price]]/ZACKS_Screener[[#This Row],[EPS1]], "")</f>
        <v>7.275675675675676</v>
      </c>
      <c r="R1747" s="17">
        <f>IFERROR(ZACKS_Screener[[#This Row],[Price]]/ZACKS_Screener[[#This Row],[EPS2]], "")</f>
        <v>12.405529953917052</v>
      </c>
      <c r="S1747" s="17">
        <f>IFERROR(ZACKS_Screener[[#This Row],[PE1]]/(ZACKS_Screener[[#This Row],[EG1]]*100), "")</f>
        <v>-0.18779949179949182</v>
      </c>
      <c r="T1747" s="17">
        <f>IFERROR(ZACKS_Screener[[#This Row],[PE2]]/(ZACKS_Screener[[#This Row],[EG2]]*100), "")</f>
        <v>-0.30000301195747114</v>
      </c>
      <c r="U1747"/>
    </row>
    <row r="1748" spans="1:21" hidden="1" x14ac:dyDescent="0.25">
      <c r="A1748" s="20" t="s">
        <v>3523</v>
      </c>
      <c r="B1748" s="35">
        <v>2841.28</v>
      </c>
      <c r="C1748" s="6" t="s">
        <v>3522</v>
      </c>
      <c r="D1748" s="6" t="s">
        <v>13</v>
      </c>
      <c r="E1748" s="6" t="s">
        <v>223</v>
      </c>
      <c r="F1748" s="6" t="s">
        <v>270</v>
      </c>
      <c r="G1748">
        <v>12</v>
      </c>
      <c r="H1748">
        <v>202212</v>
      </c>
      <c r="I1748" s="8">
        <v>17.16</v>
      </c>
      <c r="J1748" s="8">
        <v>2.81</v>
      </c>
      <c r="K1748" s="8">
        <v>1.72</v>
      </c>
      <c r="L1748" s="8">
        <v>1.87</v>
      </c>
      <c r="M1748" s="36" t="str">
        <f>INDEX(YahooDetails[], MATCH(ZACKS_Screener[Ticker], YahooDetails[Ticker],0), 4)</f>
        <v>Energy</v>
      </c>
      <c r="N1748" s="6" t="str">
        <f>INDEX(YahooDetails[], MATCH(ZACKS_Screener[Ticker], YahooDetails[Ticker],0), 2)</f>
        <v>Oil &amp; Gas E&amp;P</v>
      </c>
      <c r="O17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-0.38790035587188615</v>
      </c>
      <c r="P17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8.7209302325581481E-2</v>
      </c>
      <c r="Q1748" s="17">
        <f>IFERROR(ZACKS_Screener[[#This Row],[Price]]/ZACKS_Screener[[#This Row],[EPS1]], "")</f>
        <v>9.9767441860465116</v>
      </c>
      <c r="R1748" s="17">
        <f>IFERROR(ZACKS_Screener[[#This Row],[Price]]/ZACKS_Screener[[#This Row],[EPS2]], "")</f>
        <v>9.1764705882352935</v>
      </c>
      <c r="S1748" s="17">
        <f>IFERROR(ZACKS_Screener[[#This Row],[PE1]]/(ZACKS_Screener[[#This Row],[EG1]]*100), "")</f>
        <v>-0.2571986345210156</v>
      </c>
      <c r="T1748" s="17">
        <f>IFERROR(ZACKS_Screener[[#This Row],[PE2]]/(ZACKS_Screener[[#This Row],[EG2]]*100), "")</f>
        <v>1.052235294117646</v>
      </c>
      <c r="U1748"/>
    </row>
    <row r="1749" spans="1:21" hidden="1" x14ac:dyDescent="0.25">
      <c r="A1749" s="20" t="s">
        <v>2803</v>
      </c>
      <c r="B1749" s="35">
        <v>5990.9</v>
      </c>
      <c r="C1749" s="6" t="s">
        <v>2802</v>
      </c>
      <c r="D1749" s="6" t="s">
        <v>13</v>
      </c>
      <c r="E1749" s="6" t="s">
        <v>223</v>
      </c>
      <c r="F1749" s="6" t="s">
        <v>270</v>
      </c>
      <c r="G1749">
        <v>12</v>
      </c>
      <c r="H1749">
        <v>202212</v>
      </c>
      <c r="I1749" s="8">
        <v>5.44</v>
      </c>
      <c r="J1749" s="8">
        <v>1.33</v>
      </c>
      <c r="K1749" s="8">
        <v>0.81</v>
      </c>
      <c r="L1749" s="8">
        <v>1.21</v>
      </c>
      <c r="M1749" s="36" t="str">
        <f>INDEX(YahooDetails[], MATCH(ZACKS_Screener[Ticker], YahooDetails[Ticker],0), 4)</f>
        <v>Energy</v>
      </c>
      <c r="N1749" s="6" t="str">
        <f>INDEX(YahooDetails[], MATCH(ZACKS_Screener[Ticker], YahooDetails[Ticker],0), 2)</f>
        <v>Oil &amp; Gas E&amp;P</v>
      </c>
      <c r="O17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-0.39097744360902253</v>
      </c>
      <c r="P17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0.49382716049382702</v>
      </c>
      <c r="Q1749" s="17">
        <f>IFERROR(ZACKS_Screener[[#This Row],[Price]]/ZACKS_Screener[[#This Row],[EPS1]], "")</f>
        <v>6.716049382716049</v>
      </c>
      <c r="R1749" s="17">
        <f>IFERROR(ZACKS_Screener[[#This Row],[Price]]/ZACKS_Screener[[#This Row],[EPS2]], "")</f>
        <v>4.4958677685950414</v>
      </c>
      <c r="S1749" s="17">
        <f>IFERROR(ZACKS_Screener[[#This Row],[PE1]]/(ZACKS_Screener[[#This Row],[EG1]]*100), "")</f>
        <v>-0.1717758784425451</v>
      </c>
      <c r="T1749" s="17">
        <f>IFERROR(ZACKS_Screener[[#This Row],[PE2]]/(ZACKS_Screener[[#This Row],[EG2]]*100), "")</f>
        <v>9.1041322314049614E-2</v>
      </c>
      <c r="U1749"/>
    </row>
    <row r="1750" spans="1:21" hidden="1" x14ac:dyDescent="0.25">
      <c r="A1750" s="20" t="s">
        <v>3556</v>
      </c>
      <c r="B1750" s="35">
        <v>2372.3200000000002</v>
      </c>
      <c r="C1750" s="6" t="s">
        <v>3555</v>
      </c>
      <c r="D1750" s="6" t="s">
        <v>13</v>
      </c>
      <c r="E1750" s="6" t="s">
        <v>18</v>
      </c>
      <c r="F1750" s="6" t="s">
        <v>19</v>
      </c>
      <c r="G1750">
        <v>12</v>
      </c>
      <c r="H1750">
        <v>202212</v>
      </c>
      <c r="I1750" s="8">
        <v>16.440000000000001</v>
      </c>
      <c r="J1750" s="8">
        <v>2.17</v>
      </c>
      <c r="K1750" s="8">
        <v>1.32</v>
      </c>
      <c r="L1750" s="8">
        <v>1.85</v>
      </c>
      <c r="M1750" s="36" t="str">
        <f>INDEX(YahooDetails[], MATCH(ZACKS_Screener[Ticker], YahooDetails[Ticker],0), 4)</f>
        <v>Basic Materials</v>
      </c>
      <c r="N1750" s="6" t="str">
        <f>INDEX(YahooDetails[], MATCH(ZACKS_Screener[Ticker], YahooDetails[Ticker],0), 2)</f>
        <v>Aluminum</v>
      </c>
      <c r="O17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-0.39170506912442393</v>
      </c>
      <c r="P17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0.40151515151515149</v>
      </c>
      <c r="Q1750" s="17">
        <f>IFERROR(ZACKS_Screener[[#This Row],[Price]]/ZACKS_Screener[[#This Row],[EPS1]], "")</f>
        <v>12.454545454545455</v>
      </c>
      <c r="R1750" s="17">
        <f>IFERROR(ZACKS_Screener[[#This Row],[Price]]/ZACKS_Screener[[#This Row],[EPS2]], "")</f>
        <v>8.8864864864864863</v>
      </c>
      <c r="S1750" s="17">
        <f>IFERROR(ZACKS_Screener[[#This Row],[PE1]]/(ZACKS_Screener[[#This Row],[EG1]]*100), "")</f>
        <v>-0.31795721925133696</v>
      </c>
      <c r="T1750" s="17">
        <f>IFERROR(ZACKS_Screener[[#This Row],[PE2]]/(ZACKS_Screener[[#This Row],[EG2]]*100), "")</f>
        <v>0.22132381438041818</v>
      </c>
      <c r="U1750"/>
    </row>
    <row r="1751" spans="1:21" hidden="1" x14ac:dyDescent="0.25">
      <c r="A1751" s="20" t="s">
        <v>2401</v>
      </c>
      <c r="B1751" s="35">
        <v>5146.13</v>
      </c>
      <c r="C1751" s="6" t="s">
        <v>2400</v>
      </c>
      <c r="D1751" s="6" t="s">
        <v>22</v>
      </c>
      <c r="E1751" s="6" t="s">
        <v>14</v>
      </c>
      <c r="F1751" s="6" t="s">
        <v>2402</v>
      </c>
      <c r="G1751">
        <v>12</v>
      </c>
      <c r="H1751">
        <v>202212</v>
      </c>
      <c r="I1751" s="8">
        <v>89.73</v>
      </c>
      <c r="J1751" s="8">
        <v>3.29</v>
      </c>
      <c r="K1751" s="8">
        <v>2</v>
      </c>
      <c r="L1751" s="8">
        <v>2.85</v>
      </c>
      <c r="M1751" s="36" t="str">
        <f>INDEX(YahooDetails[], MATCH(ZACKS_Screener[Ticker], YahooDetails[Ticker],0), 4)</f>
        <v>Technology</v>
      </c>
      <c r="N1751" s="6" t="str">
        <f>INDEX(YahooDetails[], MATCH(ZACKS_Screener[Ticker], YahooDetails[Ticker],0), 2)</f>
        <v>Semiconductors</v>
      </c>
      <c r="O17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-0.39209726443769</v>
      </c>
      <c r="P17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0.42500000000000004</v>
      </c>
      <c r="Q1751" s="17">
        <f>IFERROR(ZACKS_Screener[[#This Row],[Price]]/ZACKS_Screener[[#This Row],[EPS1]], "")</f>
        <v>44.865000000000002</v>
      </c>
      <c r="R1751" s="17">
        <f>IFERROR(ZACKS_Screener[[#This Row],[Price]]/ZACKS_Screener[[#This Row],[EPS2]], "")</f>
        <v>31.484210526315788</v>
      </c>
      <c r="S1751" s="17">
        <f>IFERROR(ZACKS_Screener[[#This Row],[PE1]]/(ZACKS_Screener[[#This Row],[EG1]]*100), "")</f>
        <v>-1.1442313953488372</v>
      </c>
      <c r="T1751" s="17">
        <f>IFERROR(ZACKS_Screener[[#This Row],[PE2]]/(ZACKS_Screener[[#This Row],[EG2]]*100), "")</f>
        <v>0.74080495356037135</v>
      </c>
      <c r="U1751"/>
    </row>
    <row r="1752" spans="1:21" hidden="1" x14ac:dyDescent="0.25">
      <c r="A1752" s="20" t="s">
        <v>3799</v>
      </c>
      <c r="B1752" s="35">
        <v>2602.87</v>
      </c>
      <c r="C1752" s="6" t="s">
        <v>3798</v>
      </c>
      <c r="D1752" s="6" t="s">
        <v>22</v>
      </c>
      <c r="E1752" s="6" t="s">
        <v>23</v>
      </c>
      <c r="F1752" s="6" t="s">
        <v>334</v>
      </c>
      <c r="G1752">
        <v>12</v>
      </c>
      <c r="H1752">
        <v>202212</v>
      </c>
      <c r="I1752" s="8">
        <v>78.05</v>
      </c>
      <c r="J1752" s="8">
        <v>10.64</v>
      </c>
      <c r="K1752" s="8">
        <v>6.46</v>
      </c>
      <c r="L1752" s="8">
        <v>7.27</v>
      </c>
      <c r="M1752" s="36" t="str">
        <f>INDEX(YahooDetails[], MATCH(ZACKS_Screener[Ticker], YahooDetails[Ticker],0), 4)</f>
        <v>Industrials</v>
      </c>
      <c r="N1752" s="6" t="str">
        <f>INDEX(YahooDetails[], MATCH(ZACKS_Screener[Ticker], YahooDetails[Ticker],0), 2)</f>
        <v>Integrated Freight &amp; Logistics</v>
      </c>
      <c r="O17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-0.3928571428571429</v>
      </c>
      <c r="P17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0.12538699690402472</v>
      </c>
      <c r="Q1752" s="17">
        <f>IFERROR(ZACKS_Screener[[#This Row],[Price]]/ZACKS_Screener[[#This Row],[EPS1]], "")</f>
        <v>12.08204334365325</v>
      </c>
      <c r="R1752" s="17">
        <f>IFERROR(ZACKS_Screener[[#This Row],[Price]]/ZACKS_Screener[[#This Row],[EPS2]], "")</f>
        <v>10.735900962861074</v>
      </c>
      <c r="S1752" s="17">
        <f>IFERROR(ZACKS_Screener[[#This Row],[PE1]]/(ZACKS_Screener[[#This Row],[EG1]]*100), "")</f>
        <v>-0.30754292147480994</v>
      </c>
      <c r="T1752" s="17">
        <f>IFERROR(ZACKS_Screener[[#This Row],[PE2]]/(ZACKS_Screener[[#This Row],[EG2]]*100), "")</f>
        <v>0.8562212372849699</v>
      </c>
      <c r="U1752"/>
    </row>
    <row r="1753" spans="1:21" hidden="1" x14ac:dyDescent="0.25">
      <c r="A1753" s="20" t="s">
        <v>4392</v>
      </c>
      <c r="B1753" s="35">
        <v>3012.4</v>
      </c>
      <c r="C1753" s="6" t="s">
        <v>4391</v>
      </c>
      <c r="D1753" s="6" t="s">
        <v>13</v>
      </c>
      <c r="E1753" s="6" t="s">
        <v>18</v>
      </c>
      <c r="F1753" s="6" t="s">
        <v>1136</v>
      </c>
      <c r="G1753">
        <v>5</v>
      </c>
      <c r="H1753">
        <v>202305</v>
      </c>
      <c r="I1753" s="8">
        <v>60.49</v>
      </c>
      <c r="J1753" s="8">
        <v>7.3</v>
      </c>
      <c r="K1753" s="8">
        <v>4.42</v>
      </c>
      <c r="L1753" s="8">
        <v>5.29</v>
      </c>
      <c r="M1753" s="36" t="str">
        <f>INDEX(YahooDetails[], MATCH(ZACKS_Screener[Ticker], YahooDetails[Ticker],0), 4)</f>
        <v>Industrials</v>
      </c>
      <c r="N1753" s="6" t="str">
        <f>INDEX(YahooDetails[], MATCH(ZACKS_Screener[Ticker], YahooDetails[Ticker],0), 2)</f>
        <v>Metal Fabrication</v>
      </c>
      <c r="O17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-0.39452054794520547</v>
      </c>
      <c r="P17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0.19683257918552038</v>
      </c>
      <c r="Q1753" s="17">
        <f>IFERROR(ZACKS_Screener[[#This Row],[Price]]/ZACKS_Screener[[#This Row],[EPS1]], "")</f>
        <v>13.685520361990951</v>
      </c>
      <c r="R1753" s="17">
        <f>IFERROR(ZACKS_Screener[[#This Row],[Price]]/ZACKS_Screener[[#This Row],[EPS2]], "")</f>
        <v>11.434782608695652</v>
      </c>
      <c r="S1753" s="17">
        <f>IFERROR(ZACKS_Screener[[#This Row],[PE1]]/(ZACKS_Screener[[#This Row],[EG1]]*100), "")</f>
        <v>-0.34688992584213174</v>
      </c>
      <c r="T1753" s="17">
        <f>IFERROR(ZACKS_Screener[[#This Row],[PE2]]/(ZACKS_Screener[[#This Row],[EG2]]*100), "")</f>
        <v>0.58093953023488254</v>
      </c>
      <c r="U1753"/>
    </row>
    <row r="1754" spans="1:21" hidden="1" x14ac:dyDescent="0.25">
      <c r="A1754" s="20" t="s">
        <v>2206</v>
      </c>
      <c r="B1754" s="35">
        <v>7298.47</v>
      </c>
      <c r="C1754" s="6" t="s">
        <v>2205</v>
      </c>
      <c r="D1754" s="6" t="s">
        <v>13</v>
      </c>
      <c r="E1754" s="6" t="s">
        <v>118</v>
      </c>
      <c r="F1754" s="6" t="s">
        <v>119</v>
      </c>
      <c r="G1754">
        <v>12</v>
      </c>
      <c r="H1754">
        <v>202212</v>
      </c>
      <c r="I1754" s="8">
        <v>36.44</v>
      </c>
      <c r="J1754" s="8">
        <v>3.32</v>
      </c>
      <c r="K1754" s="8">
        <v>2.0099999999999998</v>
      </c>
      <c r="L1754" s="8">
        <v>2.12</v>
      </c>
      <c r="M1754" s="36" t="str">
        <f>INDEX(YahooDetails[], MATCH(ZACKS_Screener[Ticker], YahooDetails[Ticker],0), 4)</f>
        <v>Utilities</v>
      </c>
      <c r="N1754" s="6" t="str">
        <f>INDEX(YahooDetails[], MATCH(ZACKS_Screener[Ticker], YahooDetails[Ticker],0), 2)</f>
        <v>Utilities—Regulated Electric</v>
      </c>
      <c r="O17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-0.39457831325301207</v>
      </c>
      <c r="P17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5.4726368159204147E-2</v>
      </c>
      <c r="Q1754" s="17">
        <f>IFERROR(ZACKS_Screener[[#This Row],[Price]]/ZACKS_Screener[[#This Row],[EPS1]], "")</f>
        <v>18.129353233830848</v>
      </c>
      <c r="R1754" s="17">
        <f>IFERROR(ZACKS_Screener[[#This Row],[Price]]/ZACKS_Screener[[#This Row],[EPS2]], "")</f>
        <v>17.188679245283016</v>
      </c>
      <c r="S1754" s="17">
        <f>IFERROR(ZACKS_Screener[[#This Row],[PE1]]/(ZACKS_Screener[[#This Row],[EG1]]*100), "")</f>
        <v>-0.45946147126960618</v>
      </c>
      <c r="T1754" s="17">
        <f>IFERROR(ZACKS_Screener[[#This Row],[PE2]]/(ZACKS_Screener[[#This Row],[EG2]]*100), "")</f>
        <v>3.1408404802744325</v>
      </c>
      <c r="U1754"/>
    </row>
    <row r="1755" spans="1:21" hidden="1" x14ac:dyDescent="0.25">
      <c r="A1755" s="20" t="s">
        <v>6991</v>
      </c>
      <c r="B1755" s="35">
        <v>2064.59</v>
      </c>
      <c r="C1755" s="6" t="s">
        <v>6990</v>
      </c>
      <c r="D1755" s="6" t="s">
        <v>13</v>
      </c>
      <c r="E1755" s="6" t="s">
        <v>223</v>
      </c>
      <c r="F1755" s="6" t="s">
        <v>270</v>
      </c>
      <c r="G1755">
        <v>12</v>
      </c>
      <c r="H1755">
        <v>202212</v>
      </c>
      <c r="I1755" s="8">
        <v>33.369999999999997</v>
      </c>
      <c r="J1755" s="8">
        <v>14.51</v>
      </c>
      <c r="K1755" s="8">
        <v>8.7799999999999994</v>
      </c>
      <c r="L1755" s="8">
        <v>8.6</v>
      </c>
      <c r="M1755" s="36" t="e">
        <f>INDEX(YahooDetails[], MATCH(ZACKS_Screener[Ticker], YahooDetails[Ticker],0), 4)</f>
        <v>#N/A</v>
      </c>
      <c r="N1755" s="6" t="e">
        <f>INDEX(YahooDetails[], MATCH(ZACKS_Screener[Ticker], YahooDetails[Ticker],0), 2)</f>
        <v>#N/A</v>
      </c>
      <c r="O17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-0.39490006891798762</v>
      </c>
      <c r="P17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-2.0501138952163978E-2</v>
      </c>
      <c r="Q1755" s="17">
        <f>IFERROR(ZACKS_Screener[[#This Row],[Price]]/ZACKS_Screener[[#This Row],[EPS1]], "")</f>
        <v>3.8006833712984056</v>
      </c>
      <c r="R1755" s="17">
        <f>IFERROR(ZACKS_Screener[[#This Row],[Price]]/ZACKS_Screener[[#This Row],[EPS2]], "")</f>
        <v>3.8802325581395349</v>
      </c>
      <c r="S1755" s="17">
        <f>IFERROR(ZACKS_Screener[[#This Row],[PE1]]/(ZACKS_Screener[[#This Row],[EG1]]*100), "")</f>
        <v>-9.6244181007922966E-2</v>
      </c>
      <c r="T1755" s="17">
        <f>IFERROR(ZACKS_Screener[[#This Row],[PE2]]/(ZACKS_Screener[[#This Row],[EG2]]*100), "")</f>
        <v>-1.892691214470287</v>
      </c>
      <c r="U1755"/>
    </row>
    <row r="1756" spans="1:21" hidden="1" x14ac:dyDescent="0.25">
      <c r="A1756" s="20" t="s">
        <v>3151</v>
      </c>
      <c r="B1756" s="35">
        <v>14184.02</v>
      </c>
      <c r="C1756" s="6" t="s">
        <v>3150</v>
      </c>
      <c r="D1756" s="6" t="s">
        <v>13</v>
      </c>
      <c r="E1756" s="6" t="s">
        <v>130</v>
      </c>
      <c r="F1756" s="6" t="s">
        <v>3152</v>
      </c>
      <c r="G1756">
        <v>12</v>
      </c>
      <c r="H1756">
        <v>202212</v>
      </c>
      <c r="I1756" s="8">
        <v>111.16</v>
      </c>
      <c r="J1756" s="8">
        <v>17.34</v>
      </c>
      <c r="K1756" s="8">
        <v>10.49</v>
      </c>
      <c r="L1756" s="8">
        <v>11.63</v>
      </c>
      <c r="M1756" s="36" t="str">
        <f>INDEX(YahooDetails[], MATCH(ZACKS_Screener[Ticker], YahooDetails[Ticker],0), 4)</f>
        <v>Basic Materials</v>
      </c>
      <c r="N1756" s="6" t="str">
        <f>INDEX(YahooDetails[], MATCH(ZACKS_Screener[Ticker], YahooDetails[Ticker],0), 2)</f>
        <v>Specialty Chemicals</v>
      </c>
      <c r="O17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-0.39504036908881196</v>
      </c>
      <c r="P17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0.10867492850333656</v>
      </c>
      <c r="Q1756" s="17">
        <f>IFERROR(ZACKS_Screener[[#This Row],[Price]]/ZACKS_Screener[[#This Row],[EPS1]], "")</f>
        <v>10.596758817921829</v>
      </c>
      <c r="R1756" s="17">
        <f>IFERROR(ZACKS_Screener[[#This Row],[Price]]/ZACKS_Screener[[#This Row],[EPS2]], "")</f>
        <v>9.55803955288048</v>
      </c>
      <c r="S1756" s="17">
        <f>IFERROR(ZACKS_Screener[[#This Row],[PE1]]/(ZACKS_Screener[[#This Row],[EG1]]*100), "")</f>
        <v>-0.26824496044199203</v>
      </c>
      <c r="T1756" s="17">
        <f>IFERROR(ZACKS_Screener[[#This Row],[PE2]]/(ZACKS_Screener[[#This Row],[EG2]]*100), "")</f>
        <v>0.87950732376944019</v>
      </c>
      <c r="U1756"/>
    </row>
    <row r="1757" spans="1:21" hidden="1" x14ac:dyDescent="0.25">
      <c r="A1757" s="20" t="s">
        <v>787</v>
      </c>
      <c r="B1757" s="35">
        <v>58474.54</v>
      </c>
      <c r="C1757" s="6" t="s">
        <v>786</v>
      </c>
      <c r="D1757" s="6" t="s">
        <v>13</v>
      </c>
      <c r="E1757" s="6" t="s">
        <v>223</v>
      </c>
      <c r="F1757" s="6" t="s">
        <v>788</v>
      </c>
      <c r="G1757">
        <v>12</v>
      </c>
      <c r="H1757">
        <v>202212</v>
      </c>
      <c r="I1757" s="8">
        <v>53.33</v>
      </c>
      <c r="J1757" s="8">
        <v>8.61</v>
      </c>
      <c r="K1757" s="8">
        <v>5.2</v>
      </c>
      <c r="L1757" s="8">
        <v>5.65</v>
      </c>
      <c r="M1757" s="36" t="str">
        <f>INDEX(YahooDetails[], MATCH(ZACKS_Screener[Ticker], YahooDetails[Ticker],0), 4)</f>
        <v>Energy</v>
      </c>
      <c r="N1757" s="6" t="str">
        <f>INDEX(YahooDetails[], MATCH(ZACKS_Screener[Ticker], YahooDetails[Ticker],0), 2)</f>
        <v>Oil &amp; Gas E&amp;P</v>
      </c>
      <c r="O17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-0.3960511033681765</v>
      </c>
      <c r="P17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8.6538461538461564E-2</v>
      </c>
      <c r="Q1757" s="17">
        <f>IFERROR(ZACKS_Screener[[#This Row],[Price]]/ZACKS_Screener[[#This Row],[EPS1]], "")</f>
        <v>10.25576923076923</v>
      </c>
      <c r="R1757" s="17">
        <f>IFERROR(ZACKS_Screener[[#This Row],[Price]]/ZACKS_Screener[[#This Row],[EPS2]], "")</f>
        <v>9.4389380530973437</v>
      </c>
      <c r="S1757" s="17">
        <f>IFERROR(ZACKS_Screener[[#This Row],[PE1]]/(ZACKS_Screener[[#This Row],[EG1]]*100), "")</f>
        <v>-0.25895065418452518</v>
      </c>
      <c r="T1757" s="17">
        <f>IFERROR(ZACKS_Screener[[#This Row],[PE2]]/(ZACKS_Screener[[#This Row],[EG2]]*100), "")</f>
        <v>1.0907217305801371</v>
      </c>
      <c r="U1757"/>
    </row>
    <row r="1758" spans="1:21" hidden="1" x14ac:dyDescent="0.25">
      <c r="A1758" s="20" t="s">
        <v>144</v>
      </c>
      <c r="B1758" s="35">
        <v>4745.75</v>
      </c>
      <c r="C1758" s="6" t="s">
        <v>143</v>
      </c>
      <c r="D1758" s="6" t="s">
        <v>22</v>
      </c>
      <c r="E1758" s="6" t="s">
        <v>85</v>
      </c>
      <c r="F1758" s="6" t="s">
        <v>145</v>
      </c>
      <c r="G1758">
        <v>6</v>
      </c>
      <c r="H1758">
        <v>202206</v>
      </c>
      <c r="I1758" s="8">
        <v>16.05</v>
      </c>
      <c r="J1758" s="8">
        <v>-2.5099999999999998</v>
      </c>
      <c r="K1758" s="8">
        <v>-3.51</v>
      </c>
      <c r="L1758" s="8">
        <v>-2.99</v>
      </c>
      <c r="M1758" s="36" t="str">
        <f>INDEX(YahooDetails[], MATCH(ZACKS_Screener[Ticker], YahooDetails[Ticker],0), 4)</f>
        <v>Technology</v>
      </c>
      <c r="N1758" s="6" t="str">
        <f>INDEX(YahooDetails[], MATCH(ZACKS_Screener[Ticker], YahooDetails[Ticker],0), 2)</f>
        <v>Software—Infrastructure</v>
      </c>
      <c r="O17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-0.39840637450199207</v>
      </c>
      <c r="P17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0.14814814814814803</v>
      </c>
      <c r="Q1758" s="17">
        <f>IFERROR(ZACKS_Screener[[#This Row],[Price]]/ZACKS_Screener[[#This Row],[EPS1]], "")</f>
        <v>-4.5726495726495733</v>
      </c>
      <c r="R1758" s="17">
        <f>IFERROR(ZACKS_Screener[[#This Row],[Price]]/ZACKS_Screener[[#This Row],[EPS2]], "")</f>
        <v>-5.367892976588629</v>
      </c>
      <c r="S1758" s="17">
        <f>IFERROR(ZACKS_Screener[[#This Row],[PE1]]/(ZACKS_Screener[[#This Row],[EG1]]*100), "")</f>
        <v>0.11477350427350429</v>
      </c>
      <c r="T1758" s="17">
        <f>IFERROR(ZACKS_Screener[[#This Row],[PE2]]/(ZACKS_Screener[[#This Row],[EG2]]*100), "")</f>
        <v>-0.36233277591973273</v>
      </c>
      <c r="U1758"/>
    </row>
    <row r="1759" spans="1:21" hidden="1" x14ac:dyDescent="0.25">
      <c r="A1759" s="20" t="s">
        <v>3538</v>
      </c>
      <c r="B1759" s="35">
        <v>2740.74</v>
      </c>
      <c r="C1759" s="6" t="s">
        <v>3537</v>
      </c>
      <c r="D1759" s="6" t="s">
        <v>22</v>
      </c>
      <c r="E1759" s="6" t="s">
        <v>85</v>
      </c>
      <c r="F1759" s="6" t="s">
        <v>286</v>
      </c>
      <c r="G1759">
        <v>4</v>
      </c>
      <c r="H1759">
        <v>202304</v>
      </c>
      <c r="I1759" s="8">
        <v>18.52</v>
      </c>
      <c r="J1759" s="8">
        <v>0.05</v>
      </c>
      <c r="K1759" s="8">
        <v>0.03</v>
      </c>
      <c r="L1759" s="8">
        <v>0.24</v>
      </c>
      <c r="M1759" s="36" t="str">
        <f>INDEX(YahooDetails[], MATCH(ZACKS_Screener[Ticker], YahooDetails[Ticker],0), 4)</f>
        <v>Technology</v>
      </c>
      <c r="N1759" s="6" t="str">
        <f>INDEX(YahooDetails[], MATCH(ZACKS_Screener[Ticker], YahooDetails[Ticker],0), 2)</f>
        <v>Communication Equipment</v>
      </c>
      <c r="O17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-0.40000000000000008</v>
      </c>
      <c r="P17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v>
      </c>
      <c r="Q1759" s="17">
        <f>IFERROR(ZACKS_Screener[[#This Row],[Price]]/ZACKS_Screener[[#This Row],[EPS1]], "")</f>
        <v>617.33333333333337</v>
      </c>
      <c r="R1759" s="17">
        <f>IFERROR(ZACKS_Screener[[#This Row],[Price]]/ZACKS_Screener[[#This Row],[EPS2]], "")</f>
        <v>77.166666666666671</v>
      </c>
      <c r="S1759" s="17">
        <f>IFERROR(ZACKS_Screener[[#This Row],[PE1]]/(ZACKS_Screener[[#This Row],[EG1]]*100), "")</f>
        <v>-15.433333333333332</v>
      </c>
      <c r="T1759" s="17">
        <f>IFERROR(ZACKS_Screener[[#This Row],[PE2]]/(ZACKS_Screener[[#This Row],[EG2]]*100), "")</f>
        <v>0.11023809523809525</v>
      </c>
      <c r="U1759"/>
    </row>
    <row r="1760" spans="1:21" hidden="1" x14ac:dyDescent="0.25">
      <c r="A1760" s="20" t="s">
        <v>3347</v>
      </c>
      <c r="B1760" s="35">
        <v>2065</v>
      </c>
      <c r="C1760" s="6" t="s">
        <v>3346</v>
      </c>
      <c r="D1760" s="6" t="s">
        <v>22</v>
      </c>
      <c r="E1760" s="6" t="s">
        <v>23</v>
      </c>
      <c r="F1760" s="6" t="s">
        <v>1688</v>
      </c>
      <c r="G1760">
        <v>12</v>
      </c>
      <c r="H1760">
        <v>202212</v>
      </c>
      <c r="I1760" s="8">
        <v>86.21</v>
      </c>
      <c r="J1760" s="8">
        <v>13.66</v>
      </c>
      <c r="K1760" s="8">
        <v>8.1300000000000008</v>
      </c>
      <c r="L1760" s="8">
        <v>10.65</v>
      </c>
      <c r="M1760" s="36" t="str">
        <f>INDEX(YahooDetails[], MATCH(ZACKS_Screener[Ticker], YahooDetails[Ticker],0), 4)</f>
        <v>Industrials</v>
      </c>
      <c r="N1760" s="6" t="str">
        <f>INDEX(YahooDetails[], MATCH(ZACKS_Screener[Ticker], YahooDetails[Ticker],0), 2)</f>
        <v>Trucking</v>
      </c>
      <c r="O17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-0.40483162518301608</v>
      </c>
      <c r="P17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0.30996309963099622</v>
      </c>
      <c r="Q1760" s="17">
        <f>IFERROR(ZACKS_Screener[[#This Row],[Price]]/ZACKS_Screener[[#This Row],[EPS1]], "")</f>
        <v>10.603936039360391</v>
      </c>
      <c r="R1760" s="17">
        <f>IFERROR(ZACKS_Screener[[#This Row],[Price]]/ZACKS_Screener[[#This Row],[EPS2]], "")</f>
        <v>8.0948356807511725</v>
      </c>
      <c r="S1760" s="17">
        <f>IFERROR(ZACKS_Screener[[#This Row],[PE1]]/(ZACKS_Screener[[#This Row],[EG1]]*100), "")</f>
        <v>-0.26193447793429109</v>
      </c>
      <c r="T1760" s="17">
        <f>IFERROR(ZACKS_Screener[[#This Row],[PE2]]/(ZACKS_Screener[[#This Row],[EG2]]*100), "")</f>
        <v>0.26115481779566291</v>
      </c>
      <c r="U1760"/>
    </row>
    <row r="1761" spans="1:21" hidden="1" x14ac:dyDescent="0.25">
      <c r="A1761" s="20" t="s">
        <v>2815</v>
      </c>
      <c r="B1761" s="35">
        <v>3308.95</v>
      </c>
      <c r="C1761" s="6" t="s">
        <v>2814</v>
      </c>
      <c r="D1761" s="6" t="s">
        <v>22</v>
      </c>
      <c r="E1761" s="6" t="s">
        <v>14</v>
      </c>
      <c r="F1761" s="6" t="s">
        <v>196</v>
      </c>
      <c r="G1761">
        <v>6</v>
      </c>
      <c r="H1761">
        <v>202206</v>
      </c>
      <c r="I1761" s="8">
        <v>83.72</v>
      </c>
      <c r="J1761" s="8">
        <v>13.54</v>
      </c>
      <c r="K1761" s="8">
        <v>8.0500000000000007</v>
      </c>
      <c r="L1761" s="8">
        <v>4.96</v>
      </c>
      <c r="M1761" s="36" t="str">
        <f>INDEX(YahooDetails[], MATCH(ZACKS_Screener[Ticker], YahooDetails[Ticker],0), 4)</f>
        <v>Technology</v>
      </c>
      <c r="N1761" s="6" t="str">
        <f>INDEX(YahooDetails[], MATCH(ZACKS_Screener[Ticker], YahooDetails[Ticker],0), 2)</f>
        <v>Semiconductors</v>
      </c>
      <c r="O17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-0.4054652880354504</v>
      </c>
      <c r="P17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-0.38385093167701867</v>
      </c>
      <c r="Q1761" s="17">
        <f>IFERROR(ZACKS_Screener[[#This Row],[Price]]/ZACKS_Screener[[#This Row],[EPS1]], "")</f>
        <v>10.399999999999999</v>
      </c>
      <c r="R1761" s="17">
        <f>IFERROR(ZACKS_Screener[[#This Row],[Price]]/ZACKS_Screener[[#This Row],[EPS2]], "")</f>
        <v>16.879032258064516</v>
      </c>
      <c r="S1761" s="17">
        <f>IFERROR(ZACKS_Screener[[#This Row],[PE1]]/(ZACKS_Screener[[#This Row],[EG1]]*100), "")</f>
        <v>-0.25649544626593812</v>
      </c>
      <c r="T1761" s="17">
        <f>IFERROR(ZACKS_Screener[[#This Row],[PE2]]/(ZACKS_Screener[[#This Row],[EG2]]*100), "")</f>
        <v>-0.43972883390750594</v>
      </c>
      <c r="U1761"/>
    </row>
    <row r="1762" spans="1:21" hidden="1" x14ac:dyDescent="0.25">
      <c r="A1762" s="20" t="s">
        <v>3963</v>
      </c>
      <c r="B1762" s="35">
        <v>2771.08</v>
      </c>
      <c r="C1762" s="6" t="s">
        <v>3962</v>
      </c>
      <c r="D1762" s="6" t="s">
        <v>22</v>
      </c>
      <c r="E1762" s="6" t="s">
        <v>130</v>
      </c>
      <c r="F1762" s="6" t="s">
        <v>189</v>
      </c>
      <c r="G1762">
        <v>12</v>
      </c>
      <c r="H1762">
        <v>202212</v>
      </c>
      <c r="I1762" s="8">
        <v>40.97</v>
      </c>
      <c r="J1762" s="8">
        <v>4.79</v>
      </c>
      <c r="K1762" s="8">
        <v>2.84</v>
      </c>
      <c r="L1762" s="8">
        <v>3.26</v>
      </c>
      <c r="M1762" s="36" t="str">
        <f>INDEX(YahooDetails[], MATCH(ZACKS_Screener[Ticker], YahooDetails[Ticker],0), 4)</f>
        <v>Basic Materials</v>
      </c>
      <c r="N1762" s="6" t="str">
        <f>INDEX(YahooDetails[], MATCH(ZACKS_Screener[Ticker], YahooDetails[Ticker],0), 2)</f>
        <v>Chemicals</v>
      </c>
      <c r="O17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-0.40709812108559501</v>
      </c>
      <c r="P17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0.14788732394366194</v>
      </c>
      <c r="Q1762" s="17">
        <f>IFERROR(ZACKS_Screener[[#This Row],[Price]]/ZACKS_Screener[[#This Row],[EPS1]], "")</f>
        <v>14.42605633802817</v>
      </c>
      <c r="R1762" s="17">
        <f>IFERROR(ZACKS_Screener[[#This Row],[Price]]/ZACKS_Screener[[#This Row],[EPS2]], "")</f>
        <v>12.567484662576687</v>
      </c>
      <c r="S1762" s="17">
        <f>IFERROR(ZACKS_Screener[[#This Row],[PE1]]/(ZACKS_Screener[[#This Row],[EG1]]*100), "")</f>
        <v>-0.35436312748284576</v>
      </c>
      <c r="T1762" s="17">
        <f>IFERROR(ZACKS_Screener[[#This Row],[PE2]]/(ZACKS_Screener[[#This Row],[EG2]]*100), "")</f>
        <v>0.84980134385042372</v>
      </c>
      <c r="U1762"/>
    </row>
    <row r="1763" spans="1:21" hidden="1" x14ac:dyDescent="0.25">
      <c r="A1763" s="20" t="s">
        <v>2164</v>
      </c>
      <c r="B1763" s="35">
        <v>37562.85</v>
      </c>
      <c r="C1763" s="6" t="s">
        <v>2163</v>
      </c>
      <c r="D1763" s="6" t="s">
        <v>13</v>
      </c>
      <c r="E1763" s="6" t="s">
        <v>130</v>
      </c>
      <c r="F1763" s="6" t="s">
        <v>756</v>
      </c>
      <c r="G1763">
        <v>12</v>
      </c>
      <c r="H1763">
        <v>202212</v>
      </c>
      <c r="I1763" s="8">
        <v>149.52000000000001</v>
      </c>
      <c r="J1763" s="8">
        <v>28.79</v>
      </c>
      <c r="K1763" s="8">
        <v>16.989999999999998</v>
      </c>
      <c r="L1763" s="8">
        <v>11.84</v>
      </c>
      <c r="M1763" s="36" t="str">
        <f>INDEX(YahooDetails[], MATCH(ZACKS_Screener[Ticker], YahooDetails[Ticker],0), 4)</f>
        <v>Basic Materials</v>
      </c>
      <c r="N1763" s="6" t="str">
        <f>INDEX(YahooDetails[], MATCH(ZACKS_Screener[Ticker], YahooDetails[Ticker],0), 2)</f>
        <v>Steel</v>
      </c>
      <c r="O17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-0.4098645362973255</v>
      </c>
      <c r="P17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-0.30311948204826361</v>
      </c>
      <c r="Q1763" s="17">
        <f>IFERROR(ZACKS_Screener[[#This Row],[Price]]/ZACKS_Screener[[#This Row],[EPS1]], "")</f>
        <v>8.8004708652148338</v>
      </c>
      <c r="R1763" s="17">
        <f>IFERROR(ZACKS_Screener[[#This Row],[Price]]/ZACKS_Screener[[#This Row],[EPS2]], "")</f>
        <v>12.628378378378379</v>
      </c>
      <c r="S1763" s="17">
        <f>IFERROR(ZACKS_Screener[[#This Row],[PE1]]/(ZACKS_Screener[[#This Row],[EG1]]*100), "")</f>
        <v>-0.214716573058928</v>
      </c>
      <c r="T1763" s="17">
        <f>IFERROR(ZACKS_Screener[[#This Row],[PE2]]/(ZACKS_Screener[[#This Row],[EG2]]*100), "")</f>
        <v>-0.41661388087116252</v>
      </c>
      <c r="U1763"/>
    </row>
    <row r="1764" spans="1:21" hidden="1" x14ac:dyDescent="0.25">
      <c r="A1764" s="20" t="s">
        <v>269</v>
      </c>
      <c r="B1764" s="35">
        <v>10338.07</v>
      </c>
      <c r="C1764" s="6" t="s">
        <v>269</v>
      </c>
      <c r="D1764" s="6" t="s">
        <v>22</v>
      </c>
      <c r="E1764" s="6" t="s">
        <v>223</v>
      </c>
      <c r="F1764" s="6" t="s">
        <v>270</v>
      </c>
      <c r="G1764">
        <v>12</v>
      </c>
      <c r="H1764">
        <v>202212</v>
      </c>
      <c r="I1764" s="8">
        <v>33.5</v>
      </c>
      <c r="J1764" s="8">
        <v>7.68</v>
      </c>
      <c r="K1764" s="8">
        <v>4.53</v>
      </c>
      <c r="L1764" s="8">
        <v>5.6</v>
      </c>
      <c r="M1764" s="36" t="str">
        <f>INDEX(YahooDetails[], MATCH(ZACKS_Screener[Ticker], YahooDetails[Ticker],0), 4)</f>
        <v>Energy</v>
      </c>
      <c r="N1764" s="6" t="str">
        <f>INDEX(YahooDetails[], MATCH(ZACKS_Screener[Ticker], YahooDetails[Ticker],0), 2)</f>
        <v>Oil &amp; Gas E&amp;P</v>
      </c>
      <c r="O17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-0.41015624999999994</v>
      </c>
      <c r="P17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0.23620309050772612</v>
      </c>
      <c r="Q1764" s="17">
        <f>IFERROR(ZACKS_Screener[[#This Row],[Price]]/ZACKS_Screener[[#This Row],[EPS1]], "")</f>
        <v>7.3951434878587197</v>
      </c>
      <c r="R1764" s="17">
        <f>IFERROR(ZACKS_Screener[[#This Row],[Price]]/ZACKS_Screener[[#This Row],[EPS2]], "")</f>
        <v>5.9821428571428577</v>
      </c>
      <c r="S1764" s="17">
        <f>IFERROR(ZACKS_Screener[[#This Row],[PE1]]/(ZACKS_Screener[[#This Row],[EG1]]*100), "")</f>
        <v>-0.18030064122779357</v>
      </c>
      <c r="T1764" s="17">
        <f>IFERROR(ZACKS_Screener[[#This Row],[PE2]]/(ZACKS_Screener[[#This Row],[EG2]]*100), "")</f>
        <v>0.25326268357810433</v>
      </c>
      <c r="U1764"/>
    </row>
    <row r="1765" spans="1:21" hidden="1" x14ac:dyDescent="0.25">
      <c r="A1765" s="20" t="s">
        <v>1166</v>
      </c>
      <c r="B1765" s="35">
        <v>3226.8</v>
      </c>
      <c r="C1765" s="6" t="s">
        <v>1165</v>
      </c>
      <c r="D1765" s="6" t="s">
        <v>13</v>
      </c>
      <c r="E1765" s="6" t="s">
        <v>14</v>
      </c>
      <c r="F1765" s="6" t="s">
        <v>201</v>
      </c>
      <c r="G1765">
        <v>12</v>
      </c>
      <c r="H1765">
        <v>202212</v>
      </c>
      <c r="I1765" s="8">
        <v>28.64</v>
      </c>
      <c r="J1765" s="8">
        <v>0.95</v>
      </c>
      <c r="K1765" s="8">
        <v>0.56000000000000005</v>
      </c>
      <c r="L1765" s="8">
        <v>1.17</v>
      </c>
      <c r="M1765" s="36" t="str">
        <f>INDEX(YahooDetails[], MATCH(ZACKS_Screener[Ticker], YahooDetails[Ticker],0), 4)</f>
        <v>Healthcare</v>
      </c>
      <c r="N1765" s="6" t="str">
        <f>INDEX(YahooDetails[], MATCH(ZACKS_Screener[Ticker], YahooDetails[Ticker],0), 2)</f>
        <v>Health Information Services</v>
      </c>
      <c r="O17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-0.41052631578947363</v>
      </c>
      <c r="P17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1.089285714285714</v>
      </c>
      <c r="Q1765" s="17">
        <f>IFERROR(ZACKS_Screener[[#This Row],[Price]]/ZACKS_Screener[[#This Row],[EPS1]], "")</f>
        <v>51.142857142857139</v>
      </c>
      <c r="R1765" s="17">
        <f>IFERROR(ZACKS_Screener[[#This Row],[Price]]/ZACKS_Screener[[#This Row],[EPS2]], "")</f>
        <v>24.47863247863248</v>
      </c>
      <c r="S1765" s="17">
        <f>IFERROR(ZACKS_Screener[[#This Row],[PE1]]/(ZACKS_Screener[[#This Row],[EG1]]*100), "")</f>
        <v>-1.2457875457875458</v>
      </c>
      <c r="T1765" s="17">
        <f>IFERROR(ZACKS_Screener[[#This Row],[PE2]]/(ZACKS_Screener[[#This Row],[EG2]]*100), "")</f>
        <v>0.22472187193498677</v>
      </c>
      <c r="U1765"/>
    </row>
    <row r="1766" spans="1:21" hidden="1" x14ac:dyDescent="0.25">
      <c r="A1766" s="20" t="s">
        <v>627</v>
      </c>
      <c r="B1766" s="35">
        <v>8912.33</v>
      </c>
      <c r="C1766" s="6" t="s">
        <v>626</v>
      </c>
      <c r="D1766" s="6" t="s">
        <v>22</v>
      </c>
      <c r="E1766" s="6" t="s">
        <v>85</v>
      </c>
      <c r="F1766" s="6" t="s">
        <v>145</v>
      </c>
      <c r="G1766">
        <v>12</v>
      </c>
      <c r="H1766">
        <v>202212</v>
      </c>
      <c r="I1766" s="8">
        <v>224.14</v>
      </c>
      <c r="J1766" s="8">
        <v>58.05</v>
      </c>
      <c r="K1766" s="8">
        <v>34.21</v>
      </c>
      <c r="L1766" s="8">
        <v>24.32</v>
      </c>
      <c r="M1766" s="36" t="str">
        <f>INDEX(YahooDetails[], MATCH(ZACKS_Screener[Ticker], YahooDetails[Ticker],0), 4)</f>
        <v>Industrials</v>
      </c>
      <c r="N1766" s="6" t="str">
        <f>INDEX(YahooDetails[], MATCH(ZACKS_Screener[Ticker], YahooDetails[Ticker],0), 2)</f>
        <v>Rental &amp; Leasing Services</v>
      </c>
      <c r="O17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-0.41068044788975017</v>
      </c>
      <c r="P17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-0.28909675533469747</v>
      </c>
      <c r="Q1766" s="17">
        <f>IFERROR(ZACKS_Screener[[#This Row],[Price]]/ZACKS_Screener[[#This Row],[EPS1]], "")</f>
        <v>6.551885413621747</v>
      </c>
      <c r="R1766" s="17">
        <f>IFERROR(ZACKS_Screener[[#This Row],[Price]]/ZACKS_Screener[[#This Row],[EPS2]], "")</f>
        <v>9.2162828947368407</v>
      </c>
      <c r="S1766" s="17">
        <f>IFERROR(ZACKS_Screener[[#This Row],[PE1]]/(ZACKS_Screener[[#This Row],[EG1]]*100), "")</f>
        <v>-0.15953731051205641</v>
      </c>
      <c r="T1766" s="17">
        <f>IFERROR(ZACKS_Screener[[#This Row],[PE2]]/(ZACKS_Screener[[#This Row],[EG2]]*100), "")</f>
        <v>-0.31879579153584153</v>
      </c>
      <c r="U1766"/>
    </row>
    <row r="1767" spans="1:21" hidden="1" x14ac:dyDescent="0.25">
      <c r="A1767" s="20" t="s">
        <v>4390</v>
      </c>
      <c r="B1767" s="35">
        <v>2679.22</v>
      </c>
      <c r="C1767" s="6" t="s">
        <v>4389</v>
      </c>
      <c r="D1767" s="6" t="s">
        <v>22</v>
      </c>
      <c r="E1767" s="6" t="s">
        <v>30</v>
      </c>
      <c r="F1767" s="6" t="s">
        <v>430</v>
      </c>
      <c r="G1767">
        <v>1</v>
      </c>
      <c r="H1767">
        <v>202301</v>
      </c>
      <c r="I1767" s="8">
        <v>8.7899999999999991</v>
      </c>
      <c r="J1767" s="8">
        <v>0.75</v>
      </c>
      <c r="K1767" s="8">
        <v>0.44</v>
      </c>
      <c r="L1767" s="8">
        <v>0.56999999999999995</v>
      </c>
      <c r="M1767" s="36" t="str">
        <f>INDEX(YahooDetails[], MATCH(ZACKS_Screener[Ticker], YahooDetails[Ticker],0), 4)</f>
        <v>Consumer Cyclical</v>
      </c>
      <c r="N1767" s="6" t="str">
        <f>INDEX(YahooDetails[], MATCH(ZACKS_Screener[Ticker], YahooDetails[Ticker],0), 2)</f>
        <v>Specialty Retail</v>
      </c>
      <c r="O17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-0.41333333333333333</v>
      </c>
      <c r="P17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0.29545454545454536</v>
      </c>
      <c r="Q1767" s="17">
        <f>IFERROR(ZACKS_Screener[[#This Row],[Price]]/ZACKS_Screener[[#This Row],[EPS1]], "")</f>
        <v>19.977272727272727</v>
      </c>
      <c r="R1767" s="17">
        <f>IFERROR(ZACKS_Screener[[#This Row],[Price]]/ZACKS_Screener[[#This Row],[EPS2]], "")</f>
        <v>15.421052631578947</v>
      </c>
      <c r="S1767" s="17">
        <f>IFERROR(ZACKS_Screener[[#This Row],[PE1]]/(ZACKS_Screener[[#This Row],[EG1]]*100), "")</f>
        <v>-0.48332111436950143</v>
      </c>
      <c r="T1767" s="17">
        <f>IFERROR(ZACKS_Screener[[#This Row],[PE2]]/(ZACKS_Screener[[#This Row],[EG2]]*100), "")</f>
        <v>0.52194331983805686</v>
      </c>
      <c r="U1767"/>
    </row>
    <row r="1768" spans="1:21" hidden="1" x14ac:dyDescent="0.25">
      <c r="A1768" s="20" t="s">
        <v>2786</v>
      </c>
      <c r="B1768" s="35">
        <v>37984.81</v>
      </c>
      <c r="C1768" s="6" t="s">
        <v>2785</v>
      </c>
      <c r="D1768" s="6" t="s">
        <v>13</v>
      </c>
      <c r="E1768" s="6" t="s">
        <v>223</v>
      </c>
      <c r="F1768" s="6" t="s">
        <v>886</v>
      </c>
      <c r="G1768">
        <v>12</v>
      </c>
      <c r="H1768">
        <v>202212</v>
      </c>
      <c r="I1768" s="8">
        <v>29.09</v>
      </c>
      <c r="J1768" s="8">
        <v>6.42</v>
      </c>
      <c r="K1768" s="8">
        <v>3.75</v>
      </c>
      <c r="L1768" s="8">
        <v>3.9</v>
      </c>
      <c r="M1768" s="36" t="str">
        <f>INDEX(YahooDetails[], MATCH(ZACKS_Screener[Ticker], YahooDetails[Ticker],0), 4)</f>
        <v>Energy</v>
      </c>
      <c r="N1768" s="6" t="str">
        <f>INDEX(YahooDetails[], MATCH(ZACKS_Screener[Ticker], YahooDetails[Ticker],0), 2)</f>
        <v>Oil &amp; Gas Integrated</v>
      </c>
      <c r="O17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-0.41588785046728971</v>
      </c>
      <c r="P17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3.9999999999999973E-2</v>
      </c>
      <c r="Q1768" s="17">
        <f>IFERROR(ZACKS_Screener[[#This Row],[Price]]/ZACKS_Screener[[#This Row],[EPS1]], "")</f>
        <v>7.7573333333333334</v>
      </c>
      <c r="R1768" s="17">
        <f>IFERROR(ZACKS_Screener[[#This Row],[Price]]/ZACKS_Screener[[#This Row],[EPS2]], "")</f>
        <v>7.4589743589743591</v>
      </c>
      <c r="S1768" s="17">
        <f>IFERROR(ZACKS_Screener[[#This Row],[PE1]]/(ZACKS_Screener[[#This Row],[EG1]]*100), "")</f>
        <v>-0.18652464419475656</v>
      </c>
      <c r="T1768" s="17">
        <f>IFERROR(ZACKS_Screener[[#This Row],[PE2]]/(ZACKS_Screener[[#This Row],[EG2]]*100), "")</f>
        <v>1.8647435897435911</v>
      </c>
      <c r="U1768"/>
    </row>
    <row r="1769" spans="1:21" hidden="1" x14ac:dyDescent="0.25">
      <c r="A1769" s="20" t="s">
        <v>1724</v>
      </c>
      <c r="B1769" s="35">
        <v>4211.17</v>
      </c>
      <c r="C1769" s="6" t="s">
        <v>1723</v>
      </c>
      <c r="D1769" s="6" t="s">
        <v>13</v>
      </c>
      <c r="E1769" s="6" t="s">
        <v>26</v>
      </c>
      <c r="F1769" s="6" t="s">
        <v>961</v>
      </c>
      <c r="G1769">
        <v>11</v>
      </c>
      <c r="H1769">
        <v>202211</v>
      </c>
      <c r="I1769" s="8">
        <v>51.05</v>
      </c>
      <c r="J1769" s="8">
        <v>9.1199999999999992</v>
      </c>
      <c r="K1769" s="8">
        <v>5.3</v>
      </c>
      <c r="L1769" s="8">
        <v>5.55</v>
      </c>
      <c r="M1769" s="36" t="str">
        <f>INDEX(YahooDetails[], MATCH(ZACKS_Screener[Ticker], YahooDetails[Ticker],0), 4)</f>
        <v>Consumer Cyclical</v>
      </c>
      <c r="N1769" s="6" t="str">
        <f>INDEX(YahooDetails[], MATCH(ZACKS_Screener[Ticker], YahooDetails[Ticker],0), 2)</f>
        <v>Residential Construction</v>
      </c>
      <c r="O17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-0.41885964912280699</v>
      </c>
      <c r="P17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4.716981132075472E-2</v>
      </c>
      <c r="Q1769" s="17">
        <f>IFERROR(ZACKS_Screener[[#This Row],[Price]]/ZACKS_Screener[[#This Row],[EPS1]], "")</f>
        <v>9.6320754716981138</v>
      </c>
      <c r="R1769" s="17">
        <f>IFERROR(ZACKS_Screener[[#This Row],[Price]]/ZACKS_Screener[[#This Row],[EPS2]], "")</f>
        <v>9.1981981981981988</v>
      </c>
      <c r="S1769" s="17">
        <f>IFERROR(ZACKS_Screener[[#This Row],[PE1]]/(ZACKS_Screener[[#This Row],[EG1]]*100), "")</f>
        <v>-0.22995949817247854</v>
      </c>
      <c r="T1769" s="17">
        <f>IFERROR(ZACKS_Screener[[#This Row],[PE2]]/(ZACKS_Screener[[#This Row],[EG2]]*100), "")</f>
        <v>1.950018018018018</v>
      </c>
      <c r="U1769"/>
    </row>
    <row r="1770" spans="1:21" hidden="1" x14ac:dyDescent="0.25">
      <c r="A1770" s="20" t="s">
        <v>2583</v>
      </c>
      <c r="B1770" s="35">
        <v>4479.24</v>
      </c>
      <c r="C1770" s="6" t="s">
        <v>2582</v>
      </c>
      <c r="D1770" s="6" t="s">
        <v>13</v>
      </c>
      <c r="E1770" s="6" t="s">
        <v>26</v>
      </c>
      <c r="F1770" s="6" t="s">
        <v>438</v>
      </c>
      <c r="G1770">
        <v>12</v>
      </c>
      <c r="H1770">
        <v>202212</v>
      </c>
      <c r="I1770" s="8">
        <v>30.22</v>
      </c>
      <c r="J1770" s="8">
        <v>0.62</v>
      </c>
      <c r="K1770" s="8">
        <v>0.36</v>
      </c>
      <c r="L1770" s="8">
        <v>0.51</v>
      </c>
      <c r="M1770" s="36" t="str">
        <f>INDEX(YahooDetails[], MATCH(ZACKS_Screener[Ticker], YahooDetails[Ticker],0), 4)</f>
        <v>Real Estate</v>
      </c>
      <c r="N1770" s="6" t="str">
        <f>INDEX(YahooDetails[], MATCH(ZACKS_Screener[Ticker], YahooDetails[Ticker],0), 2)</f>
        <v>REIT—Specialty</v>
      </c>
      <c r="O17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-0.41935483870967744</v>
      </c>
      <c r="P17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0.41666666666666674</v>
      </c>
      <c r="Q1770" s="17">
        <f>IFERROR(ZACKS_Screener[[#This Row],[Price]]/ZACKS_Screener[[#This Row],[EPS1]], "")</f>
        <v>83.944444444444443</v>
      </c>
      <c r="R1770" s="17">
        <f>IFERROR(ZACKS_Screener[[#This Row],[Price]]/ZACKS_Screener[[#This Row],[EPS2]], "")</f>
        <v>59.254901960784309</v>
      </c>
      <c r="S1770" s="17">
        <f>IFERROR(ZACKS_Screener[[#This Row],[PE1]]/(ZACKS_Screener[[#This Row],[EG1]]*100), "")</f>
        <v>-2.0017521367521365</v>
      </c>
      <c r="T1770" s="17">
        <f>IFERROR(ZACKS_Screener[[#This Row],[PE2]]/(ZACKS_Screener[[#This Row],[EG2]]*100), "")</f>
        <v>1.4221176470588233</v>
      </c>
      <c r="U1770"/>
    </row>
    <row r="1771" spans="1:21" hidden="1" x14ac:dyDescent="0.25">
      <c r="A1771" s="20" t="s">
        <v>211</v>
      </c>
      <c r="B1771" s="35">
        <v>8362.81</v>
      </c>
      <c r="C1771" s="6" t="s">
        <v>210</v>
      </c>
      <c r="D1771" s="6" t="s">
        <v>13</v>
      </c>
      <c r="E1771" s="6" t="s">
        <v>37</v>
      </c>
      <c r="F1771" s="6" t="s">
        <v>212</v>
      </c>
      <c r="G1771">
        <v>12</v>
      </c>
      <c r="H1771">
        <v>202212</v>
      </c>
      <c r="I1771" s="8">
        <v>27.8</v>
      </c>
      <c r="J1771" s="8">
        <v>6.06</v>
      </c>
      <c r="K1771" s="8">
        <v>3.51</v>
      </c>
      <c r="L1771" s="8">
        <v>4.75</v>
      </c>
      <c r="M1771" s="36" t="str">
        <f>INDEX(YahooDetails[], MATCH(ZACKS_Screener[Ticker], YahooDetails[Ticker],0), 4)</f>
        <v>Financial Services</v>
      </c>
      <c r="N1771" s="6" t="str">
        <f>INDEX(YahooDetails[], MATCH(ZACKS_Screener[Ticker], YahooDetails[Ticker],0), 2)</f>
        <v>Credit Services</v>
      </c>
      <c r="O17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-0.42079207920792078</v>
      </c>
      <c r="P17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0.35327635327635337</v>
      </c>
      <c r="Q1771" s="17">
        <f>IFERROR(ZACKS_Screener[[#This Row],[Price]]/ZACKS_Screener[[#This Row],[EPS1]], "")</f>
        <v>7.9202279202279211</v>
      </c>
      <c r="R1771" s="17">
        <f>IFERROR(ZACKS_Screener[[#This Row],[Price]]/ZACKS_Screener[[#This Row],[EPS2]], "")</f>
        <v>5.8526315789473689</v>
      </c>
      <c r="S1771" s="17">
        <f>IFERROR(ZACKS_Screener[[#This Row],[PE1]]/(ZACKS_Screener[[#This Row],[EG1]]*100), "")</f>
        <v>-0.18822188704541648</v>
      </c>
      <c r="T1771" s="17">
        <f>IFERROR(ZACKS_Screener[[#This Row],[PE2]]/(ZACKS_Screener[[#This Row],[EG2]]*100), "")</f>
        <v>0.16566723259762306</v>
      </c>
      <c r="U1771"/>
    </row>
    <row r="1772" spans="1:21" hidden="1" x14ac:dyDescent="0.25">
      <c r="A1772" s="20" t="s">
        <v>4068</v>
      </c>
      <c r="B1772" s="35">
        <v>2368.48</v>
      </c>
      <c r="C1772" s="6" t="s">
        <v>4067</v>
      </c>
      <c r="D1772" s="6" t="s">
        <v>22</v>
      </c>
      <c r="E1772" s="6" t="s">
        <v>51</v>
      </c>
      <c r="F1772" s="6" t="s">
        <v>817</v>
      </c>
      <c r="G1772">
        <v>12</v>
      </c>
      <c r="H1772">
        <v>202212</v>
      </c>
      <c r="I1772" s="8">
        <v>3.62</v>
      </c>
      <c r="J1772" s="8">
        <v>0.45</v>
      </c>
      <c r="K1772" s="8">
        <v>0.26</v>
      </c>
      <c r="L1772" s="8">
        <v>0.32</v>
      </c>
      <c r="M1772" s="36" t="str">
        <f>INDEX(YahooDetails[], MATCH(ZACKS_Screener[Ticker], YahooDetails[Ticker],0), 4)</f>
        <v>Consumer Cyclical</v>
      </c>
      <c r="N1772" s="6" t="str">
        <f>INDEX(YahooDetails[], MATCH(ZACKS_Screener[Ticker], YahooDetails[Ticker],0), 2)</f>
        <v>Specialty Retail</v>
      </c>
      <c r="O17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-0.42222222222222222</v>
      </c>
      <c r="P17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0.23076923076923075</v>
      </c>
      <c r="Q1772" s="17">
        <f>IFERROR(ZACKS_Screener[[#This Row],[Price]]/ZACKS_Screener[[#This Row],[EPS1]], "")</f>
        <v>13.923076923076923</v>
      </c>
      <c r="R1772" s="17">
        <f>IFERROR(ZACKS_Screener[[#This Row],[Price]]/ZACKS_Screener[[#This Row],[EPS2]], "")</f>
        <v>11.3125</v>
      </c>
      <c r="S1772" s="17">
        <f>IFERROR(ZACKS_Screener[[#This Row],[PE1]]/(ZACKS_Screener[[#This Row],[EG1]]*100), "")</f>
        <v>-0.32975708502024292</v>
      </c>
      <c r="T1772" s="17">
        <f>IFERROR(ZACKS_Screener[[#This Row],[PE2]]/(ZACKS_Screener[[#This Row],[EG2]]*100), "")</f>
        <v>0.49020833333333336</v>
      </c>
      <c r="U1772"/>
    </row>
    <row r="1773" spans="1:21" hidden="1" x14ac:dyDescent="0.25">
      <c r="A1773" s="20" t="s">
        <v>2018</v>
      </c>
      <c r="B1773" s="35">
        <v>14093.73</v>
      </c>
      <c r="C1773" s="6" t="s">
        <v>2017</v>
      </c>
      <c r="D1773" s="6" t="s">
        <v>13</v>
      </c>
      <c r="E1773" s="6" t="s">
        <v>223</v>
      </c>
      <c r="F1773" s="6" t="s">
        <v>224</v>
      </c>
      <c r="G1773">
        <v>12</v>
      </c>
      <c r="H1773">
        <v>202212</v>
      </c>
      <c r="I1773" s="8">
        <v>22.82</v>
      </c>
      <c r="J1773" s="8">
        <v>4.4800000000000004</v>
      </c>
      <c r="K1773" s="8">
        <v>2.57</v>
      </c>
      <c r="L1773" s="8">
        <v>3.37</v>
      </c>
      <c r="M1773" s="36" t="str">
        <f>INDEX(YahooDetails[], MATCH(ZACKS_Screener[Ticker], YahooDetails[Ticker],0), 4)</f>
        <v>Energy</v>
      </c>
      <c r="N1773" s="6" t="str">
        <f>INDEX(YahooDetails[], MATCH(ZACKS_Screener[Ticker], YahooDetails[Ticker],0), 2)</f>
        <v>Oil &amp; Gas E&amp;P</v>
      </c>
      <c r="O17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-0.42633928571428581</v>
      </c>
      <c r="P17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0.31128404669260712</v>
      </c>
      <c r="Q1773" s="17">
        <f>IFERROR(ZACKS_Screener[[#This Row],[Price]]/ZACKS_Screener[[#This Row],[EPS1]], "")</f>
        <v>8.8793774319066152</v>
      </c>
      <c r="R1773" s="17">
        <f>IFERROR(ZACKS_Screener[[#This Row],[Price]]/ZACKS_Screener[[#This Row],[EPS2]], "")</f>
        <v>6.7715133531157266</v>
      </c>
      <c r="S1773" s="17">
        <f>IFERROR(ZACKS_Screener[[#This Row],[PE1]]/(ZACKS_Screener[[#This Row],[EG1]]*100), "")</f>
        <v>-0.20827021410964203</v>
      </c>
      <c r="T1773" s="17">
        <f>IFERROR(ZACKS_Screener[[#This Row],[PE2]]/(ZACKS_Screener[[#This Row],[EG2]]*100), "")</f>
        <v>0.21753486646884265</v>
      </c>
      <c r="U1773"/>
    </row>
    <row r="1774" spans="1:21" hidden="1" x14ac:dyDescent="0.25">
      <c r="A1774" s="20" t="s">
        <v>2051</v>
      </c>
      <c r="B1774" s="35">
        <v>4859.97</v>
      </c>
      <c r="C1774" s="6" t="s">
        <v>2050</v>
      </c>
      <c r="D1774" s="6" t="s">
        <v>13</v>
      </c>
      <c r="E1774" s="6" t="s">
        <v>26</v>
      </c>
      <c r="F1774" s="6" t="s">
        <v>961</v>
      </c>
      <c r="G1774">
        <v>12</v>
      </c>
      <c r="H1774">
        <v>202212</v>
      </c>
      <c r="I1774" s="8">
        <v>132.88999999999999</v>
      </c>
      <c r="J1774" s="8">
        <v>26.74</v>
      </c>
      <c r="K1774" s="8">
        <v>15.26</v>
      </c>
      <c r="L1774" s="8">
        <v>16.63</v>
      </c>
      <c r="M1774" s="36" t="str">
        <f>INDEX(YahooDetails[], MATCH(ZACKS_Screener[Ticker], YahooDetails[Ticker],0), 4)</f>
        <v>Consumer Cyclical</v>
      </c>
      <c r="N1774" s="6" t="str">
        <f>INDEX(YahooDetails[], MATCH(ZACKS_Screener[Ticker], YahooDetails[Ticker],0), 2)</f>
        <v>Residential Construction</v>
      </c>
      <c r="O17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-0.42931937172774864</v>
      </c>
      <c r="P17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8.9777195281782393E-2</v>
      </c>
      <c r="Q1774" s="17">
        <f>IFERROR(ZACKS_Screener[[#This Row],[Price]]/ZACKS_Screener[[#This Row],[EPS1]], "")</f>
        <v>8.7083879423328963</v>
      </c>
      <c r="R1774" s="17">
        <f>IFERROR(ZACKS_Screener[[#This Row],[Price]]/ZACKS_Screener[[#This Row],[EPS2]], "")</f>
        <v>7.990980156343956</v>
      </c>
      <c r="S1774" s="17">
        <f>IFERROR(ZACKS_Screener[[#This Row],[PE1]]/(ZACKS_Screener[[#This Row],[EG1]]*100), "")</f>
        <v>-0.20284171914458332</v>
      </c>
      <c r="T1774" s="17">
        <f>IFERROR(ZACKS_Screener[[#This Row],[PE2]]/(ZACKS_Screener[[#This Row],[EG2]]*100), "")</f>
        <v>0.89009019843656079</v>
      </c>
      <c r="U1774"/>
    </row>
    <row r="1775" spans="1:21" hidden="1" x14ac:dyDescent="0.25">
      <c r="A1775" s="20" t="s">
        <v>6983</v>
      </c>
      <c r="B1775" s="35">
        <v>2008.13</v>
      </c>
      <c r="C1775" s="6" t="s">
        <v>6982</v>
      </c>
      <c r="D1775" s="6" t="s">
        <v>22</v>
      </c>
      <c r="E1775" s="6" t="s">
        <v>223</v>
      </c>
      <c r="F1775" s="6" t="s">
        <v>465</v>
      </c>
      <c r="G1775">
        <v>12</v>
      </c>
      <c r="H1775">
        <v>202212</v>
      </c>
      <c r="I1775" s="8">
        <v>12.63</v>
      </c>
      <c r="J1775" s="8">
        <v>4.42</v>
      </c>
      <c r="K1775" s="8">
        <v>2.48</v>
      </c>
      <c r="L1775" s="8">
        <v>3.28</v>
      </c>
      <c r="M1775" s="36" t="e">
        <f>INDEX(YahooDetails[], MATCH(ZACKS_Screener[Ticker], YahooDetails[Ticker],0), 4)</f>
        <v>#N/A</v>
      </c>
      <c r="N1775" s="6" t="e">
        <f>INDEX(YahooDetails[], MATCH(ZACKS_Screener[Ticker], YahooDetails[Ticker],0), 2)</f>
        <v>#N/A</v>
      </c>
      <c r="O17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-0.43891402714932126</v>
      </c>
      <c r="P17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0.32258064516129026</v>
      </c>
      <c r="Q1775" s="17">
        <f>IFERROR(ZACKS_Screener[[#This Row],[Price]]/ZACKS_Screener[[#This Row],[EPS1]], "")</f>
        <v>5.092741935483871</v>
      </c>
      <c r="R1775" s="17">
        <f>IFERROR(ZACKS_Screener[[#This Row],[Price]]/ZACKS_Screener[[#This Row],[EPS2]], "")</f>
        <v>3.8506097560975614</v>
      </c>
      <c r="S1775" s="17">
        <f>IFERROR(ZACKS_Screener[[#This Row],[PE1]]/(ZACKS_Screener[[#This Row],[EG1]]*100), "")</f>
        <v>-0.11603051213834387</v>
      </c>
      <c r="T1775" s="17">
        <f>IFERROR(ZACKS_Screener[[#This Row],[PE2]]/(ZACKS_Screener[[#This Row],[EG2]]*100), "")</f>
        <v>0.11936890243902443</v>
      </c>
      <c r="U1775"/>
    </row>
    <row r="1776" spans="1:21" hidden="1" x14ac:dyDescent="0.25">
      <c r="A1776" s="20" t="s">
        <v>2665</v>
      </c>
      <c r="B1776" s="35">
        <v>3564.55</v>
      </c>
      <c r="C1776" s="6" t="s">
        <v>2664</v>
      </c>
      <c r="D1776" s="6" t="s">
        <v>13</v>
      </c>
      <c r="E1776" s="6" t="s">
        <v>26</v>
      </c>
      <c r="F1776" s="6" t="s">
        <v>2666</v>
      </c>
      <c r="G1776">
        <v>3</v>
      </c>
      <c r="H1776">
        <v>202303</v>
      </c>
      <c r="I1776" s="8">
        <v>62.39</v>
      </c>
      <c r="J1776" s="8">
        <v>7</v>
      </c>
      <c r="K1776" s="8">
        <v>3.91</v>
      </c>
      <c r="L1776" s="8">
        <v>4.45</v>
      </c>
      <c r="M1776" s="36" t="str">
        <f>INDEX(YahooDetails[], MATCH(ZACKS_Screener[Ticker], YahooDetails[Ticker],0), 4)</f>
        <v>Consumer Cyclical</v>
      </c>
      <c r="N1776" s="6" t="str">
        <f>INDEX(YahooDetails[], MATCH(ZACKS_Screener[Ticker], YahooDetails[Ticker],0), 2)</f>
        <v>Residential Construction</v>
      </c>
      <c r="O17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-0.44142857142857139</v>
      </c>
      <c r="P17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0.13810741687979541</v>
      </c>
      <c r="Q1776" s="17">
        <f>IFERROR(ZACKS_Screener[[#This Row],[Price]]/ZACKS_Screener[[#This Row],[EPS1]], "")</f>
        <v>15.956521739130434</v>
      </c>
      <c r="R1776" s="17">
        <f>IFERROR(ZACKS_Screener[[#This Row],[Price]]/ZACKS_Screener[[#This Row],[EPS2]], "")</f>
        <v>14.020224719101122</v>
      </c>
      <c r="S1776" s="17">
        <f>IFERROR(ZACKS_Screener[[#This Row],[PE1]]/(ZACKS_Screener[[#This Row],[EG1]]*100), "")</f>
        <v>-0.36147460250457297</v>
      </c>
      <c r="T1776" s="17">
        <f>IFERROR(ZACKS_Screener[[#This Row],[PE2]]/(ZACKS_Screener[[#This Row],[EG2]]*100), "")</f>
        <v>1.0151681231793588</v>
      </c>
      <c r="U1776"/>
    </row>
    <row r="1777" spans="1:21" hidden="1" x14ac:dyDescent="0.25">
      <c r="A1777" s="20" t="s">
        <v>4351</v>
      </c>
      <c r="B1777" s="35">
        <v>2349.0700000000002</v>
      </c>
      <c r="C1777" s="6" t="s">
        <v>4350</v>
      </c>
      <c r="D1777" s="6" t="s">
        <v>22</v>
      </c>
      <c r="E1777" s="6" t="s">
        <v>14</v>
      </c>
      <c r="F1777" s="6" t="s">
        <v>261</v>
      </c>
      <c r="G1777">
        <v>6</v>
      </c>
      <c r="H1777">
        <v>202206</v>
      </c>
      <c r="I1777" s="8">
        <v>10.56</v>
      </c>
      <c r="J1777" s="8">
        <v>0.95</v>
      </c>
      <c r="K1777" s="8">
        <v>0.53</v>
      </c>
      <c r="L1777" s="8">
        <v>0.61</v>
      </c>
      <c r="M1777" s="36" t="str">
        <f>INDEX(YahooDetails[], MATCH(ZACKS_Screener[Ticker], YahooDetails[Ticker],0), 4)</f>
        <v>Technology</v>
      </c>
      <c r="N1777" s="6" t="str">
        <f>INDEX(YahooDetails[], MATCH(ZACKS_Screener[Ticker], YahooDetails[Ticker],0), 2)</f>
        <v>Communication Equipment</v>
      </c>
      <c r="O17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-0.44210526315789467</v>
      </c>
      <c r="P17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0.15094339622641501</v>
      </c>
      <c r="Q1777" s="17">
        <f>IFERROR(ZACKS_Screener[[#This Row],[Price]]/ZACKS_Screener[[#This Row],[EPS1]], "")</f>
        <v>19.924528301886792</v>
      </c>
      <c r="R1777" s="17">
        <f>IFERROR(ZACKS_Screener[[#This Row],[Price]]/ZACKS_Screener[[#This Row],[EPS2]], "")</f>
        <v>17.311475409836067</v>
      </c>
      <c r="S1777" s="17">
        <f>IFERROR(ZACKS_Screener[[#This Row],[PE1]]/(ZACKS_Screener[[#This Row],[EG1]]*100), "")</f>
        <v>-0.4506738544474394</v>
      </c>
      <c r="T1777" s="17">
        <f>IFERROR(ZACKS_Screener[[#This Row],[PE2]]/(ZACKS_Screener[[#This Row],[EG2]]*100), "")</f>
        <v>1.1468852459016401</v>
      </c>
      <c r="U1777"/>
    </row>
    <row r="1778" spans="1:21" hidden="1" x14ac:dyDescent="0.25">
      <c r="A1778" s="20" t="s">
        <v>2539</v>
      </c>
      <c r="B1778" s="35">
        <v>9567.76</v>
      </c>
      <c r="C1778" s="6" t="s">
        <v>2538</v>
      </c>
      <c r="D1778" s="6" t="s">
        <v>22</v>
      </c>
      <c r="E1778" s="6" t="s">
        <v>330</v>
      </c>
      <c r="F1778" s="6" t="s">
        <v>1290</v>
      </c>
      <c r="G1778">
        <v>12</v>
      </c>
      <c r="H1778">
        <v>202212</v>
      </c>
      <c r="I1778" s="8">
        <v>67.959999999999994</v>
      </c>
      <c r="J1778" s="8">
        <v>-3.62</v>
      </c>
      <c r="K1778" s="8">
        <v>-5.23</v>
      </c>
      <c r="L1778" s="8">
        <v>-3.29</v>
      </c>
      <c r="M1778" s="36" t="str">
        <f>INDEX(YahooDetails[], MATCH(ZACKS_Screener[Ticker], YahooDetails[Ticker],0), 4)</f>
        <v>Communication Services</v>
      </c>
      <c r="N1778" s="6" t="str">
        <f>INDEX(YahooDetails[], MATCH(ZACKS_Screener[Ticker], YahooDetails[Ticker],0), 2)</f>
        <v>Entertainment</v>
      </c>
      <c r="O17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-0.4447513812154697</v>
      </c>
      <c r="P17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0.37093690248565969</v>
      </c>
      <c r="Q1778" s="17">
        <f>IFERROR(ZACKS_Screener[[#This Row],[Price]]/ZACKS_Screener[[#This Row],[EPS1]], "")</f>
        <v>-12.994263862332694</v>
      </c>
      <c r="R1778" s="17">
        <f>IFERROR(ZACKS_Screener[[#This Row],[Price]]/ZACKS_Screener[[#This Row],[EPS2]], "")</f>
        <v>-20.656534954407292</v>
      </c>
      <c r="S1778" s="17">
        <f>IFERROR(ZACKS_Screener[[#This Row],[PE1]]/(ZACKS_Screener[[#This Row],[EG1]]*100), "")</f>
        <v>0.29216916261890896</v>
      </c>
      <c r="T1778" s="17">
        <f>IFERROR(ZACKS_Screener[[#This Row],[PE2]]/(ZACKS_Screener[[#This Row],[EG2]]*100), "")</f>
        <v>-0.5568746278945883</v>
      </c>
      <c r="U1778"/>
    </row>
    <row r="1779" spans="1:21" hidden="1" x14ac:dyDescent="0.25">
      <c r="A1779" s="20" t="s">
        <v>4311</v>
      </c>
      <c r="B1779" s="35">
        <v>3196.19</v>
      </c>
      <c r="C1779" s="6" t="s">
        <v>4310</v>
      </c>
      <c r="D1779" s="6" t="s">
        <v>13</v>
      </c>
      <c r="E1779" s="6" t="s">
        <v>26</v>
      </c>
      <c r="F1779" s="6" t="s">
        <v>961</v>
      </c>
      <c r="G1779">
        <v>12</v>
      </c>
      <c r="H1779">
        <v>202212</v>
      </c>
      <c r="I1779" s="8">
        <v>31.93</v>
      </c>
      <c r="J1779" s="8">
        <v>5.54</v>
      </c>
      <c r="K1779" s="8">
        <v>3.07</v>
      </c>
      <c r="L1779" s="8">
        <v>3.57</v>
      </c>
      <c r="M1779" s="36" t="str">
        <f>INDEX(YahooDetails[], MATCH(ZACKS_Screener[Ticker], YahooDetails[Ticker],0), 4)</f>
        <v>Consumer Cyclical</v>
      </c>
      <c r="N1779" s="6" t="str">
        <f>INDEX(YahooDetails[], MATCH(ZACKS_Screener[Ticker], YahooDetails[Ticker],0), 2)</f>
        <v>Residential Construction</v>
      </c>
      <c r="O17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-0.44584837545126355</v>
      </c>
      <c r="P17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0.16286644951140067</v>
      </c>
      <c r="Q1779" s="17">
        <f>IFERROR(ZACKS_Screener[[#This Row],[Price]]/ZACKS_Screener[[#This Row],[EPS1]], "")</f>
        <v>10.400651465798045</v>
      </c>
      <c r="R1779" s="17">
        <f>IFERROR(ZACKS_Screener[[#This Row],[Price]]/ZACKS_Screener[[#This Row],[EPS2]], "")</f>
        <v>8.9439775910364148</v>
      </c>
      <c r="S1779" s="17">
        <f>IFERROR(ZACKS_Screener[[#This Row],[PE1]]/(ZACKS_Screener[[#This Row],[EG1]]*100), "")</f>
        <v>-0.2332777697187092</v>
      </c>
      <c r="T1779" s="17">
        <f>IFERROR(ZACKS_Screener[[#This Row],[PE2]]/(ZACKS_Screener[[#This Row],[EG2]]*100), "")</f>
        <v>0.54916022408963583</v>
      </c>
      <c r="U1779"/>
    </row>
    <row r="1780" spans="1:21" hidden="1" x14ac:dyDescent="0.25">
      <c r="A1780" s="20" t="s">
        <v>2231</v>
      </c>
      <c r="B1780" s="35">
        <v>3309.44</v>
      </c>
      <c r="C1780" s="6" t="s">
        <v>2230</v>
      </c>
      <c r="D1780" s="6" t="s">
        <v>22</v>
      </c>
      <c r="E1780" s="6" t="s">
        <v>41</v>
      </c>
      <c r="F1780" s="6" t="s">
        <v>1351</v>
      </c>
      <c r="G1780">
        <v>12</v>
      </c>
      <c r="H1780">
        <v>202212</v>
      </c>
      <c r="I1780" s="8">
        <v>73.38</v>
      </c>
      <c r="J1780" s="8">
        <v>3</v>
      </c>
      <c r="K1780" s="8">
        <v>1.64</v>
      </c>
      <c r="L1780" s="8">
        <v>2.34</v>
      </c>
      <c r="M1780" s="36" t="str">
        <f>INDEX(YahooDetails[], MATCH(ZACKS_Screener[Ticker], YahooDetails[Ticker],0), 4)</f>
        <v>Healthcare</v>
      </c>
      <c r="N1780" s="6" t="str">
        <f>INDEX(YahooDetails[], MATCH(ZACKS_Screener[Ticker], YahooDetails[Ticker],0), 2)</f>
        <v>Health Information Services</v>
      </c>
      <c r="O17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-0.45333333333333337</v>
      </c>
      <c r="P17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0.42682926829268292</v>
      </c>
      <c r="Q1780" s="17">
        <f>IFERROR(ZACKS_Screener[[#This Row],[Price]]/ZACKS_Screener[[#This Row],[EPS1]], "")</f>
        <v>44.743902439024389</v>
      </c>
      <c r="R1780" s="17">
        <f>IFERROR(ZACKS_Screener[[#This Row],[Price]]/ZACKS_Screener[[#This Row],[EPS2]], "")</f>
        <v>31.358974358974358</v>
      </c>
      <c r="S1780" s="17">
        <f>IFERROR(ZACKS_Screener[[#This Row],[PE1]]/(ZACKS_Screener[[#This Row],[EG1]]*100), "")</f>
        <v>-0.98699784791965561</v>
      </c>
      <c r="T1780" s="17">
        <f>IFERROR(ZACKS_Screener[[#This Row],[PE2]]/(ZACKS_Screener[[#This Row],[EG2]]*100), "")</f>
        <v>0.7346959706959707</v>
      </c>
      <c r="U1780"/>
    </row>
    <row r="1781" spans="1:21" hidden="1" x14ac:dyDescent="0.25">
      <c r="A1781" s="20" t="s">
        <v>243</v>
      </c>
      <c r="B1781" s="35">
        <v>6579.63</v>
      </c>
      <c r="C1781" s="6" t="s">
        <v>242</v>
      </c>
      <c r="D1781" s="6" t="s">
        <v>22</v>
      </c>
      <c r="E1781" s="6" t="s">
        <v>14</v>
      </c>
      <c r="F1781" s="6" t="s">
        <v>196</v>
      </c>
      <c r="G1781">
        <v>12</v>
      </c>
      <c r="H1781">
        <v>202212</v>
      </c>
      <c r="I1781" s="8">
        <v>26.79</v>
      </c>
      <c r="J1781" s="8">
        <v>3.11</v>
      </c>
      <c r="K1781" s="8">
        <v>1.7</v>
      </c>
      <c r="L1781" s="8">
        <v>2.5</v>
      </c>
      <c r="M1781" s="36" t="str">
        <f>INDEX(YahooDetails[], MATCH(ZACKS_Screener[Ticker], YahooDetails[Ticker],0), 4)</f>
        <v>Technology</v>
      </c>
      <c r="N1781" s="6" t="str">
        <f>INDEX(YahooDetails[], MATCH(ZACKS_Screener[Ticker], YahooDetails[Ticker],0), 2)</f>
        <v>Semiconductors</v>
      </c>
      <c r="O17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-0.45337620578778132</v>
      </c>
      <c r="P17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0.4705882352941177</v>
      </c>
      <c r="Q1781" s="17">
        <f>IFERROR(ZACKS_Screener[[#This Row],[Price]]/ZACKS_Screener[[#This Row],[EPS1]], "")</f>
        <v>15.758823529411764</v>
      </c>
      <c r="R1781" s="17">
        <f>IFERROR(ZACKS_Screener[[#This Row],[Price]]/ZACKS_Screener[[#This Row],[EPS2]], "")</f>
        <v>10.715999999999999</v>
      </c>
      <c r="S1781" s="17">
        <f>IFERROR(ZACKS_Screener[[#This Row],[PE1]]/(ZACKS_Screener[[#This Row],[EG1]]*100), "")</f>
        <v>-0.3475882352941177</v>
      </c>
      <c r="T1781" s="17">
        <f>IFERROR(ZACKS_Screener[[#This Row],[PE2]]/(ZACKS_Screener[[#This Row],[EG2]]*100), "")</f>
        <v>0.22771499999999997</v>
      </c>
      <c r="U1781"/>
    </row>
    <row r="1782" spans="1:21" hidden="1" x14ac:dyDescent="0.25">
      <c r="A1782" s="20" t="s">
        <v>1952</v>
      </c>
      <c r="B1782" s="35">
        <v>4247.9399999999996</v>
      </c>
      <c r="C1782" s="6" t="s">
        <v>1951</v>
      </c>
      <c r="D1782" s="6" t="s">
        <v>13</v>
      </c>
      <c r="E1782" s="6" t="s">
        <v>223</v>
      </c>
      <c r="F1782" s="6" t="s">
        <v>270</v>
      </c>
      <c r="G1782">
        <v>12</v>
      </c>
      <c r="H1782">
        <v>202212</v>
      </c>
      <c r="I1782" s="8">
        <v>20.04</v>
      </c>
      <c r="J1782" s="8">
        <v>4.33</v>
      </c>
      <c r="K1782" s="8">
        <v>2.35</v>
      </c>
      <c r="L1782" s="8">
        <v>2.74</v>
      </c>
      <c r="M1782" s="36" t="str">
        <f>INDEX(YahooDetails[], MATCH(ZACKS_Screener[Ticker], YahooDetails[Ticker],0), 4)</f>
        <v>Energy</v>
      </c>
      <c r="N1782" s="6" t="str">
        <f>INDEX(YahooDetails[], MATCH(ZACKS_Screener[Ticker], YahooDetails[Ticker],0), 2)</f>
        <v>Oil &amp; Gas E&amp;P</v>
      </c>
      <c r="O17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-0.45727482678983833</v>
      </c>
      <c r="P17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0.16595744680851068</v>
      </c>
      <c r="Q1782" s="17">
        <f>IFERROR(ZACKS_Screener[[#This Row],[Price]]/ZACKS_Screener[[#This Row],[EPS1]], "")</f>
        <v>8.5276595744680836</v>
      </c>
      <c r="R1782" s="17">
        <f>IFERROR(ZACKS_Screener[[#This Row],[Price]]/ZACKS_Screener[[#This Row],[EPS2]], "")</f>
        <v>7.313868613138685</v>
      </c>
      <c r="S1782" s="17">
        <f>IFERROR(ZACKS_Screener[[#This Row],[PE1]]/(ZACKS_Screener[[#This Row],[EG1]]*100), "")</f>
        <v>-0.18648871695680203</v>
      </c>
      <c r="T1782" s="17">
        <f>IFERROR(ZACKS_Screener[[#This Row],[PE2]]/(ZACKS_Screener[[#This Row],[EG2]]*100), "")</f>
        <v>0.44070746771476677</v>
      </c>
      <c r="U1782"/>
    </row>
    <row r="1783" spans="1:21" hidden="1" x14ac:dyDescent="0.25">
      <c r="A1783" s="20" t="s">
        <v>1950</v>
      </c>
      <c r="B1783" s="35">
        <v>15665.22</v>
      </c>
      <c r="C1783" s="6" t="s">
        <v>1949</v>
      </c>
      <c r="D1783" s="6" t="s">
        <v>13</v>
      </c>
      <c r="E1783" s="6" t="s">
        <v>330</v>
      </c>
      <c r="F1783" s="6" t="s">
        <v>606</v>
      </c>
      <c r="G1783">
        <v>12</v>
      </c>
      <c r="H1783">
        <v>202212</v>
      </c>
      <c r="I1783" s="8">
        <v>43.06</v>
      </c>
      <c r="J1783" s="8">
        <v>3.49</v>
      </c>
      <c r="K1783" s="8">
        <v>1.89</v>
      </c>
      <c r="L1783" s="8">
        <v>2.2999999999999998</v>
      </c>
      <c r="M1783" s="36" t="str">
        <f>INDEX(YahooDetails[], MATCH(ZACKS_Screener[Ticker], YahooDetails[Ticker],0), 4)</f>
        <v>Consumer Cyclical</v>
      </c>
      <c r="N1783" s="6" t="str">
        <f>INDEX(YahooDetails[], MATCH(ZACKS_Screener[Ticker], YahooDetails[Ticker],0), 2)</f>
        <v>Resorts &amp; Casinos</v>
      </c>
      <c r="O17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-0.45845272206303733</v>
      </c>
      <c r="P17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0.21693121693121689</v>
      </c>
      <c r="Q1783" s="17">
        <f>IFERROR(ZACKS_Screener[[#This Row],[Price]]/ZACKS_Screener[[#This Row],[EPS1]], "")</f>
        <v>22.783068783068785</v>
      </c>
      <c r="R1783" s="17">
        <f>IFERROR(ZACKS_Screener[[#This Row],[Price]]/ZACKS_Screener[[#This Row],[EPS2]], "")</f>
        <v>18.721739130434784</v>
      </c>
      <c r="S1783" s="17">
        <f>IFERROR(ZACKS_Screener[[#This Row],[PE1]]/(ZACKS_Screener[[#This Row],[EG1]]*100), "")</f>
        <v>-0.49695568783068778</v>
      </c>
      <c r="T1783" s="17">
        <f>IFERROR(ZACKS_Screener[[#This Row],[PE2]]/(ZACKS_Screener[[#This Row],[EG2]]*100), "")</f>
        <v>0.86302651113467677</v>
      </c>
      <c r="U1783"/>
    </row>
    <row r="1784" spans="1:21" hidden="1" x14ac:dyDescent="0.25">
      <c r="A1784" s="20" t="s">
        <v>520</v>
      </c>
      <c r="B1784" s="35">
        <v>16246.69</v>
      </c>
      <c r="C1784" s="6" t="s">
        <v>519</v>
      </c>
      <c r="D1784" s="6" t="s">
        <v>13</v>
      </c>
      <c r="E1784" s="6" t="s">
        <v>30</v>
      </c>
      <c r="F1784" s="6" t="s">
        <v>455</v>
      </c>
      <c r="G1784">
        <v>12</v>
      </c>
      <c r="H1784">
        <v>202212</v>
      </c>
      <c r="I1784" s="8">
        <v>126.76</v>
      </c>
      <c r="J1784" s="8">
        <v>18.71</v>
      </c>
      <c r="K1784" s="8">
        <v>10.11</v>
      </c>
      <c r="L1784" s="8">
        <v>9.9700000000000006</v>
      </c>
      <c r="M1784" s="36" t="str">
        <f>INDEX(YahooDetails[], MATCH(ZACKS_Screener[Ticker], YahooDetails[Ticker],0), 4)</f>
        <v>Industrials</v>
      </c>
      <c r="N1784" s="6" t="str">
        <f>INDEX(YahooDetails[], MATCH(ZACKS_Screener[Ticker], YahooDetails[Ticker],0), 2)</f>
        <v>Building Products &amp; Equipment</v>
      </c>
      <c r="O17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-0.45964724746125074</v>
      </c>
      <c r="P17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-1.38476755687437E-2</v>
      </c>
      <c r="Q1784" s="17">
        <f>IFERROR(ZACKS_Screener[[#This Row],[Price]]/ZACKS_Screener[[#This Row],[EPS1]], "")</f>
        <v>12.538081107814047</v>
      </c>
      <c r="R1784" s="17">
        <f>IFERROR(ZACKS_Screener[[#This Row],[Price]]/ZACKS_Screener[[#This Row],[EPS2]], "")</f>
        <v>12.714142427281844</v>
      </c>
      <c r="S1784" s="17">
        <f>IFERROR(ZACKS_Screener[[#This Row],[PE1]]/(ZACKS_Screener[[#This Row],[EG1]]*100), "")</f>
        <v>-0.27277615991534976</v>
      </c>
      <c r="T1784" s="17">
        <f>IFERROR(ZACKS_Screener[[#This Row],[PE2]]/(ZACKS_Screener[[#This Row],[EG2]]*100), "")</f>
        <v>-9.1814271385586093</v>
      </c>
      <c r="U1784"/>
    </row>
    <row r="1785" spans="1:21" hidden="1" x14ac:dyDescent="0.25">
      <c r="A1785" s="20" t="s">
        <v>837</v>
      </c>
      <c r="B1785" s="35">
        <v>22459.14</v>
      </c>
      <c r="C1785" s="6" t="s">
        <v>836</v>
      </c>
      <c r="D1785" s="6" t="s">
        <v>582</v>
      </c>
      <c r="E1785" s="6" t="s">
        <v>223</v>
      </c>
      <c r="F1785" s="6" t="s">
        <v>838</v>
      </c>
      <c r="G1785">
        <v>12</v>
      </c>
      <c r="H1785">
        <v>202212</v>
      </c>
      <c r="I1785" s="8">
        <v>46.4</v>
      </c>
      <c r="J1785" s="8">
        <v>5.45</v>
      </c>
      <c r="K1785" s="8">
        <v>2.92</v>
      </c>
      <c r="L1785" s="8">
        <v>3.5</v>
      </c>
      <c r="M1785" s="36" t="str">
        <f>INDEX(YahooDetails[], MATCH(ZACKS_Screener[Ticker], YahooDetails[Ticker],0), 4)</f>
        <v>Energy</v>
      </c>
      <c r="N1785" s="6" t="str">
        <f>INDEX(YahooDetails[], MATCH(ZACKS_Screener[Ticker], YahooDetails[Ticker],0), 2)</f>
        <v>Oil &amp; Gas Midstream</v>
      </c>
      <c r="O17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-0.46422018348623856</v>
      </c>
      <c r="P17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0.19863013698630139</v>
      </c>
      <c r="Q1785" s="17">
        <f>IFERROR(ZACKS_Screener[[#This Row],[Price]]/ZACKS_Screener[[#This Row],[EPS1]], "")</f>
        <v>15.890410958904109</v>
      </c>
      <c r="R1785" s="17">
        <f>IFERROR(ZACKS_Screener[[#This Row],[Price]]/ZACKS_Screener[[#This Row],[EPS2]], "")</f>
        <v>13.257142857142856</v>
      </c>
      <c r="S1785" s="17">
        <f>IFERROR(ZACKS_Screener[[#This Row],[PE1]]/(ZACKS_Screener[[#This Row],[EG1]]*100), "")</f>
        <v>-0.34230331907520706</v>
      </c>
      <c r="T1785" s="17">
        <f>IFERROR(ZACKS_Screener[[#This Row],[PE2]]/(ZACKS_Screener[[#This Row],[EG2]]*100), "")</f>
        <v>0.66742857142857137</v>
      </c>
      <c r="U1785"/>
    </row>
    <row r="1786" spans="1:21" hidden="1" x14ac:dyDescent="0.25">
      <c r="A1786" s="20" t="s">
        <v>966</v>
      </c>
      <c r="B1786" s="35">
        <v>8555.74</v>
      </c>
      <c r="C1786" s="6" t="s">
        <v>965</v>
      </c>
      <c r="D1786" s="6" t="s">
        <v>13</v>
      </c>
      <c r="E1786" s="6" t="s">
        <v>223</v>
      </c>
      <c r="F1786" s="6" t="s">
        <v>465</v>
      </c>
      <c r="G1786">
        <v>12</v>
      </c>
      <c r="H1786">
        <v>202212</v>
      </c>
      <c r="I1786" s="8">
        <v>44.49</v>
      </c>
      <c r="J1786" s="8">
        <v>14.73</v>
      </c>
      <c r="K1786" s="8">
        <v>7.85</v>
      </c>
      <c r="L1786" s="8">
        <v>6.36</v>
      </c>
      <c r="M1786" s="36" t="str">
        <f>INDEX(YahooDetails[], MATCH(ZACKS_Screener[Ticker], YahooDetails[Ticker],0), 4)</f>
        <v>Energy</v>
      </c>
      <c r="N1786" s="6" t="str">
        <f>INDEX(YahooDetails[], MATCH(ZACKS_Screener[Ticker], YahooDetails[Ticker],0), 2)</f>
        <v>Oil &amp; Gas Refining &amp; Marketing</v>
      </c>
      <c r="O17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-0.46707399864222676</v>
      </c>
      <c r="P17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-0.18980891719745216</v>
      </c>
      <c r="Q1786" s="17">
        <f>IFERROR(ZACKS_Screener[[#This Row],[Price]]/ZACKS_Screener[[#This Row],[EPS1]], "")</f>
        <v>5.6675159235668797</v>
      </c>
      <c r="R1786" s="17">
        <f>IFERROR(ZACKS_Screener[[#This Row],[Price]]/ZACKS_Screener[[#This Row],[EPS2]], "")</f>
        <v>6.9952830188679247</v>
      </c>
      <c r="S1786" s="17">
        <f>IFERROR(ZACKS_Screener[[#This Row],[PE1]]/(ZACKS_Screener[[#This Row],[EG1]]*100), "")</f>
        <v>-0.12134085691008739</v>
      </c>
      <c r="T1786" s="17">
        <f>IFERROR(ZACKS_Screener[[#This Row],[PE2]]/(ZACKS_Screener[[#This Row],[EG2]]*100), "")</f>
        <v>-0.36854343421552505</v>
      </c>
      <c r="U1786"/>
    </row>
    <row r="1787" spans="1:21" hidden="1" x14ac:dyDescent="0.25">
      <c r="A1787" s="20" t="s">
        <v>3925</v>
      </c>
      <c r="B1787" s="35">
        <v>3083.26</v>
      </c>
      <c r="C1787" s="6" t="s">
        <v>3924</v>
      </c>
      <c r="D1787" s="6" t="s">
        <v>22</v>
      </c>
      <c r="E1787" s="6" t="s">
        <v>37</v>
      </c>
      <c r="F1787" s="6" t="s">
        <v>1474</v>
      </c>
      <c r="G1787">
        <v>12</v>
      </c>
      <c r="H1787">
        <v>202212</v>
      </c>
      <c r="I1787" s="8">
        <v>131.02000000000001</v>
      </c>
      <c r="J1787" s="8">
        <v>13.76</v>
      </c>
      <c r="K1787" s="8">
        <v>7.32</v>
      </c>
      <c r="L1787" s="8">
        <v>11.55</v>
      </c>
      <c r="M1787" s="36" t="str">
        <f>INDEX(YahooDetails[], MATCH(ZACKS_Screener[Ticker], YahooDetails[Ticker],0), 4)</f>
        <v>Consumer Cyclical</v>
      </c>
      <c r="N1787" s="6" t="str">
        <f>INDEX(YahooDetails[], MATCH(ZACKS_Screener[Ticker], YahooDetails[Ticker],0), 2)</f>
        <v>Residential Construction</v>
      </c>
      <c r="O17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-0.46802325581395349</v>
      </c>
      <c r="P17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0.57786885245901642</v>
      </c>
      <c r="Q1787" s="17">
        <f>IFERROR(ZACKS_Screener[[#This Row],[Price]]/ZACKS_Screener[[#This Row],[EPS1]], "")</f>
        <v>17.898907103825138</v>
      </c>
      <c r="R1787" s="17">
        <f>IFERROR(ZACKS_Screener[[#This Row],[Price]]/ZACKS_Screener[[#This Row],[EPS2]], "")</f>
        <v>11.343722943722945</v>
      </c>
      <c r="S1787" s="17">
        <f>IFERROR(ZACKS_Screener[[#This Row],[PE1]]/(ZACKS_Screener[[#This Row],[EG1]]*100), "")</f>
        <v>-0.38243627600719549</v>
      </c>
      <c r="T1787" s="17">
        <f>IFERROR(ZACKS_Screener[[#This Row],[PE2]]/(ZACKS_Screener[[#This Row],[EG2]]*100), "")</f>
        <v>0.19630272328144668</v>
      </c>
      <c r="U1787"/>
    </row>
    <row r="1788" spans="1:21" hidden="1" x14ac:dyDescent="0.25">
      <c r="A1788" s="20" t="s">
        <v>2156</v>
      </c>
      <c r="B1788" s="35">
        <v>29010.12</v>
      </c>
      <c r="C1788" s="6" t="s">
        <v>2155</v>
      </c>
      <c r="D1788" s="6" t="s">
        <v>13</v>
      </c>
      <c r="E1788" s="6" t="s">
        <v>130</v>
      </c>
      <c r="F1788" s="6" t="s">
        <v>685</v>
      </c>
      <c r="G1788">
        <v>12</v>
      </c>
      <c r="H1788">
        <v>202212</v>
      </c>
      <c r="I1788" s="8">
        <v>58.67</v>
      </c>
      <c r="J1788" s="8">
        <v>13.19</v>
      </c>
      <c r="K1788" s="8">
        <v>6.99</v>
      </c>
      <c r="L1788" s="8">
        <v>6.28</v>
      </c>
      <c r="M1788" s="36" t="str">
        <f>INDEX(YahooDetails[], MATCH(ZACKS_Screener[Ticker], YahooDetails[Ticker],0), 4)</f>
        <v>Basic Materials</v>
      </c>
      <c r="N1788" s="6" t="str">
        <f>INDEX(YahooDetails[], MATCH(ZACKS_Screener[Ticker], YahooDetails[Ticker],0), 2)</f>
        <v>Agricultural Inputs</v>
      </c>
      <c r="O17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-0.47005307050796052</v>
      </c>
      <c r="P17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-0.10157367668097281</v>
      </c>
      <c r="Q1788" s="17">
        <f>IFERROR(ZACKS_Screener[[#This Row],[Price]]/ZACKS_Screener[[#This Row],[EPS1]], "")</f>
        <v>8.3934191702432042</v>
      </c>
      <c r="R1788" s="17">
        <f>IFERROR(ZACKS_Screener[[#This Row],[Price]]/ZACKS_Screener[[#This Row],[EPS2]], "")</f>
        <v>9.3423566878980893</v>
      </c>
      <c r="S1788" s="17">
        <f>IFERROR(ZACKS_Screener[[#This Row],[PE1]]/(ZACKS_Screener[[#This Row],[EG1]]*100), "")</f>
        <v>-0.17856322396049656</v>
      </c>
      <c r="T1788" s="17">
        <f>IFERROR(ZACKS_Screener[[#This Row],[PE2]]/(ZACKS_Screener[[#This Row],[EG2]]*100), "")</f>
        <v>-0.91976159504799504</v>
      </c>
      <c r="U1788"/>
    </row>
    <row r="1789" spans="1:21" hidden="1" x14ac:dyDescent="0.25">
      <c r="A1789" s="20" t="s">
        <v>3090</v>
      </c>
      <c r="B1789" s="35">
        <v>5997.31</v>
      </c>
      <c r="C1789" s="6" t="s">
        <v>3089</v>
      </c>
      <c r="D1789" s="6" t="s">
        <v>13</v>
      </c>
      <c r="E1789" s="6" t="s">
        <v>130</v>
      </c>
      <c r="F1789" s="6" t="s">
        <v>323</v>
      </c>
      <c r="G1789">
        <v>9</v>
      </c>
      <c r="H1789">
        <v>202209</v>
      </c>
      <c r="I1789" s="8">
        <v>36.17</v>
      </c>
      <c r="J1789" s="8">
        <v>2.12</v>
      </c>
      <c r="K1789" s="8">
        <v>1.1200000000000001</v>
      </c>
      <c r="L1789" s="8">
        <v>1.64</v>
      </c>
      <c r="M1789" s="36" t="str">
        <f>INDEX(YahooDetails[], MATCH(ZACKS_Screener[Ticker], YahooDetails[Ticker],0), 4)</f>
        <v>Energy</v>
      </c>
      <c r="N1789" s="6" t="str">
        <f>INDEX(YahooDetails[], MATCH(ZACKS_Screener[Ticker], YahooDetails[Ticker],0), 2)</f>
        <v>Oil &amp; Gas Refining &amp; Marketing</v>
      </c>
      <c r="O17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-0.47169811320754712</v>
      </c>
      <c r="P17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0.46428571428571408</v>
      </c>
      <c r="Q1789" s="17">
        <f>IFERROR(ZACKS_Screener[[#This Row],[Price]]/ZACKS_Screener[[#This Row],[EPS1]], "")</f>
        <v>32.294642857142854</v>
      </c>
      <c r="R1789" s="17">
        <f>IFERROR(ZACKS_Screener[[#This Row],[Price]]/ZACKS_Screener[[#This Row],[EPS2]], "")</f>
        <v>22.054878048780491</v>
      </c>
      <c r="S1789" s="17">
        <f>IFERROR(ZACKS_Screener[[#This Row],[PE1]]/(ZACKS_Screener[[#This Row],[EG1]]*100), "")</f>
        <v>-0.68464642857142854</v>
      </c>
      <c r="T1789" s="17">
        <f>IFERROR(ZACKS_Screener[[#This Row],[PE2]]/(ZACKS_Screener[[#This Row],[EG2]]*100), "")</f>
        <v>0.47502814258911846</v>
      </c>
      <c r="U1789"/>
    </row>
    <row r="1790" spans="1:21" hidden="1" x14ac:dyDescent="0.25">
      <c r="A1790" s="20" t="s">
        <v>3682</v>
      </c>
      <c r="B1790" s="35">
        <v>2400.7199999999998</v>
      </c>
      <c r="C1790" s="6" t="s">
        <v>3681</v>
      </c>
      <c r="D1790" s="6" t="s">
        <v>22</v>
      </c>
      <c r="E1790" s="6" t="s">
        <v>14</v>
      </c>
      <c r="F1790" s="6" t="s">
        <v>196</v>
      </c>
      <c r="G1790">
        <v>12</v>
      </c>
      <c r="H1790">
        <v>202212</v>
      </c>
      <c r="I1790" s="8">
        <v>31.12</v>
      </c>
      <c r="J1790" s="8">
        <v>1.25</v>
      </c>
      <c r="K1790" s="8">
        <v>0.66</v>
      </c>
      <c r="L1790" s="8">
        <v>1.22</v>
      </c>
      <c r="M1790" s="36" t="str">
        <f>INDEX(YahooDetails[], MATCH(ZACKS_Screener[Ticker], YahooDetails[Ticker],0), 4)</f>
        <v>Technology</v>
      </c>
      <c r="N1790" s="6" t="str">
        <f>INDEX(YahooDetails[], MATCH(ZACKS_Screener[Ticker], YahooDetails[Ticker],0), 2)</f>
        <v>Semiconductors</v>
      </c>
      <c r="O17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-0.47199999999999998</v>
      </c>
      <c r="P17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0.8484848484848484</v>
      </c>
      <c r="Q1790" s="17">
        <f>IFERROR(ZACKS_Screener[[#This Row],[Price]]/ZACKS_Screener[[#This Row],[EPS1]], "")</f>
        <v>47.151515151515149</v>
      </c>
      <c r="R1790" s="17">
        <f>IFERROR(ZACKS_Screener[[#This Row],[Price]]/ZACKS_Screener[[#This Row],[EPS2]], "")</f>
        <v>25.508196721311478</v>
      </c>
      <c r="S1790" s="17">
        <f>IFERROR(ZACKS_Screener[[#This Row],[PE1]]/(ZACKS_Screener[[#This Row],[EG1]]*100), "")</f>
        <v>-0.99897277863379563</v>
      </c>
      <c r="T1790" s="17">
        <f>IFERROR(ZACKS_Screener[[#This Row],[PE2]]/(ZACKS_Screener[[#This Row],[EG2]]*100), "")</f>
        <v>0.300632318501171</v>
      </c>
      <c r="U1790"/>
    </row>
    <row r="1791" spans="1:21" hidden="1" x14ac:dyDescent="0.25">
      <c r="A1791" s="20" t="s">
        <v>717</v>
      </c>
      <c r="B1791" s="35">
        <v>10789.22</v>
      </c>
      <c r="C1791" s="6" t="s">
        <v>716</v>
      </c>
      <c r="D1791" s="6" t="s">
        <v>22</v>
      </c>
      <c r="E1791" s="6" t="s">
        <v>23</v>
      </c>
      <c r="F1791" s="6" t="s">
        <v>334</v>
      </c>
      <c r="G1791">
        <v>12</v>
      </c>
      <c r="H1791">
        <v>202212</v>
      </c>
      <c r="I1791" s="8">
        <v>92.66</v>
      </c>
      <c r="J1791" s="8">
        <v>7.62</v>
      </c>
      <c r="K1791" s="8">
        <v>4.01</v>
      </c>
      <c r="L1791" s="8">
        <v>4.79</v>
      </c>
      <c r="M1791" s="36" t="str">
        <f>INDEX(YahooDetails[], MATCH(ZACKS_Screener[Ticker], YahooDetails[Ticker],0), 4)</f>
        <v>Industrials</v>
      </c>
      <c r="N1791" s="6" t="str">
        <f>INDEX(YahooDetails[], MATCH(ZACKS_Screener[Ticker], YahooDetails[Ticker],0), 2)</f>
        <v>Integrated Freight &amp; Logistics</v>
      </c>
      <c r="O17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-0.47375328083989504</v>
      </c>
      <c r="P17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0.19451371571072326</v>
      </c>
      <c r="Q1791" s="17">
        <f>IFERROR(ZACKS_Screener[[#This Row],[Price]]/ZACKS_Screener[[#This Row],[EPS1]], "")</f>
        <v>23.107231920199503</v>
      </c>
      <c r="R1791" s="17">
        <f>IFERROR(ZACKS_Screener[[#This Row],[Price]]/ZACKS_Screener[[#This Row],[EPS2]], "")</f>
        <v>19.34446764091858</v>
      </c>
      <c r="S1791" s="17">
        <f>IFERROR(ZACKS_Screener[[#This Row],[PE1]]/(ZACKS_Screener[[#This Row],[EG1]]*100), "")</f>
        <v>-0.48774821947900338</v>
      </c>
      <c r="T1791" s="17">
        <f>IFERROR(ZACKS_Screener[[#This Row],[PE2]]/(ZACKS_Screener[[#This Row],[EG2]]*100), "")</f>
        <v>0.99450404153953187</v>
      </c>
      <c r="U1791"/>
    </row>
    <row r="1792" spans="1:21" hidden="1" x14ac:dyDescent="0.25">
      <c r="A1792" s="20" t="s">
        <v>3174</v>
      </c>
      <c r="B1792" s="35">
        <v>7322.76</v>
      </c>
      <c r="C1792" s="6" t="s">
        <v>3173</v>
      </c>
      <c r="D1792" s="6" t="s">
        <v>13</v>
      </c>
      <c r="E1792" s="6" t="s">
        <v>130</v>
      </c>
      <c r="F1792" s="6" t="s">
        <v>1628</v>
      </c>
      <c r="G1792">
        <v>9</v>
      </c>
      <c r="H1792">
        <v>202209</v>
      </c>
      <c r="I1792" s="8">
        <v>28.59</v>
      </c>
      <c r="J1792" s="8">
        <v>4.76</v>
      </c>
      <c r="K1792" s="8">
        <v>2.48</v>
      </c>
      <c r="L1792" s="8">
        <v>2.41</v>
      </c>
      <c r="M1792" s="36" t="str">
        <f>INDEX(YahooDetails[], MATCH(ZACKS_Screener[Ticker], YahooDetails[Ticker],0), 4)</f>
        <v>Consumer Cyclical</v>
      </c>
      <c r="N1792" s="6" t="str">
        <f>INDEX(YahooDetails[], MATCH(ZACKS_Screener[Ticker], YahooDetails[Ticker],0), 2)</f>
        <v>Packaging &amp; Containers</v>
      </c>
      <c r="O17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-0.47899159663865543</v>
      </c>
      <c r="P17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-2.822580645161284E-2</v>
      </c>
      <c r="Q1792" s="17">
        <f>IFERROR(ZACKS_Screener[[#This Row],[Price]]/ZACKS_Screener[[#This Row],[EPS1]], "")</f>
        <v>11.528225806451612</v>
      </c>
      <c r="R1792" s="17">
        <f>IFERROR(ZACKS_Screener[[#This Row],[Price]]/ZACKS_Screener[[#This Row],[EPS2]], "")</f>
        <v>11.863070539419086</v>
      </c>
      <c r="S1792" s="17">
        <f>IFERROR(ZACKS_Screener[[#This Row],[PE1]]/(ZACKS_Screener[[#This Row],[EG1]]*100), "")</f>
        <v>-0.24067699490662142</v>
      </c>
      <c r="T1792" s="17">
        <f>IFERROR(ZACKS_Screener[[#This Row],[PE2]]/(ZACKS_Screener[[#This Row],[EG2]]*100), "")</f>
        <v>-4.202916419679914</v>
      </c>
      <c r="U1792"/>
    </row>
    <row r="1793" spans="1:21" hidden="1" x14ac:dyDescent="0.25">
      <c r="A1793" s="20" t="s">
        <v>2270</v>
      </c>
      <c r="B1793" s="35">
        <v>51034.58</v>
      </c>
      <c r="C1793" s="6" t="s">
        <v>2269</v>
      </c>
      <c r="D1793" s="6" t="s">
        <v>13</v>
      </c>
      <c r="E1793" s="6" t="s">
        <v>223</v>
      </c>
      <c r="F1793" s="6" t="s">
        <v>224</v>
      </c>
      <c r="G1793">
        <v>12</v>
      </c>
      <c r="H1793">
        <v>202212</v>
      </c>
      <c r="I1793" s="8">
        <v>57.23</v>
      </c>
      <c r="J1793" s="8">
        <v>9.35</v>
      </c>
      <c r="K1793" s="8">
        <v>4.84</v>
      </c>
      <c r="L1793" s="8">
        <v>6.01</v>
      </c>
      <c r="M1793" s="36" t="str">
        <f>INDEX(YahooDetails[], MATCH(ZACKS_Screener[Ticker], YahooDetails[Ticker],0), 4)</f>
        <v>Energy</v>
      </c>
      <c r="N1793" s="6" t="str">
        <f>INDEX(YahooDetails[], MATCH(ZACKS_Screener[Ticker], YahooDetails[Ticker],0), 2)</f>
        <v>Oil &amp; Gas E&amp;P</v>
      </c>
      <c r="O17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-0.4823529411764706</v>
      </c>
      <c r="P17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0.24173553719008264</v>
      </c>
      <c r="Q1793" s="17">
        <f>IFERROR(ZACKS_Screener[[#This Row],[Price]]/ZACKS_Screener[[#This Row],[EPS1]], "")</f>
        <v>11.824380165289256</v>
      </c>
      <c r="R1793" s="17">
        <f>IFERROR(ZACKS_Screener[[#This Row],[Price]]/ZACKS_Screener[[#This Row],[EPS2]], "")</f>
        <v>9.5224625623960062</v>
      </c>
      <c r="S1793" s="17">
        <f>IFERROR(ZACKS_Screener[[#This Row],[PE1]]/(ZACKS_Screener[[#This Row],[EG1]]*100), "")</f>
        <v>-0.24513958879258213</v>
      </c>
      <c r="T1793" s="17">
        <f>IFERROR(ZACKS_Screener[[#This Row],[PE2]]/(ZACKS_Screener[[#This Row],[EG2]]*100), "")</f>
        <v>0.39392067352133908</v>
      </c>
      <c r="U1793"/>
    </row>
    <row r="1794" spans="1:21" hidden="1" x14ac:dyDescent="0.25">
      <c r="A1794" s="20" t="s">
        <v>2505</v>
      </c>
      <c r="B1794" s="35">
        <v>6385.66</v>
      </c>
      <c r="C1794" s="6" t="s">
        <v>2505</v>
      </c>
      <c r="D1794" s="6" t="s">
        <v>13</v>
      </c>
      <c r="E1794" s="6" t="s">
        <v>51</v>
      </c>
      <c r="F1794" s="6" t="s">
        <v>76</v>
      </c>
      <c r="G1794">
        <v>1</v>
      </c>
      <c r="H1794">
        <v>202301</v>
      </c>
      <c r="I1794" s="8">
        <v>289.57</v>
      </c>
      <c r="J1794" s="8">
        <v>20.059999999999999</v>
      </c>
      <c r="K1794" s="8">
        <v>10.23</v>
      </c>
      <c r="L1794" s="8">
        <v>14.61</v>
      </c>
      <c r="M1794" s="36" t="str">
        <f>INDEX(YahooDetails[], MATCH(ZACKS_Screener[Ticker], YahooDetails[Ticker],0), 4)</f>
        <v>Consumer Cyclical</v>
      </c>
      <c r="N1794" s="6" t="str">
        <f>INDEX(YahooDetails[], MATCH(ZACKS_Screener[Ticker], YahooDetails[Ticker],0), 2)</f>
        <v>Specialty Retail</v>
      </c>
      <c r="O17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-0.49002991026919235</v>
      </c>
      <c r="P17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0.4281524926686216</v>
      </c>
      <c r="Q1794" s="17">
        <f>IFERROR(ZACKS_Screener[[#This Row],[Price]]/ZACKS_Screener[[#This Row],[EPS1]], "")</f>
        <v>28.30596285434995</v>
      </c>
      <c r="R1794" s="17">
        <f>IFERROR(ZACKS_Screener[[#This Row],[Price]]/ZACKS_Screener[[#This Row],[EPS2]], "")</f>
        <v>19.819986310746064</v>
      </c>
      <c r="S1794" s="17">
        <f>IFERROR(ZACKS_Screener[[#This Row],[PE1]]/(ZACKS_Screener[[#This Row],[EG1]]*100), "")</f>
        <v>-0.57763745153434398</v>
      </c>
      <c r="T1794" s="17">
        <f>IFERROR(ZACKS_Screener[[#This Row],[PE2]]/(ZACKS_Screener[[#This Row],[EG2]]*100), "")</f>
        <v>0.46291885835372665</v>
      </c>
      <c r="U1794"/>
    </row>
    <row r="1795" spans="1:21" hidden="1" x14ac:dyDescent="0.25">
      <c r="A1795" s="20" t="s">
        <v>3349</v>
      </c>
      <c r="B1795" s="35">
        <v>2151.63</v>
      </c>
      <c r="C1795" s="6" t="s">
        <v>3348</v>
      </c>
      <c r="D1795" s="6" t="s">
        <v>13</v>
      </c>
      <c r="E1795" s="6" t="s">
        <v>223</v>
      </c>
      <c r="F1795" s="6" t="s">
        <v>3350</v>
      </c>
      <c r="G1795">
        <v>12</v>
      </c>
      <c r="H1795">
        <v>202212</v>
      </c>
      <c r="I1795" s="8">
        <v>115.22</v>
      </c>
      <c r="J1795" s="8">
        <v>63.88</v>
      </c>
      <c r="K1795" s="8">
        <v>32.54</v>
      </c>
      <c r="L1795" s="8">
        <v>21.36</v>
      </c>
      <c r="M1795" s="36" t="str">
        <f>INDEX(YahooDetails[], MATCH(ZACKS_Screener[Ticker], YahooDetails[Ticker],0), 4)</f>
        <v>Basic Materials</v>
      </c>
      <c r="N1795" s="6" t="str">
        <f>INDEX(YahooDetails[], MATCH(ZACKS_Screener[Ticker], YahooDetails[Ticker],0), 2)</f>
        <v>Coking Coal</v>
      </c>
      <c r="O17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-0.49060738885410149</v>
      </c>
      <c r="P17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-0.34357713583282112</v>
      </c>
      <c r="Q1795" s="17">
        <f>IFERROR(ZACKS_Screener[[#This Row],[Price]]/ZACKS_Screener[[#This Row],[EPS1]], "")</f>
        <v>3.5408727719729565</v>
      </c>
      <c r="R1795" s="17">
        <f>IFERROR(ZACKS_Screener[[#This Row],[Price]]/ZACKS_Screener[[#This Row],[EPS2]], "")</f>
        <v>5.3941947565543069</v>
      </c>
      <c r="S1795" s="17">
        <f>IFERROR(ZACKS_Screener[[#This Row],[PE1]]/(ZACKS_Screener[[#This Row],[EG1]]*100), "")</f>
        <v>-7.2173245907349221E-2</v>
      </c>
      <c r="T1795" s="17">
        <f>IFERROR(ZACKS_Screener[[#This Row],[PE2]]/(ZACKS_Screener[[#This Row],[EG2]]*100), "")</f>
        <v>-0.15700098155480963</v>
      </c>
      <c r="U1795"/>
    </row>
    <row r="1796" spans="1:21" hidden="1" x14ac:dyDescent="0.25">
      <c r="A1796" s="20" t="s">
        <v>2336</v>
      </c>
      <c r="B1796" s="35">
        <v>222086.36</v>
      </c>
      <c r="C1796" s="6" t="s">
        <v>2335</v>
      </c>
      <c r="D1796" s="6" t="s">
        <v>13</v>
      </c>
      <c r="E1796" s="6" t="s">
        <v>41</v>
      </c>
      <c r="F1796" s="6" t="s">
        <v>42</v>
      </c>
      <c r="G1796">
        <v>12</v>
      </c>
      <c r="H1796">
        <v>202212</v>
      </c>
      <c r="I1796" s="8">
        <v>39.340000000000003</v>
      </c>
      <c r="J1796" s="8">
        <v>6.58</v>
      </c>
      <c r="K1796" s="8">
        <v>3.35</v>
      </c>
      <c r="L1796" s="8">
        <v>3.33</v>
      </c>
      <c r="M1796" s="36" t="str">
        <f>INDEX(YahooDetails[], MATCH(ZACKS_Screener[Ticker], YahooDetails[Ticker],0), 4)</f>
        <v>Healthcare</v>
      </c>
      <c r="N1796" s="6" t="str">
        <f>INDEX(YahooDetails[], MATCH(ZACKS_Screener[Ticker], YahooDetails[Ticker],0), 2)</f>
        <v>Drug Manufacturers—General</v>
      </c>
      <c r="O17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-0.49088145896656532</v>
      </c>
      <c r="P17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-5.9701492537313485E-3</v>
      </c>
      <c r="Q1796" s="17">
        <f>IFERROR(ZACKS_Screener[[#This Row],[Price]]/ZACKS_Screener[[#This Row],[EPS1]], "")</f>
        <v>11.743283582089553</v>
      </c>
      <c r="R1796" s="17">
        <f>IFERROR(ZACKS_Screener[[#This Row],[Price]]/ZACKS_Screener[[#This Row],[EPS2]], "")</f>
        <v>11.813813813813814</v>
      </c>
      <c r="S1796" s="17">
        <f>IFERROR(ZACKS_Screener[[#This Row],[PE1]]/(ZACKS_Screener[[#This Row],[EG1]]*100), "")</f>
        <v>-0.23922850145557048</v>
      </c>
      <c r="T1796" s="17">
        <f>IFERROR(ZACKS_Screener[[#This Row],[PE2]]/(ZACKS_Screener[[#This Row],[EG2]]*100), "")</f>
        <v>-19.788138138138123</v>
      </c>
      <c r="U1796"/>
    </row>
    <row r="1797" spans="1:21" hidden="1" x14ac:dyDescent="0.25">
      <c r="A1797" s="20" t="s">
        <v>3633</v>
      </c>
      <c r="B1797" s="35">
        <v>2321.79</v>
      </c>
      <c r="C1797" s="6" t="s">
        <v>3632</v>
      </c>
      <c r="D1797" s="6" t="s">
        <v>22</v>
      </c>
      <c r="E1797" s="6" t="s">
        <v>223</v>
      </c>
      <c r="F1797" s="6" t="s">
        <v>465</v>
      </c>
      <c r="G1797">
        <v>12</v>
      </c>
      <c r="H1797">
        <v>202212</v>
      </c>
      <c r="I1797" s="8">
        <v>14.68</v>
      </c>
      <c r="J1797" s="8">
        <v>-0.59</v>
      </c>
      <c r="K1797" s="8">
        <v>-0.88</v>
      </c>
      <c r="L1797" s="8">
        <v>-0.98</v>
      </c>
      <c r="M1797" s="36" t="str">
        <f>INDEX(YahooDetails[], MATCH(ZACKS_Screener[Ticker], YahooDetails[Ticker],0), 4)</f>
        <v>Industrials</v>
      </c>
      <c r="N1797" s="6" t="str">
        <f>INDEX(YahooDetails[], MATCH(ZACKS_Screener[Ticker], YahooDetails[Ticker],0), 2)</f>
        <v>Electrical Equipment &amp; Parts</v>
      </c>
      <c r="O17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-0.49152542372881364</v>
      </c>
      <c r="P17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-0.1136363636363636</v>
      </c>
      <c r="Q1797" s="17">
        <f>IFERROR(ZACKS_Screener[[#This Row],[Price]]/ZACKS_Screener[[#This Row],[EPS1]], "")</f>
        <v>-16.68181818181818</v>
      </c>
      <c r="R1797" s="17">
        <f>IFERROR(ZACKS_Screener[[#This Row],[Price]]/ZACKS_Screener[[#This Row],[EPS2]], "")</f>
        <v>-14.979591836734693</v>
      </c>
      <c r="S1797" s="17">
        <f>IFERROR(ZACKS_Screener[[#This Row],[PE1]]/(ZACKS_Screener[[#This Row],[EG1]]*100), "")</f>
        <v>0.33938871473354221</v>
      </c>
      <c r="T1797" s="17">
        <f>IFERROR(ZACKS_Screener[[#This Row],[PE2]]/(ZACKS_Screener[[#This Row],[EG2]]*100), "")</f>
        <v>1.3182040816326535</v>
      </c>
      <c r="U1797"/>
    </row>
    <row r="1798" spans="1:21" hidden="1" x14ac:dyDescent="0.25">
      <c r="A1798" s="20" t="s">
        <v>913</v>
      </c>
      <c r="B1798" s="35">
        <v>3093.5</v>
      </c>
      <c r="C1798" s="6" t="s">
        <v>912</v>
      </c>
      <c r="D1798" s="6" t="s">
        <v>13</v>
      </c>
      <c r="E1798" s="6" t="s">
        <v>85</v>
      </c>
      <c r="F1798" s="6" t="s">
        <v>286</v>
      </c>
      <c r="G1798">
        <v>12</v>
      </c>
      <c r="H1798">
        <v>202212</v>
      </c>
      <c r="I1798" s="8">
        <v>54.53</v>
      </c>
      <c r="J1798" s="8">
        <v>7.88</v>
      </c>
      <c r="K1798" s="8">
        <v>3.99</v>
      </c>
      <c r="L1798" s="8">
        <v>4.3</v>
      </c>
      <c r="M1798" s="36" t="str">
        <f>INDEX(YahooDetails[], MATCH(ZACKS_Screener[Ticker], YahooDetails[Ticker],0), 4)</f>
        <v>Industrials</v>
      </c>
      <c r="N1798" s="6" t="str">
        <f>INDEX(YahooDetails[], MATCH(ZACKS_Screener[Ticker], YahooDetails[Ticker],0), 2)</f>
        <v>Specialty Industrial Machinery</v>
      </c>
      <c r="O17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-0.49365482233502533</v>
      </c>
      <c r="P17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7.769423558897233E-2</v>
      </c>
      <c r="Q1798" s="17">
        <f>IFERROR(ZACKS_Screener[[#This Row],[Price]]/ZACKS_Screener[[#This Row],[EPS1]], "")</f>
        <v>13.666666666666666</v>
      </c>
      <c r="R1798" s="17">
        <f>IFERROR(ZACKS_Screener[[#This Row],[Price]]/ZACKS_Screener[[#This Row],[EPS2]], "")</f>
        <v>12.68139534883721</v>
      </c>
      <c r="S1798" s="17">
        <f>IFERROR(ZACKS_Screener[[#This Row],[PE1]]/(ZACKS_Screener[[#This Row],[EG1]]*100), "")</f>
        <v>-0.27684661525278492</v>
      </c>
      <c r="T1798" s="17">
        <f>IFERROR(ZACKS_Screener[[#This Row],[PE2]]/(ZACKS_Screener[[#This Row],[EG2]]*100), "")</f>
        <v>1.6322183045761463</v>
      </c>
      <c r="U1798"/>
    </row>
    <row r="1799" spans="1:21" hidden="1" x14ac:dyDescent="0.25">
      <c r="A1799" s="20" t="s">
        <v>874</v>
      </c>
      <c r="B1799" s="35">
        <v>18512.16</v>
      </c>
      <c r="C1799" s="6" t="s">
        <v>873</v>
      </c>
      <c r="D1799" s="6" t="s">
        <v>13</v>
      </c>
      <c r="E1799" s="6" t="s">
        <v>223</v>
      </c>
      <c r="F1799" s="6" t="s">
        <v>270</v>
      </c>
      <c r="G1799">
        <v>12</v>
      </c>
      <c r="H1799">
        <v>202212</v>
      </c>
      <c r="I1799" s="8">
        <v>24.44</v>
      </c>
      <c r="J1799" s="8">
        <v>4.9400000000000004</v>
      </c>
      <c r="K1799" s="8">
        <v>2.5</v>
      </c>
      <c r="L1799" s="8">
        <v>3.15</v>
      </c>
      <c r="M1799" s="36" t="str">
        <f>INDEX(YahooDetails[], MATCH(ZACKS_Screener[Ticker], YahooDetails[Ticker],0), 4)</f>
        <v>Energy</v>
      </c>
      <c r="N1799" s="6" t="str">
        <f>INDEX(YahooDetails[], MATCH(ZACKS_Screener[Ticker], YahooDetails[Ticker],0), 2)</f>
        <v>Oil &amp; Gas E&amp;P</v>
      </c>
      <c r="O17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-0.49392712550607293</v>
      </c>
      <c r="P17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0.25999999999999995</v>
      </c>
      <c r="Q1799" s="17">
        <f>IFERROR(ZACKS_Screener[[#This Row],[Price]]/ZACKS_Screener[[#This Row],[EPS1]], "")</f>
        <v>9.7759999999999998</v>
      </c>
      <c r="R1799" s="17">
        <f>IFERROR(ZACKS_Screener[[#This Row],[Price]]/ZACKS_Screener[[#This Row],[EPS2]], "")</f>
        <v>7.7587301587301596</v>
      </c>
      <c r="S1799" s="17">
        <f>IFERROR(ZACKS_Screener[[#This Row],[PE1]]/(ZACKS_Screener[[#This Row],[EG1]]*100), "")</f>
        <v>-0.19792393442622949</v>
      </c>
      <c r="T1799" s="17">
        <f>IFERROR(ZACKS_Screener[[#This Row],[PE2]]/(ZACKS_Screener[[#This Row],[EG2]]*100), "")</f>
        <v>0.29841269841269846</v>
      </c>
      <c r="U1799"/>
    </row>
    <row r="1800" spans="1:21" hidden="1" x14ac:dyDescent="0.25">
      <c r="A1800" s="20" t="s">
        <v>549</v>
      </c>
      <c r="B1800" s="35">
        <v>4415.62</v>
      </c>
      <c r="C1800" s="6" t="s">
        <v>548</v>
      </c>
      <c r="D1800" s="6" t="s">
        <v>22</v>
      </c>
      <c r="E1800" s="6" t="s">
        <v>37</v>
      </c>
      <c r="F1800" s="6" t="s">
        <v>550</v>
      </c>
      <c r="G1800">
        <v>12</v>
      </c>
      <c r="H1800">
        <v>202212</v>
      </c>
      <c r="I1800" s="8">
        <v>61.35</v>
      </c>
      <c r="J1800" s="8">
        <v>14.63</v>
      </c>
      <c r="K1800" s="8">
        <v>7.16</v>
      </c>
      <c r="L1800" s="8">
        <v>9.2200000000000006</v>
      </c>
      <c r="M1800" s="36" t="str">
        <f>INDEX(YahooDetails[], MATCH(ZACKS_Screener[Ticker], YahooDetails[Ticker],0), 4)</f>
        <v>Financial Services</v>
      </c>
      <c r="N1800" s="6" t="str">
        <f>INDEX(YahooDetails[], MATCH(ZACKS_Screener[Ticker], YahooDetails[Ticker],0), 2)</f>
        <v>Banks—Regional</v>
      </c>
      <c r="O18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-0.51059466848940538</v>
      </c>
      <c r="P18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0.28770949720670397</v>
      </c>
      <c r="Q1800" s="17">
        <f>IFERROR(ZACKS_Screener[[#This Row],[Price]]/ZACKS_Screener[[#This Row],[EPS1]], "")</f>
        <v>8.5684357541899434</v>
      </c>
      <c r="R1800" s="17">
        <f>IFERROR(ZACKS_Screener[[#This Row],[Price]]/ZACKS_Screener[[#This Row],[EPS2]], "")</f>
        <v>6.6540130151843817</v>
      </c>
      <c r="S1800" s="17">
        <f>IFERROR(ZACKS_Screener[[#This Row],[PE1]]/(ZACKS_Screener[[#This Row],[EG1]]*100), "")</f>
        <v>-0.1678128715981243</v>
      </c>
      <c r="T1800" s="17">
        <f>IFERROR(ZACKS_Screener[[#This Row],[PE2]]/(ZACKS_Screener[[#This Row],[EG2]]*100), "")</f>
        <v>0.23127540382873865</v>
      </c>
      <c r="U1800"/>
    </row>
    <row r="1801" spans="1:21" hidden="1" x14ac:dyDescent="0.25">
      <c r="A1801" s="20" t="s">
        <v>1008</v>
      </c>
      <c r="B1801" s="35">
        <v>36723.79</v>
      </c>
      <c r="C1801" s="6" t="s">
        <v>1007</v>
      </c>
      <c r="D1801" s="6" t="s">
        <v>13</v>
      </c>
      <c r="E1801" s="6" t="s">
        <v>130</v>
      </c>
      <c r="F1801" s="6" t="s">
        <v>189</v>
      </c>
      <c r="G1801">
        <v>12</v>
      </c>
      <c r="H1801">
        <v>202212</v>
      </c>
      <c r="I1801" s="8">
        <v>51.92</v>
      </c>
      <c r="J1801" s="8">
        <v>6.25</v>
      </c>
      <c r="K1801" s="8">
        <v>3.05</v>
      </c>
      <c r="L1801" s="8">
        <v>4.6100000000000003</v>
      </c>
      <c r="M1801" s="36" t="str">
        <f>INDEX(YahooDetails[], MATCH(ZACKS_Screener[Ticker], YahooDetails[Ticker],0), 4)</f>
        <v>Basic Materials</v>
      </c>
      <c r="N1801" s="6" t="str">
        <f>INDEX(YahooDetails[], MATCH(ZACKS_Screener[Ticker], YahooDetails[Ticker],0), 2)</f>
        <v>Chemicals</v>
      </c>
      <c r="O18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-0.51200000000000001</v>
      </c>
      <c r="P18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0.51147540983606576</v>
      </c>
      <c r="Q1801" s="17">
        <f>IFERROR(ZACKS_Screener[[#This Row],[Price]]/ZACKS_Screener[[#This Row],[EPS1]], "")</f>
        <v>17.022950819672133</v>
      </c>
      <c r="R1801" s="17">
        <f>IFERROR(ZACKS_Screener[[#This Row],[Price]]/ZACKS_Screener[[#This Row],[EPS2]], "")</f>
        <v>11.262472885032537</v>
      </c>
      <c r="S1801" s="17">
        <f>IFERROR(ZACKS_Screener[[#This Row],[PE1]]/(ZACKS_Screener[[#This Row],[EG1]]*100), "")</f>
        <v>-0.33247950819672134</v>
      </c>
      <c r="T1801" s="17">
        <f>IFERROR(ZACKS_Screener[[#This Row],[PE2]]/(ZACKS_Screener[[#This Row],[EG2]]*100), "")</f>
        <v>0.22019578397018735</v>
      </c>
      <c r="U1801"/>
    </row>
    <row r="1802" spans="1:21" hidden="1" x14ac:dyDescent="0.25">
      <c r="A1802" s="20" t="s">
        <v>3938</v>
      </c>
      <c r="B1802" s="35">
        <v>3323.72</v>
      </c>
      <c r="C1802" s="6" t="s">
        <v>3937</v>
      </c>
      <c r="D1802" s="6" t="s">
        <v>13</v>
      </c>
      <c r="E1802" s="6" t="s">
        <v>37</v>
      </c>
      <c r="F1802" s="6" t="s">
        <v>379</v>
      </c>
      <c r="G1802">
        <v>12</v>
      </c>
      <c r="H1802">
        <v>202212</v>
      </c>
      <c r="I1802" s="8">
        <v>1.45</v>
      </c>
      <c r="J1802" s="8">
        <v>0.55000000000000004</v>
      </c>
      <c r="K1802" s="8">
        <v>0.26</v>
      </c>
      <c r="L1802" s="8">
        <v>0.44</v>
      </c>
      <c r="M1802" s="36" t="str">
        <f>INDEX(YahooDetails[], MATCH(ZACKS_Screener[Ticker], YahooDetails[Ticker],0), 4)</f>
        <v>Financial Services</v>
      </c>
      <c r="N1802" s="6" t="str">
        <f>INDEX(YahooDetails[], MATCH(ZACKS_Screener[Ticker], YahooDetails[Ticker],0), 2)</f>
        <v>Credit Services</v>
      </c>
      <c r="O18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-0.52727272727272734</v>
      </c>
      <c r="P18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0.69230769230769229</v>
      </c>
      <c r="Q1802" s="17">
        <f>IFERROR(ZACKS_Screener[[#This Row],[Price]]/ZACKS_Screener[[#This Row],[EPS1]], "")</f>
        <v>5.5769230769230766</v>
      </c>
      <c r="R1802" s="17">
        <f>IFERROR(ZACKS_Screener[[#This Row],[Price]]/ZACKS_Screener[[#This Row],[EPS2]], "")</f>
        <v>3.2954545454545454</v>
      </c>
      <c r="S1802" s="17">
        <f>IFERROR(ZACKS_Screener[[#This Row],[PE1]]/(ZACKS_Screener[[#This Row],[EG1]]*100), "")</f>
        <v>-0.10576923076923075</v>
      </c>
      <c r="T1802" s="17">
        <f>IFERROR(ZACKS_Screener[[#This Row],[PE2]]/(ZACKS_Screener[[#This Row],[EG2]]*100), "")</f>
        <v>4.7601010101010102E-2</v>
      </c>
      <c r="U1802"/>
    </row>
    <row r="1803" spans="1:21" hidden="1" x14ac:dyDescent="0.25">
      <c r="A1803" s="20" t="s">
        <v>3961</v>
      </c>
      <c r="B1803" s="35">
        <v>3205.48</v>
      </c>
      <c r="C1803" s="6" t="s">
        <v>3960</v>
      </c>
      <c r="D1803" s="6" t="s">
        <v>13</v>
      </c>
      <c r="E1803" s="6" t="s">
        <v>26</v>
      </c>
      <c r="F1803" s="6" t="s">
        <v>961</v>
      </c>
      <c r="G1803">
        <v>12</v>
      </c>
      <c r="H1803">
        <v>202212</v>
      </c>
      <c r="I1803" s="8">
        <v>43.84</v>
      </c>
      <c r="J1803" s="8">
        <v>7.67</v>
      </c>
      <c r="K1803" s="8">
        <v>3.55</v>
      </c>
      <c r="L1803" s="8">
        <v>4.0599999999999996</v>
      </c>
      <c r="M1803" s="36" t="str">
        <f>INDEX(YahooDetails[], MATCH(ZACKS_Screener[Ticker], YahooDetails[Ticker],0), 4)</f>
        <v>Consumer Cyclical</v>
      </c>
      <c r="N1803" s="6" t="str">
        <f>INDEX(YahooDetails[], MATCH(ZACKS_Screener[Ticker], YahooDetails[Ticker],0), 2)</f>
        <v>Residential Construction</v>
      </c>
      <c r="O18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-0.53715775749674055</v>
      </c>
      <c r="P18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0.14366197183098586</v>
      </c>
      <c r="Q1803" s="17">
        <f>IFERROR(ZACKS_Screener[[#This Row],[Price]]/ZACKS_Screener[[#This Row],[EPS1]], "")</f>
        <v>12.349295774647889</v>
      </c>
      <c r="R1803" s="17">
        <f>IFERROR(ZACKS_Screener[[#This Row],[Price]]/ZACKS_Screener[[#This Row],[EPS2]], "")</f>
        <v>10.798029556650247</v>
      </c>
      <c r="S1803" s="17">
        <f>IFERROR(ZACKS_Screener[[#This Row],[PE1]]/(ZACKS_Screener[[#This Row],[EG1]]*100), "")</f>
        <v>-0.22990072473677017</v>
      </c>
      <c r="T1803" s="17">
        <f>IFERROR(ZACKS_Screener[[#This Row],[PE2]]/(ZACKS_Screener[[#This Row],[EG2]]*100), "")</f>
        <v>0.75162754757075279</v>
      </c>
      <c r="U1803"/>
    </row>
    <row r="1804" spans="1:21" hidden="1" x14ac:dyDescent="0.25">
      <c r="A1804" s="20" t="s">
        <v>1075</v>
      </c>
      <c r="B1804" s="35">
        <v>70606.95</v>
      </c>
      <c r="C1804" s="6" t="s">
        <v>1074</v>
      </c>
      <c r="D1804" s="6" t="s">
        <v>13</v>
      </c>
      <c r="E1804" s="6" t="s">
        <v>51</v>
      </c>
      <c r="F1804" s="6" t="s">
        <v>817</v>
      </c>
      <c r="G1804">
        <v>6</v>
      </c>
      <c r="H1804">
        <v>202206</v>
      </c>
      <c r="I1804" s="8">
        <v>197.55</v>
      </c>
      <c r="J1804" s="8">
        <v>7.24</v>
      </c>
      <c r="K1804" s="8">
        <v>3.35</v>
      </c>
      <c r="L1804" s="8">
        <v>5</v>
      </c>
      <c r="M1804" s="36" t="str">
        <f>INDEX(YahooDetails[], MATCH(ZACKS_Screener[Ticker], YahooDetails[Ticker],0), 4)</f>
        <v>Consumer Defensive</v>
      </c>
      <c r="N1804" s="6" t="str">
        <f>INDEX(YahooDetails[], MATCH(ZACKS_Screener[Ticker], YahooDetails[Ticker],0), 2)</f>
        <v>Household &amp; Personal Products</v>
      </c>
      <c r="O18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-0.53729281767955805</v>
      </c>
      <c r="P18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0.4925373134328358</v>
      </c>
      <c r="Q1804" s="17">
        <f>IFERROR(ZACKS_Screener[[#This Row],[Price]]/ZACKS_Screener[[#This Row],[EPS1]], "")</f>
        <v>58.970149253731343</v>
      </c>
      <c r="R1804" s="17">
        <f>IFERROR(ZACKS_Screener[[#This Row],[Price]]/ZACKS_Screener[[#This Row],[EPS2]], "")</f>
        <v>39.510000000000005</v>
      </c>
      <c r="S1804" s="17">
        <f>IFERROR(ZACKS_Screener[[#This Row],[PE1]]/(ZACKS_Screener[[#This Row],[EG1]]*100), "")</f>
        <v>-1.0975421095038944</v>
      </c>
      <c r="T1804" s="17">
        <f>IFERROR(ZACKS_Screener[[#This Row],[PE2]]/(ZACKS_Screener[[#This Row],[EG2]]*100), "")</f>
        <v>0.80217272727272737</v>
      </c>
      <c r="U1804"/>
    </row>
    <row r="1805" spans="1:21" hidden="1" x14ac:dyDescent="0.25">
      <c r="A1805" s="20" t="s">
        <v>29</v>
      </c>
      <c r="B1805" s="35">
        <v>4040.99</v>
      </c>
      <c r="C1805" s="6" t="s">
        <v>28</v>
      </c>
      <c r="D1805" s="6" t="s">
        <v>13</v>
      </c>
      <c r="E1805" s="6" t="s">
        <v>30</v>
      </c>
      <c r="F1805" s="6" t="s">
        <v>31</v>
      </c>
      <c r="G1805">
        <v>12</v>
      </c>
      <c r="H1805">
        <v>202212</v>
      </c>
      <c r="I1805" s="8">
        <v>67.98</v>
      </c>
      <c r="J1805" s="8">
        <v>13.04</v>
      </c>
      <c r="K1805" s="8">
        <v>6</v>
      </c>
      <c r="L1805" s="8">
        <v>6.95</v>
      </c>
      <c r="M1805" s="36" t="str">
        <f>INDEX(YahooDetails[], MATCH(ZACKS_Screener[Ticker], YahooDetails[Ticker],0), 4)</f>
        <v>Consumer Cyclical</v>
      </c>
      <c r="N1805" s="6" t="str">
        <f>INDEX(YahooDetails[], MATCH(ZACKS_Screener[Ticker], YahooDetails[Ticker],0), 2)</f>
        <v>Specialty Retail</v>
      </c>
      <c r="O18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-0.53987730061349692</v>
      </c>
      <c r="P18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0.15833333333333335</v>
      </c>
      <c r="Q1805" s="17">
        <f>IFERROR(ZACKS_Screener[[#This Row],[Price]]/ZACKS_Screener[[#This Row],[EPS1]], "")</f>
        <v>11.33</v>
      </c>
      <c r="R1805" s="17">
        <f>IFERROR(ZACKS_Screener[[#This Row],[Price]]/ZACKS_Screener[[#This Row],[EPS2]], "")</f>
        <v>9.7812949640287776</v>
      </c>
      <c r="S1805" s="17">
        <f>IFERROR(ZACKS_Screener[[#This Row],[PE1]]/(ZACKS_Screener[[#This Row],[EG1]]*100), "")</f>
        <v>-0.20986250000000001</v>
      </c>
      <c r="T1805" s="17">
        <f>IFERROR(ZACKS_Screener[[#This Row],[PE2]]/(ZACKS_Screener[[#This Row],[EG2]]*100), "")</f>
        <v>0.61776599772813323</v>
      </c>
      <c r="U1805"/>
    </row>
    <row r="1806" spans="1:21" hidden="1" x14ac:dyDescent="0.25">
      <c r="A1806" s="20" t="s">
        <v>684</v>
      </c>
      <c r="B1806" s="35">
        <v>13985.51</v>
      </c>
      <c r="C1806" s="6" t="s">
        <v>683</v>
      </c>
      <c r="D1806" s="6" t="s">
        <v>13</v>
      </c>
      <c r="E1806" s="6" t="s">
        <v>130</v>
      </c>
      <c r="F1806" s="6" t="s">
        <v>685</v>
      </c>
      <c r="G1806">
        <v>12</v>
      </c>
      <c r="H1806">
        <v>202212</v>
      </c>
      <c r="I1806" s="8">
        <v>71.75</v>
      </c>
      <c r="J1806" s="8">
        <v>17.38</v>
      </c>
      <c r="K1806" s="8">
        <v>7.97</v>
      </c>
      <c r="L1806" s="8">
        <v>5.99</v>
      </c>
      <c r="M1806" s="36" t="str">
        <f>INDEX(YahooDetails[], MATCH(ZACKS_Screener[Ticker], YahooDetails[Ticker],0), 4)</f>
        <v>Basic Materials</v>
      </c>
      <c r="N1806" s="6" t="str">
        <f>INDEX(YahooDetails[], MATCH(ZACKS_Screener[Ticker], YahooDetails[Ticker],0), 2)</f>
        <v>Agricultural Inputs</v>
      </c>
      <c r="O18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-0.54142692750287691</v>
      </c>
      <c r="P18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-0.24843161856963608</v>
      </c>
      <c r="Q1806" s="17">
        <f>IFERROR(ZACKS_Screener[[#This Row],[Price]]/ZACKS_Screener[[#This Row],[EPS1]], "")</f>
        <v>9.0025094102885816</v>
      </c>
      <c r="R1806" s="17">
        <f>IFERROR(ZACKS_Screener[[#This Row],[Price]]/ZACKS_Screener[[#This Row],[EPS2]], "")</f>
        <v>11.97829716193656</v>
      </c>
      <c r="S1806" s="17">
        <f>IFERROR(ZACKS_Screener[[#This Row],[PE1]]/(ZACKS_Screener[[#This Row],[EG1]]*100), "")</f>
        <v>-0.16627376572881566</v>
      </c>
      <c r="T1806" s="17">
        <f>IFERROR(ZACKS_Screener[[#This Row],[PE2]]/(ZACKS_Screener[[#This Row],[EG2]]*100), "")</f>
        <v>-0.48215670899310303</v>
      </c>
      <c r="U1806"/>
    </row>
    <row r="1807" spans="1:21" hidden="1" x14ac:dyDescent="0.25">
      <c r="A1807" s="20" t="s">
        <v>1539</v>
      </c>
      <c r="B1807" s="35">
        <v>4549.5200000000004</v>
      </c>
      <c r="C1807" s="6" t="s">
        <v>1538</v>
      </c>
      <c r="D1807" s="6" t="s">
        <v>13</v>
      </c>
      <c r="E1807" s="6" t="s">
        <v>130</v>
      </c>
      <c r="F1807" s="6" t="s">
        <v>189</v>
      </c>
      <c r="G1807">
        <v>12</v>
      </c>
      <c r="H1807">
        <v>202212</v>
      </c>
      <c r="I1807" s="8">
        <v>25.11</v>
      </c>
      <c r="J1807" s="8">
        <v>3.13</v>
      </c>
      <c r="K1807" s="8">
        <v>1.43</v>
      </c>
      <c r="L1807" s="8">
        <v>2.52</v>
      </c>
      <c r="M1807" s="36" t="str">
        <f>INDEX(YahooDetails[], MATCH(ZACKS_Screener[Ticker], YahooDetails[Ticker],0), 4)</f>
        <v>Basic Materials</v>
      </c>
      <c r="N1807" s="6" t="str">
        <f>INDEX(YahooDetails[], MATCH(ZACKS_Screener[Ticker], YahooDetails[Ticker],0), 2)</f>
        <v>Chemicals</v>
      </c>
      <c r="O18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-0.54313099041533541</v>
      </c>
      <c r="P18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0.7622377622377623</v>
      </c>
      <c r="Q1807" s="17">
        <f>IFERROR(ZACKS_Screener[[#This Row],[Price]]/ZACKS_Screener[[#This Row],[EPS1]], "")</f>
        <v>17.55944055944056</v>
      </c>
      <c r="R1807" s="17">
        <f>IFERROR(ZACKS_Screener[[#This Row],[Price]]/ZACKS_Screener[[#This Row],[EPS2]], "")</f>
        <v>9.9642857142857135</v>
      </c>
      <c r="S1807" s="17">
        <f>IFERROR(ZACKS_Screener[[#This Row],[PE1]]/(ZACKS_Screener[[#This Row],[EG1]]*100), "")</f>
        <v>-0.32330028794734683</v>
      </c>
      <c r="T1807" s="17">
        <f>IFERROR(ZACKS_Screener[[#This Row],[PE2]]/(ZACKS_Screener[[#This Row],[EG2]]*100), "")</f>
        <v>0.13072411533420705</v>
      </c>
      <c r="U1807"/>
    </row>
    <row r="1808" spans="1:21" hidden="1" x14ac:dyDescent="0.25">
      <c r="A1808" s="20" t="s">
        <v>1716</v>
      </c>
      <c r="B1808" s="35">
        <v>4612.45</v>
      </c>
      <c r="C1808" s="6" t="s">
        <v>1715</v>
      </c>
      <c r="D1808" s="6" t="s">
        <v>13</v>
      </c>
      <c r="E1808" s="6" t="s">
        <v>23</v>
      </c>
      <c r="F1808" s="6" t="s">
        <v>24</v>
      </c>
      <c r="G1808">
        <v>12</v>
      </c>
      <c r="H1808">
        <v>202212</v>
      </c>
      <c r="I1808" s="8">
        <v>7.31</v>
      </c>
      <c r="J1808" s="8">
        <v>-0.44</v>
      </c>
      <c r="K1808" s="8">
        <v>-0.68</v>
      </c>
      <c r="L1808" s="8">
        <v>-0.61</v>
      </c>
      <c r="M1808" s="36" t="str">
        <f>INDEX(YahooDetails[], MATCH(ZACKS_Screener[Ticker], YahooDetails[Ticker],0), 4)</f>
        <v>Industrials</v>
      </c>
      <c r="N1808" s="6" t="str">
        <f>INDEX(YahooDetails[], MATCH(ZACKS_Screener[Ticker], YahooDetails[Ticker],0), 2)</f>
        <v>Airports &amp; Air Services</v>
      </c>
      <c r="O18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-0.54545454545454553</v>
      </c>
      <c r="P18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0.10294117647058831</v>
      </c>
      <c r="Q1808" s="17">
        <f>IFERROR(ZACKS_Screener[[#This Row],[Price]]/ZACKS_Screener[[#This Row],[EPS1]], "")</f>
        <v>-10.749999999999998</v>
      </c>
      <c r="R1808" s="17">
        <f>IFERROR(ZACKS_Screener[[#This Row],[Price]]/ZACKS_Screener[[#This Row],[EPS2]], "")</f>
        <v>-11.983606557377049</v>
      </c>
      <c r="S1808" s="17">
        <f>IFERROR(ZACKS_Screener[[#This Row],[PE1]]/(ZACKS_Screener[[#This Row],[EG1]]*100), "")</f>
        <v>0.19708333333333328</v>
      </c>
      <c r="T1808" s="17">
        <f>IFERROR(ZACKS_Screener[[#This Row],[PE2]]/(ZACKS_Screener[[#This Row],[EG2]]*100), "")</f>
        <v>-1.1641217798594838</v>
      </c>
      <c r="U1808"/>
    </row>
    <row r="1809" spans="1:21" hidden="1" x14ac:dyDescent="0.25">
      <c r="A1809" s="20" t="s">
        <v>2193</v>
      </c>
      <c r="B1809" s="35">
        <v>5826.53</v>
      </c>
      <c r="C1809" s="6" t="s">
        <v>2192</v>
      </c>
      <c r="D1809" s="6" t="s">
        <v>22</v>
      </c>
      <c r="E1809" s="6" t="s">
        <v>330</v>
      </c>
      <c r="F1809" s="6" t="s">
        <v>1290</v>
      </c>
      <c r="G1809">
        <v>12</v>
      </c>
      <c r="H1809">
        <v>202212</v>
      </c>
      <c r="I1809" s="8">
        <v>162.47999999999999</v>
      </c>
      <c r="J1809" s="8">
        <v>26.9</v>
      </c>
      <c r="K1809" s="8">
        <v>12.14</v>
      </c>
      <c r="L1809" s="8">
        <v>27.99</v>
      </c>
      <c r="M1809" s="36" t="str">
        <f>INDEX(YahooDetails[], MATCH(ZACKS_Screener[Ticker], YahooDetails[Ticker],0), 4)</f>
        <v>Communication Services</v>
      </c>
      <c r="N1809" s="6" t="str">
        <f>INDEX(YahooDetails[], MATCH(ZACKS_Screener[Ticker], YahooDetails[Ticker],0), 2)</f>
        <v>Entertainment</v>
      </c>
      <c r="O18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-0.54869888475836426</v>
      </c>
      <c r="P18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1.3056013179571662</v>
      </c>
      <c r="Q1809" s="17">
        <f>IFERROR(ZACKS_Screener[[#This Row],[Price]]/ZACKS_Screener[[#This Row],[EPS1]], "")</f>
        <v>13.383855024711695</v>
      </c>
      <c r="R1809" s="17">
        <f>IFERROR(ZACKS_Screener[[#This Row],[Price]]/ZACKS_Screener[[#This Row],[EPS2]], "")</f>
        <v>5.804930332261522</v>
      </c>
      <c r="S1809" s="17">
        <f>IFERROR(ZACKS_Screener[[#This Row],[PE1]]/(ZACKS_Screener[[#This Row],[EG1]]*100), "")</f>
        <v>-0.24391985106012509</v>
      </c>
      <c r="T1809" s="17">
        <f>IFERROR(ZACKS_Screener[[#This Row],[PE2]]/(ZACKS_Screener[[#This Row],[EG2]]*100), "")</f>
        <v>4.446173768684851E-2</v>
      </c>
      <c r="U1809"/>
    </row>
    <row r="1810" spans="1:21" hidden="1" x14ac:dyDescent="0.25">
      <c r="A1810" s="20" t="s">
        <v>2004</v>
      </c>
      <c r="B1810" s="35">
        <v>3952.06</v>
      </c>
      <c r="C1810" s="6" t="s">
        <v>2003</v>
      </c>
      <c r="D1810" s="6" t="s">
        <v>13</v>
      </c>
      <c r="E1810" s="6" t="s">
        <v>130</v>
      </c>
      <c r="F1810" s="6" t="s">
        <v>482</v>
      </c>
      <c r="G1810">
        <v>12</v>
      </c>
      <c r="H1810">
        <v>202212</v>
      </c>
      <c r="I1810" s="8">
        <v>22.25</v>
      </c>
      <c r="J1810" s="8">
        <v>1.68</v>
      </c>
      <c r="K1810" s="8">
        <v>0.74</v>
      </c>
      <c r="L1810" s="8">
        <v>1.53</v>
      </c>
      <c r="M1810" s="36" t="str">
        <f>INDEX(YahooDetails[], MATCH(ZACKS_Screener[Ticker], YahooDetails[Ticker],0), 4)</f>
        <v>Basic Materials</v>
      </c>
      <c r="N1810" s="6" t="str">
        <f>INDEX(YahooDetails[], MATCH(ZACKS_Screener[Ticker], YahooDetails[Ticker],0), 2)</f>
        <v>Other Industrial Metals &amp; Mining</v>
      </c>
      <c r="O18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-0.55952380952380953</v>
      </c>
      <c r="P18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1.0675675675675675</v>
      </c>
      <c r="Q1810" s="17">
        <f>IFERROR(ZACKS_Screener[[#This Row],[Price]]/ZACKS_Screener[[#This Row],[EPS1]], "")</f>
        <v>30.067567567567568</v>
      </c>
      <c r="R1810" s="17">
        <f>IFERROR(ZACKS_Screener[[#This Row],[Price]]/ZACKS_Screener[[#This Row],[EPS2]], "")</f>
        <v>14.542483660130719</v>
      </c>
      <c r="S1810" s="17">
        <f>IFERROR(ZACKS_Screener[[#This Row],[PE1]]/(ZACKS_Screener[[#This Row],[EG1]]*100), "")</f>
        <v>-0.53737780333525009</v>
      </c>
      <c r="T1810" s="17">
        <f>IFERROR(ZACKS_Screener[[#This Row],[PE2]]/(ZACKS_Screener[[#This Row],[EG2]]*100), "")</f>
        <v>0.13622073301894597</v>
      </c>
      <c r="U1810"/>
    </row>
    <row r="1811" spans="1:21" hidden="1" x14ac:dyDescent="0.25">
      <c r="A1811" s="20" t="s">
        <v>4001</v>
      </c>
      <c r="B1811" s="35">
        <v>2513.0100000000002</v>
      </c>
      <c r="C1811" s="6" t="s">
        <v>4000</v>
      </c>
      <c r="D1811" s="6" t="s">
        <v>22</v>
      </c>
      <c r="E1811" s="6" t="s">
        <v>14</v>
      </c>
      <c r="F1811" s="6" t="s">
        <v>101</v>
      </c>
      <c r="G1811">
        <v>12</v>
      </c>
      <c r="H1811">
        <v>202212</v>
      </c>
      <c r="I1811" s="8">
        <v>31.42</v>
      </c>
      <c r="J1811" s="8">
        <v>4.2300000000000004</v>
      </c>
      <c r="K1811" s="8">
        <v>1.84</v>
      </c>
      <c r="L1811" s="8">
        <v>2.44</v>
      </c>
      <c r="M1811" s="36" t="str">
        <f>INDEX(YahooDetails[], MATCH(ZACKS_Screener[Ticker], YahooDetails[Ticker],0), 4)</f>
        <v>Technology</v>
      </c>
      <c r="N1811" s="6" t="str">
        <f>INDEX(YahooDetails[], MATCH(ZACKS_Screener[Ticker], YahooDetails[Ticker],0), 2)</f>
        <v>Semiconductors</v>
      </c>
      <c r="O18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-0.56501182033096931</v>
      </c>
      <c r="P18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0.32608695652173902</v>
      </c>
      <c r="Q1811" s="17">
        <f>IFERROR(ZACKS_Screener[[#This Row],[Price]]/ZACKS_Screener[[#This Row],[EPS1]], "")</f>
        <v>17.076086956521738</v>
      </c>
      <c r="R1811" s="17">
        <f>IFERROR(ZACKS_Screener[[#This Row],[Price]]/ZACKS_Screener[[#This Row],[EPS2]], "")</f>
        <v>12.877049180327869</v>
      </c>
      <c r="S1811" s="17">
        <f>IFERROR(ZACKS_Screener[[#This Row],[PE1]]/(ZACKS_Screener[[#This Row],[EG1]]*100), "")</f>
        <v>-0.30222530471166087</v>
      </c>
      <c r="T1811" s="17">
        <f>IFERROR(ZACKS_Screener[[#This Row],[PE2]]/(ZACKS_Screener[[#This Row],[EG2]]*100), "")</f>
        <v>0.39489617486338818</v>
      </c>
      <c r="U1811"/>
    </row>
    <row r="1812" spans="1:21" hidden="1" x14ac:dyDescent="0.25">
      <c r="A1812" s="20" t="s">
        <v>2555</v>
      </c>
      <c r="B1812" s="35">
        <v>4863.47</v>
      </c>
      <c r="C1812" s="6" t="s">
        <v>2554</v>
      </c>
      <c r="D1812" s="6" t="s">
        <v>22</v>
      </c>
      <c r="E1812" s="6" t="s">
        <v>330</v>
      </c>
      <c r="F1812" s="6" t="s">
        <v>606</v>
      </c>
      <c r="G1812">
        <v>12</v>
      </c>
      <c r="H1812">
        <v>202212</v>
      </c>
      <c r="I1812" s="8">
        <v>46.68</v>
      </c>
      <c r="J1812" s="8">
        <v>4.2</v>
      </c>
      <c r="K1812" s="8">
        <v>1.82</v>
      </c>
      <c r="L1812" s="8">
        <v>2.0499999999999998</v>
      </c>
      <c r="M1812" s="36" t="str">
        <f>INDEX(YahooDetails[], MATCH(ZACKS_Screener[Ticker], YahooDetails[Ticker],0), 4)</f>
        <v>Consumer Cyclical</v>
      </c>
      <c r="N1812" s="6" t="str">
        <f>INDEX(YahooDetails[], MATCH(ZACKS_Screener[Ticker], YahooDetails[Ticker],0), 2)</f>
        <v>Resorts &amp; Casinos</v>
      </c>
      <c r="O18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-0.56666666666666665</v>
      </c>
      <c r="P18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0.12637362637362623</v>
      </c>
      <c r="Q1812" s="17">
        <f>IFERROR(ZACKS_Screener[[#This Row],[Price]]/ZACKS_Screener[[#This Row],[EPS1]], "")</f>
        <v>25.648351648351646</v>
      </c>
      <c r="R1812" s="17">
        <f>IFERROR(ZACKS_Screener[[#This Row],[Price]]/ZACKS_Screener[[#This Row],[EPS2]], "")</f>
        <v>22.770731707317076</v>
      </c>
      <c r="S1812" s="17">
        <f>IFERROR(ZACKS_Screener[[#This Row],[PE1]]/(ZACKS_Screener[[#This Row],[EG1]]*100), "")</f>
        <v>-0.45261797026502909</v>
      </c>
      <c r="T1812" s="17">
        <f>IFERROR(ZACKS_Screener[[#This Row],[PE2]]/(ZACKS_Screener[[#This Row],[EG2]]*100), "")</f>
        <v>1.8018579003181359</v>
      </c>
      <c r="U1812"/>
    </row>
    <row r="1813" spans="1:21" hidden="1" x14ac:dyDescent="0.25">
      <c r="A1813" s="20" t="s">
        <v>2553</v>
      </c>
      <c r="B1813" s="35">
        <v>6898.38</v>
      </c>
      <c r="C1813" s="6" t="s">
        <v>2552</v>
      </c>
      <c r="D1813" s="6" t="s">
        <v>13</v>
      </c>
      <c r="E1813" s="6" t="s">
        <v>223</v>
      </c>
      <c r="F1813" s="6" t="s">
        <v>270</v>
      </c>
      <c r="G1813">
        <v>12</v>
      </c>
      <c r="H1813">
        <v>202212</v>
      </c>
      <c r="I1813" s="8">
        <v>28.59</v>
      </c>
      <c r="J1813" s="8">
        <v>5.1100000000000003</v>
      </c>
      <c r="K1813" s="8">
        <v>2.21</v>
      </c>
      <c r="L1813" s="8">
        <v>3.04</v>
      </c>
      <c r="M1813" s="36" t="str">
        <f>INDEX(YahooDetails[], MATCH(ZACKS_Screener[Ticker], YahooDetails[Ticker],0), 4)</f>
        <v>Energy</v>
      </c>
      <c r="N1813" s="6" t="str">
        <f>INDEX(YahooDetails[], MATCH(ZACKS_Screener[Ticker], YahooDetails[Ticker],0), 2)</f>
        <v>Oil &amp; Gas E&amp;P</v>
      </c>
      <c r="O18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-0.56751467710371828</v>
      </c>
      <c r="P18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0.37556561085972856</v>
      </c>
      <c r="Q1813" s="17">
        <f>IFERROR(ZACKS_Screener[[#This Row],[Price]]/ZACKS_Screener[[#This Row],[EPS1]], "")</f>
        <v>12.936651583710407</v>
      </c>
      <c r="R1813" s="17">
        <f>IFERROR(ZACKS_Screener[[#This Row],[Price]]/ZACKS_Screener[[#This Row],[EPS2]], "")</f>
        <v>9.4046052631578938</v>
      </c>
      <c r="S1813" s="17">
        <f>IFERROR(ZACKS_Screener[[#This Row],[PE1]]/(ZACKS_Screener[[#This Row],[EG1]]*100), "")</f>
        <v>-0.22795272273365577</v>
      </c>
      <c r="T1813" s="17">
        <f>IFERROR(ZACKS_Screener[[#This Row],[PE2]]/(ZACKS_Screener[[#This Row],[EG2]]*100), "")</f>
        <v>0.25041177869372216</v>
      </c>
      <c r="U1813"/>
    </row>
    <row r="1814" spans="1:21" hidden="1" x14ac:dyDescent="0.25">
      <c r="A1814" s="20" t="s">
        <v>4169</v>
      </c>
      <c r="B1814" s="35">
        <v>2565.29</v>
      </c>
      <c r="C1814" s="6" t="s">
        <v>90</v>
      </c>
      <c r="D1814" s="6" t="s">
        <v>13</v>
      </c>
      <c r="E1814" s="6" t="s">
        <v>23</v>
      </c>
      <c r="F1814" s="6" t="s">
        <v>334</v>
      </c>
      <c r="G1814">
        <v>12</v>
      </c>
      <c r="H1814">
        <v>202212</v>
      </c>
      <c r="I1814" s="8">
        <v>21.94</v>
      </c>
      <c r="J1814" s="8">
        <v>1.56</v>
      </c>
      <c r="K1814" s="8">
        <v>0.66</v>
      </c>
      <c r="L1814" s="8">
        <v>0.96</v>
      </c>
      <c r="M1814" s="36" t="str">
        <f>INDEX(YahooDetails[], MATCH(ZACKS_Screener[Ticker], YahooDetails[Ticker],0), 4)</f>
        <v>Industrials</v>
      </c>
      <c r="N1814" s="6" t="str">
        <f>INDEX(YahooDetails[], MATCH(ZACKS_Screener[Ticker], YahooDetails[Ticker],0), 2)</f>
        <v>Trucking</v>
      </c>
      <c r="O18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-0.57692307692307687</v>
      </c>
      <c r="P18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0.45454545454545442</v>
      </c>
      <c r="Q1814" s="17">
        <f>IFERROR(ZACKS_Screener[[#This Row],[Price]]/ZACKS_Screener[[#This Row],[EPS1]], "")</f>
        <v>33.242424242424242</v>
      </c>
      <c r="R1814" s="17">
        <f>IFERROR(ZACKS_Screener[[#This Row],[Price]]/ZACKS_Screener[[#This Row],[EPS2]], "")</f>
        <v>22.854166666666668</v>
      </c>
      <c r="S1814" s="17">
        <f>IFERROR(ZACKS_Screener[[#This Row],[PE1]]/(ZACKS_Screener[[#This Row],[EG1]]*100), "")</f>
        <v>-0.57620202020202027</v>
      </c>
      <c r="T1814" s="17">
        <f>IFERROR(ZACKS_Screener[[#This Row],[PE2]]/(ZACKS_Screener[[#This Row],[EG2]]*100), "")</f>
        <v>0.50279166666666686</v>
      </c>
      <c r="U1814"/>
    </row>
    <row r="1815" spans="1:21" hidden="1" x14ac:dyDescent="0.25">
      <c r="A1815" s="20" t="s">
        <v>3679</v>
      </c>
      <c r="B1815" s="35">
        <v>2497.44</v>
      </c>
      <c r="C1815" s="6" t="s">
        <v>3678</v>
      </c>
      <c r="D1815" s="6" t="s">
        <v>13</v>
      </c>
      <c r="E1815" s="6" t="s">
        <v>30</v>
      </c>
      <c r="F1815" s="6" t="s">
        <v>830</v>
      </c>
      <c r="G1815">
        <v>1</v>
      </c>
      <c r="H1815">
        <v>202301</v>
      </c>
      <c r="I1815" s="8">
        <v>26.59</v>
      </c>
      <c r="J1815" s="8">
        <v>4.95</v>
      </c>
      <c r="K1815" s="8">
        <v>2.09</v>
      </c>
      <c r="L1815" s="8">
        <v>2.95</v>
      </c>
      <c r="M1815" s="36" t="str">
        <f>INDEX(YahooDetails[], MATCH(ZACKS_Screener[Ticker], YahooDetails[Ticker],0), 4)</f>
        <v>Consumer Cyclical</v>
      </c>
      <c r="N1815" s="6" t="str">
        <f>INDEX(YahooDetails[], MATCH(ZACKS_Screener[Ticker], YahooDetails[Ticker],0), 2)</f>
        <v>Apparel Retail</v>
      </c>
      <c r="O18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-0.57777777777777783</v>
      </c>
      <c r="P18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0.41148325358851695</v>
      </c>
      <c r="Q1815" s="17">
        <f>IFERROR(ZACKS_Screener[[#This Row],[Price]]/ZACKS_Screener[[#This Row],[EPS1]], "")</f>
        <v>12.722488038277513</v>
      </c>
      <c r="R1815" s="17">
        <f>IFERROR(ZACKS_Screener[[#This Row],[Price]]/ZACKS_Screener[[#This Row],[EPS2]], "")</f>
        <v>9.0135593220338972</v>
      </c>
      <c r="S1815" s="17">
        <f>IFERROR(ZACKS_Screener[[#This Row],[PE1]]/(ZACKS_Screener[[#This Row],[EG1]]*100), "")</f>
        <v>-0.22019690835480307</v>
      </c>
      <c r="T1815" s="17">
        <f>IFERROR(ZACKS_Screener[[#This Row],[PE2]]/(ZACKS_Screener[[#This Row],[EG2]]*100), "")</f>
        <v>0.2190504532912888</v>
      </c>
      <c r="U1815"/>
    </row>
    <row r="1816" spans="1:21" hidden="1" x14ac:dyDescent="0.25">
      <c r="A1816" s="20" t="s">
        <v>3205</v>
      </c>
      <c r="B1816" s="35">
        <v>5314.9</v>
      </c>
      <c r="C1816" s="6" t="s">
        <v>3204</v>
      </c>
      <c r="D1816" s="6" t="s">
        <v>13</v>
      </c>
      <c r="E1816" s="6" t="s">
        <v>130</v>
      </c>
      <c r="F1816" s="6" t="s">
        <v>756</v>
      </c>
      <c r="G1816">
        <v>12</v>
      </c>
      <c r="H1816">
        <v>202212</v>
      </c>
      <c r="I1816" s="8">
        <v>23.47</v>
      </c>
      <c r="J1816" s="8">
        <v>9.9499999999999993</v>
      </c>
      <c r="K1816" s="8">
        <v>4.17</v>
      </c>
      <c r="L1816" s="8">
        <v>1.88</v>
      </c>
      <c r="M1816" s="36" t="str">
        <f>INDEX(YahooDetails[], MATCH(ZACKS_Screener[Ticker], YahooDetails[Ticker],0), 4)</f>
        <v>Basic Materials</v>
      </c>
      <c r="N1816" s="6" t="str">
        <f>INDEX(YahooDetails[], MATCH(ZACKS_Screener[Ticker], YahooDetails[Ticker],0), 2)</f>
        <v>Steel</v>
      </c>
      <c r="O18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-0.58090452261306535</v>
      </c>
      <c r="P18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-0.54916067146282976</v>
      </c>
      <c r="Q1816" s="17">
        <f>IFERROR(ZACKS_Screener[[#This Row],[Price]]/ZACKS_Screener[[#This Row],[EPS1]], "")</f>
        <v>5.6282973621103114</v>
      </c>
      <c r="R1816" s="17">
        <f>IFERROR(ZACKS_Screener[[#This Row],[Price]]/ZACKS_Screener[[#This Row],[EPS2]], "")</f>
        <v>12.48404255319149</v>
      </c>
      <c r="S1816" s="17">
        <f>IFERROR(ZACKS_Screener[[#This Row],[PE1]]/(ZACKS_Screener[[#This Row],[EG1]]*100), "")</f>
        <v>-9.6888509953283034E-2</v>
      </c>
      <c r="T1816" s="17">
        <f>IFERROR(ZACKS_Screener[[#This Row],[PE2]]/(ZACKS_Screener[[#This Row],[EG2]]*100), "")</f>
        <v>-0.2273295085013472</v>
      </c>
      <c r="U1816"/>
    </row>
    <row r="1817" spans="1:21" hidden="1" x14ac:dyDescent="0.25">
      <c r="A1817" s="20" t="s">
        <v>1566</v>
      </c>
      <c r="B1817" s="35">
        <v>7401.12</v>
      </c>
      <c r="C1817" s="6" t="s">
        <v>1565</v>
      </c>
      <c r="D1817" s="6" t="s">
        <v>13</v>
      </c>
      <c r="E1817" s="6" t="s">
        <v>130</v>
      </c>
      <c r="F1817" s="6" t="s">
        <v>685</v>
      </c>
      <c r="G1817">
        <v>12</v>
      </c>
      <c r="H1817">
        <v>202212</v>
      </c>
      <c r="I1817" s="8">
        <v>5.75</v>
      </c>
      <c r="J1817" s="8">
        <v>1.82</v>
      </c>
      <c r="K1817" s="8">
        <v>0.76</v>
      </c>
      <c r="L1817" s="8">
        <v>0.67</v>
      </c>
      <c r="M1817" s="36" t="str">
        <f>INDEX(YahooDetails[], MATCH(ZACKS_Screener[Ticker], YahooDetails[Ticker],0), 4)</f>
        <v>Basic Materials</v>
      </c>
      <c r="N1817" s="6" t="str">
        <f>INDEX(YahooDetails[], MATCH(ZACKS_Screener[Ticker], YahooDetails[Ticker],0), 2)</f>
        <v>Agricultural Inputs</v>
      </c>
      <c r="O18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-0.58241758241758246</v>
      </c>
      <c r="P18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-0.1184210526315789</v>
      </c>
      <c r="Q1817" s="17">
        <f>IFERROR(ZACKS_Screener[[#This Row],[Price]]/ZACKS_Screener[[#This Row],[EPS1]], "")</f>
        <v>7.5657894736842106</v>
      </c>
      <c r="R1817" s="17">
        <f>IFERROR(ZACKS_Screener[[#This Row],[Price]]/ZACKS_Screener[[#This Row],[EPS2]], "")</f>
        <v>8.5820895522388057</v>
      </c>
      <c r="S1817" s="17">
        <f>IFERROR(ZACKS_Screener[[#This Row],[PE1]]/(ZACKS_Screener[[#This Row],[EG1]]*100), "")</f>
        <v>-0.12990317775571003</v>
      </c>
      <c r="T1817" s="17">
        <f>IFERROR(ZACKS_Screener[[#This Row],[PE2]]/(ZACKS_Screener[[#This Row],[EG2]]*100), "")</f>
        <v>-0.7247097844112772</v>
      </c>
      <c r="U1817"/>
    </row>
    <row r="1818" spans="1:21" hidden="1" x14ac:dyDescent="0.25">
      <c r="A1818" s="20" t="s">
        <v>2002</v>
      </c>
      <c r="B1818" s="35">
        <v>11547.44</v>
      </c>
      <c r="C1818" s="6" t="s">
        <v>2001</v>
      </c>
      <c r="D1818" s="6" t="s">
        <v>13</v>
      </c>
      <c r="E1818" s="6" t="s">
        <v>130</v>
      </c>
      <c r="F1818" s="6" t="s">
        <v>685</v>
      </c>
      <c r="G1818">
        <v>12</v>
      </c>
      <c r="H1818">
        <v>202212</v>
      </c>
      <c r="I1818" s="8">
        <v>34.770000000000003</v>
      </c>
      <c r="J1818" s="8">
        <v>11.01</v>
      </c>
      <c r="K1818" s="8">
        <v>4.49</v>
      </c>
      <c r="L1818" s="8">
        <v>3.67</v>
      </c>
      <c r="M1818" s="36" t="str">
        <f>INDEX(YahooDetails[], MATCH(ZACKS_Screener[Ticker], YahooDetails[Ticker],0), 4)</f>
        <v>Basic Materials</v>
      </c>
      <c r="N1818" s="6" t="str">
        <f>INDEX(YahooDetails[], MATCH(ZACKS_Screener[Ticker], YahooDetails[Ticker],0), 2)</f>
        <v>Agricultural Inputs</v>
      </c>
      <c r="O18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-0.59218891916439598</v>
      </c>
      <c r="P18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-0.18262806236080184</v>
      </c>
      <c r="Q1818" s="17">
        <f>IFERROR(ZACKS_Screener[[#This Row],[Price]]/ZACKS_Screener[[#This Row],[EPS1]], "")</f>
        <v>7.7438752783964366</v>
      </c>
      <c r="R1818" s="17">
        <f>IFERROR(ZACKS_Screener[[#This Row],[Price]]/ZACKS_Screener[[#This Row],[EPS2]], "")</f>
        <v>9.4741144414168943</v>
      </c>
      <c r="S1818" s="17">
        <f>IFERROR(ZACKS_Screener[[#This Row],[PE1]]/(ZACKS_Screener[[#This Row],[EG1]]*100), "")</f>
        <v>-0.13076697364286008</v>
      </c>
      <c r="T1818" s="17">
        <f>IFERROR(ZACKS_Screener[[#This Row],[PE2]]/(ZACKS_Screener[[#This Row],[EG2]]*100), "")</f>
        <v>-0.51876553465807129</v>
      </c>
      <c r="U1818"/>
    </row>
    <row r="1819" spans="1:21" hidden="1" x14ac:dyDescent="0.25">
      <c r="A1819" s="20" t="s">
        <v>4221</v>
      </c>
      <c r="B1819" s="35">
        <v>2207.34</v>
      </c>
      <c r="C1819" s="6" t="s">
        <v>4220</v>
      </c>
      <c r="D1819" s="6" t="s">
        <v>22</v>
      </c>
      <c r="E1819" s="6" t="s">
        <v>14</v>
      </c>
      <c r="F1819" s="6" t="s">
        <v>196</v>
      </c>
      <c r="G1819">
        <v>12</v>
      </c>
      <c r="H1819">
        <v>202212</v>
      </c>
      <c r="I1819" s="8">
        <v>66.78</v>
      </c>
      <c r="J1819" s="8">
        <v>6.36</v>
      </c>
      <c r="K1819" s="8">
        <v>2.58</v>
      </c>
      <c r="L1819" s="8">
        <v>4.3899999999999997</v>
      </c>
      <c r="M1819" s="36" t="str">
        <f>INDEX(YahooDetails[], MATCH(ZACKS_Screener[Ticker], YahooDetails[Ticker],0), 4)</f>
        <v>Technology</v>
      </c>
      <c r="N1819" s="6" t="str">
        <f>INDEX(YahooDetails[], MATCH(ZACKS_Screener[Ticker], YahooDetails[Ticker],0), 2)</f>
        <v>Semiconductors</v>
      </c>
      <c r="O18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-0.59433962264150941</v>
      </c>
      <c r="P18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0.70155038759689903</v>
      </c>
      <c r="Q1819" s="17">
        <f>IFERROR(ZACKS_Screener[[#This Row],[Price]]/ZACKS_Screener[[#This Row],[EPS1]], "")</f>
        <v>25.883720930232556</v>
      </c>
      <c r="R1819" s="17">
        <f>IFERROR(ZACKS_Screener[[#This Row],[Price]]/ZACKS_Screener[[#This Row],[EPS2]], "")</f>
        <v>15.211845102505697</v>
      </c>
      <c r="S1819" s="17">
        <f>IFERROR(ZACKS_Screener[[#This Row],[PE1]]/(ZACKS_Screener[[#This Row],[EG1]]*100), "")</f>
        <v>-0.4355038759689922</v>
      </c>
      <c r="T1819" s="17">
        <f>IFERROR(ZACKS_Screener[[#This Row],[PE2]]/(ZACKS_Screener[[#This Row],[EG2]]*100), "")</f>
        <v>0.21683182521803707</v>
      </c>
      <c r="U1819"/>
    </row>
    <row r="1820" spans="1:21" hidden="1" x14ac:dyDescent="0.25">
      <c r="A1820" s="20" t="s">
        <v>437</v>
      </c>
      <c r="B1820" s="35">
        <v>3153.33</v>
      </c>
      <c r="C1820" s="6" t="s">
        <v>436</v>
      </c>
      <c r="D1820" s="6" t="s">
        <v>13</v>
      </c>
      <c r="E1820" s="6" t="s">
        <v>26</v>
      </c>
      <c r="F1820" s="6" t="s">
        <v>438</v>
      </c>
      <c r="G1820">
        <v>12</v>
      </c>
      <c r="H1820">
        <v>202212</v>
      </c>
      <c r="I1820" s="8">
        <v>79.650000000000006</v>
      </c>
      <c r="J1820" s="8">
        <v>21.56</v>
      </c>
      <c r="K1820" s="8">
        <v>8.66</v>
      </c>
      <c r="L1820" s="8">
        <v>7.37</v>
      </c>
      <c r="M1820" s="36" t="str">
        <f>INDEX(YahooDetails[], MATCH(ZACKS_Screener[Ticker], YahooDetails[Ticker],0), 4)</f>
        <v>Basic Materials</v>
      </c>
      <c r="N1820" s="6" t="str">
        <f>INDEX(YahooDetails[], MATCH(ZACKS_Screener[Ticker], YahooDetails[Ticker],0), 2)</f>
        <v>Building Materials</v>
      </c>
      <c r="O18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-0.59833024118738398</v>
      </c>
      <c r="P18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-0.1489607390300231</v>
      </c>
      <c r="Q1820" s="17">
        <f>IFERROR(ZACKS_Screener[[#This Row],[Price]]/ZACKS_Screener[[#This Row],[EPS1]], "")</f>
        <v>9.1974595842956131</v>
      </c>
      <c r="R1820" s="17">
        <f>IFERROR(ZACKS_Screener[[#This Row],[Price]]/ZACKS_Screener[[#This Row],[EPS2]], "")</f>
        <v>10.807327001356853</v>
      </c>
      <c r="S1820" s="17">
        <f>IFERROR(ZACKS_Screener[[#This Row],[PE1]]/(ZACKS_Screener[[#This Row],[EG1]]*100), "")</f>
        <v>-0.15371878188946778</v>
      </c>
      <c r="T1820" s="17">
        <f>IFERROR(ZACKS_Screener[[#This Row],[PE2]]/(ZACKS_Screener[[#This Row],[EG2]]*100), "")</f>
        <v>-0.72551513047868477</v>
      </c>
      <c r="U1820"/>
    </row>
    <row r="1821" spans="1:21" hidden="1" x14ac:dyDescent="0.25">
      <c r="A1821" s="20" t="s">
        <v>2415</v>
      </c>
      <c r="B1821" s="35">
        <v>3705.24</v>
      </c>
      <c r="C1821" s="6" t="s">
        <v>2414</v>
      </c>
      <c r="D1821" s="6" t="s">
        <v>22</v>
      </c>
      <c r="E1821" s="6" t="s">
        <v>41</v>
      </c>
      <c r="F1821" s="6" t="s">
        <v>67</v>
      </c>
      <c r="G1821">
        <v>12</v>
      </c>
      <c r="H1821">
        <v>202212</v>
      </c>
      <c r="I1821" s="8">
        <v>70.174999999999997</v>
      </c>
      <c r="J1821" s="8">
        <v>-2.4700000000000002</v>
      </c>
      <c r="K1821" s="8">
        <v>-3.98</v>
      </c>
      <c r="L1821" s="8">
        <v>-4.25</v>
      </c>
      <c r="M1821" s="36" t="str">
        <f>INDEX(YahooDetails[], MATCH(ZACKS_Screener[Ticker], YahooDetails[Ticker],0), 4)</f>
        <v>Healthcare</v>
      </c>
      <c r="N1821" s="6" t="str">
        <f>INDEX(YahooDetails[], MATCH(ZACKS_Screener[Ticker], YahooDetails[Ticker],0), 2)</f>
        <v>Biotechnology</v>
      </c>
      <c r="O18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-0.61133603238866385</v>
      </c>
      <c r="P18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-6.78391959798995E-2</v>
      </c>
      <c r="Q1821" s="17">
        <f>IFERROR(ZACKS_Screener[[#This Row],[Price]]/ZACKS_Screener[[#This Row],[EPS1]], "")</f>
        <v>-17.631909547738694</v>
      </c>
      <c r="R1821" s="17">
        <f>IFERROR(ZACKS_Screener[[#This Row],[Price]]/ZACKS_Screener[[#This Row],[EPS2]], "")</f>
        <v>-16.511764705882353</v>
      </c>
      <c r="S1821" s="17">
        <f>IFERROR(ZACKS_Screener[[#This Row],[PE1]]/(ZACKS_Screener[[#This Row],[EG1]]*100), "")</f>
        <v>0.28841600386036148</v>
      </c>
      <c r="T1821" s="17">
        <f>IFERROR(ZACKS_Screener[[#This Row],[PE2]]/(ZACKS_Screener[[#This Row],[EG2]]*100), "")</f>
        <v>2.4339564270152505</v>
      </c>
      <c r="U1821"/>
    </row>
    <row r="1822" spans="1:21" hidden="1" x14ac:dyDescent="0.25">
      <c r="A1822" s="20" t="s">
        <v>2039</v>
      </c>
      <c r="B1822" s="35">
        <v>21913.24</v>
      </c>
      <c r="C1822" s="6" t="s">
        <v>2038</v>
      </c>
      <c r="D1822" s="6" t="s">
        <v>13</v>
      </c>
      <c r="E1822" s="6" t="s">
        <v>130</v>
      </c>
      <c r="F1822" s="6" t="s">
        <v>756</v>
      </c>
      <c r="G1822">
        <v>12</v>
      </c>
      <c r="H1822">
        <v>202212</v>
      </c>
      <c r="I1822" s="8">
        <v>27.21</v>
      </c>
      <c r="J1822" s="8">
        <v>11.62</v>
      </c>
      <c r="K1822" s="8">
        <v>4.49</v>
      </c>
      <c r="L1822" s="8">
        <v>5.48</v>
      </c>
      <c r="M1822" s="36" t="str">
        <f>INDEX(YahooDetails[], MATCH(ZACKS_Screener[Ticker], YahooDetails[Ticker],0), 4)</f>
        <v>Basic Materials</v>
      </c>
      <c r="N1822" s="6" t="str">
        <f>INDEX(YahooDetails[], MATCH(ZACKS_Screener[Ticker], YahooDetails[Ticker],0), 2)</f>
        <v>Steel</v>
      </c>
      <c r="O18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-0.61359724612736655</v>
      </c>
      <c r="P18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0.2204899777282851</v>
      </c>
      <c r="Q1822" s="17">
        <f>IFERROR(ZACKS_Screener[[#This Row],[Price]]/ZACKS_Screener[[#This Row],[EPS1]], "")</f>
        <v>6.0601336302895321</v>
      </c>
      <c r="R1822" s="17">
        <f>IFERROR(ZACKS_Screener[[#This Row],[Price]]/ZACKS_Screener[[#This Row],[EPS2]], "")</f>
        <v>4.9653284671532845</v>
      </c>
      <c r="S1822" s="17">
        <f>IFERROR(ZACKS_Screener[[#This Row],[PE1]]/(ZACKS_Screener[[#This Row],[EG1]]*100), "")</f>
        <v>-9.8764029150020152E-2</v>
      </c>
      <c r="T1822" s="17">
        <f>IFERROR(ZACKS_Screener[[#This Row],[PE2]]/(ZACKS_Screener[[#This Row],[EG2]]*100), "")</f>
        <v>0.22519520017695197</v>
      </c>
      <c r="U1822"/>
    </row>
    <row r="1823" spans="1:21" hidden="1" x14ac:dyDescent="0.25">
      <c r="A1823" s="20" t="s">
        <v>973</v>
      </c>
      <c r="B1823" s="35">
        <v>3531.19</v>
      </c>
      <c r="C1823" s="6" t="s">
        <v>972</v>
      </c>
      <c r="D1823" s="6" t="s">
        <v>22</v>
      </c>
      <c r="E1823" s="6" t="s">
        <v>330</v>
      </c>
      <c r="F1823" s="6" t="s">
        <v>613</v>
      </c>
      <c r="G1823">
        <v>12</v>
      </c>
      <c r="H1823">
        <v>202212</v>
      </c>
      <c r="I1823" s="8">
        <v>6.63</v>
      </c>
      <c r="J1823" s="8">
        <v>3.61</v>
      </c>
      <c r="K1823" s="8">
        <v>1.38</v>
      </c>
      <c r="L1823" s="8">
        <v>0.68</v>
      </c>
      <c r="M1823" s="36" t="str">
        <f>INDEX(YahooDetails[], MATCH(ZACKS_Screener[Ticker], YahooDetails[Ticker],0), 4)</f>
        <v>Communication Services</v>
      </c>
      <c r="N1823" s="6" t="str">
        <f>INDEX(YahooDetails[], MATCH(ZACKS_Screener[Ticker], YahooDetails[Ticker],0), 2)</f>
        <v>Telecom Services</v>
      </c>
      <c r="O18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-0.61772853185595566</v>
      </c>
      <c r="P18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-0.50724637681159412</v>
      </c>
      <c r="Q1823" s="17">
        <f>IFERROR(ZACKS_Screener[[#This Row],[Price]]/ZACKS_Screener[[#This Row],[EPS1]], "")</f>
        <v>4.804347826086957</v>
      </c>
      <c r="R1823" s="17">
        <f>IFERROR(ZACKS_Screener[[#This Row],[Price]]/ZACKS_Screener[[#This Row],[EPS2]], "")</f>
        <v>9.75</v>
      </c>
      <c r="S1823" s="17">
        <f>IFERROR(ZACKS_Screener[[#This Row],[PE1]]/(ZACKS_Screener[[#This Row],[EG1]]*100), "")</f>
        <v>-7.7774419964905445E-2</v>
      </c>
      <c r="T1823" s="17">
        <f>IFERROR(ZACKS_Screener[[#This Row],[PE2]]/(ZACKS_Screener[[#This Row],[EG2]]*100), "")</f>
        <v>-0.19221428571428573</v>
      </c>
      <c r="U1823"/>
    </row>
    <row r="1824" spans="1:21" hidden="1" x14ac:dyDescent="0.25">
      <c r="A1824" s="20" t="s">
        <v>2303</v>
      </c>
      <c r="B1824" s="35">
        <v>4974.53</v>
      </c>
      <c r="C1824" s="6" t="s">
        <v>2302</v>
      </c>
      <c r="D1824" s="6" t="s">
        <v>13</v>
      </c>
      <c r="E1824" s="6" t="s">
        <v>223</v>
      </c>
      <c r="F1824" s="6" t="s">
        <v>1099</v>
      </c>
      <c r="G1824">
        <v>12</v>
      </c>
      <c r="H1824">
        <v>202212</v>
      </c>
      <c r="I1824" s="8">
        <v>39.450000000000003</v>
      </c>
      <c r="J1824" s="8">
        <v>23.36</v>
      </c>
      <c r="K1824" s="8">
        <v>8.91</v>
      </c>
      <c r="L1824" s="8">
        <v>6.49</v>
      </c>
      <c r="M1824" s="36" t="str">
        <f>INDEX(YahooDetails[], MATCH(ZACKS_Screener[Ticker], YahooDetails[Ticker],0), 4)</f>
        <v>Energy</v>
      </c>
      <c r="N1824" s="6" t="str">
        <f>INDEX(YahooDetails[], MATCH(ZACKS_Screener[Ticker], YahooDetails[Ticker],0), 2)</f>
        <v>Oil &amp; Gas Refining &amp; Marketing</v>
      </c>
      <c r="O18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-0.61857876712328763</v>
      </c>
      <c r="P18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-0.27160493827160492</v>
      </c>
      <c r="Q1824" s="17">
        <f>IFERROR(ZACKS_Screener[[#This Row],[Price]]/ZACKS_Screener[[#This Row],[EPS1]], "")</f>
        <v>4.4276094276094282</v>
      </c>
      <c r="R1824" s="17">
        <f>IFERROR(ZACKS_Screener[[#This Row],[Price]]/ZACKS_Screener[[#This Row],[EPS2]], "")</f>
        <v>6.0785824345146384</v>
      </c>
      <c r="S1824" s="17">
        <f>IFERROR(ZACKS_Screener[[#This Row],[PE1]]/(ZACKS_Screener[[#This Row],[EG1]]*100), "")</f>
        <v>-7.1577132338378036E-2</v>
      </c>
      <c r="T1824" s="17">
        <f>IFERROR(ZACKS_Screener[[#This Row],[PE2]]/(ZACKS_Screener[[#This Row],[EG2]]*100), "")</f>
        <v>-0.22380235327076622</v>
      </c>
      <c r="U1824"/>
    </row>
    <row r="1825" spans="1:21" hidden="1" x14ac:dyDescent="0.25">
      <c r="A1825" s="20" t="s">
        <v>2449</v>
      </c>
      <c r="B1825" s="35">
        <v>5819.1</v>
      </c>
      <c r="C1825" s="6" t="s">
        <v>2448</v>
      </c>
      <c r="D1825" s="6" t="s">
        <v>22</v>
      </c>
      <c r="E1825" s="6" t="s">
        <v>41</v>
      </c>
      <c r="F1825" s="6" t="s">
        <v>61</v>
      </c>
      <c r="G1825">
        <v>12</v>
      </c>
      <c r="H1825">
        <v>202212</v>
      </c>
      <c r="I1825" s="8">
        <v>87.33</v>
      </c>
      <c r="J1825" s="8">
        <v>13.8</v>
      </c>
      <c r="K1825" s="8">
        <v>5.26</v>
      </c>
      <c r="L1825" s="8">
        <v>5.68</v>
      </c>
      <c r="M1825" s="36" t="str">
        <f>INDEX(YahooDetails[], MATCH(ZACKS_Screener[Ticker], YahooDetails[Ticker],0), 4)</f>
        <v>Healthcare</v>
      </c>
      <c r="N1825" s="6" t="str">
        <f>INDEX(YahooDetails[], MATCH(ZACKS_Screener[Ticker], YahooDetails[Ticker],0), 2)</f>
        <v>Medical Devices</v>
      </c>
      <c r="O18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-0.61884057971014494</v>
      </c>
      <c r="P18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7.9847908745247137E-2</v>
      </c>
      <c r="Q1825" s="17">
        <f>IFERROR(ZACKS_Screener[[#This Row],[Price]]/ZACKS_Screener[[#This Row],[EPS1]], "")</f>
        <v>16.602661596958175</v>
      </c>
      <c r="R1825" s="17">
        <f>IFERROR(ZACKS_Screener[[#This Row],[Price]]/ZACKS_Screener[[#This Row],[EPS2]], "")</f>
        <v>15.375</v>
      </c>
      <c r="S1825" s="17">
        <f>IFERROR(ZACKS_Screener[[#This Row],[PE1]]/(ZACKS_Screener[[#This Row],[EG1]]*100), "")</f>
        <v>-0.26828656913117427</v>
      </c>
      <c r="T1825" s="17">
        <f>IFERROR(ZACKS_Screener[[#This Row],[PE2]]/(ZACKS_Screener[[#This Row],[EG2]]*100), "")</f>
        <v>1.9255357142857146</v>
      </c>
      <c r="U1825"/>
    </row>
    <row r="1826" spans="1:21" hidden="1" x14ac:dyDescent="0.25">
      <c r="A1826" s="20" t="s">
        <v>3919</v>
      </c>
      <c r="B1826" s="35">
        <v>3046.94</v>
      </c>
      <c r="C1826" s="6" t="s">
        <v>3270</v>
      </c>
      <c r="D1826" s="6" t="s">
        <v>13</v>
      </c>
      <c r="E1826" s="6" t="s">
        <v>107</v>
      </c>
      <c r="F1826" s="6" t="s">
        <v>108</v>
      </c>
      <c r="G1826">
        <v>12</v>
      </c>
      <c r="H1826">
        <v>202212</v>
      </c>
      <c r="I1826" s="8">
        <v>120.44</v>
      </c>
      <c r="J1826" s="8">
        <v>15.48</v>
      </c>
      <c r="K1826" s="8">
        <v>5.9</v>
      </c>
      <c r="L1826" s="8">
        <v>9.68</v>
      </c>
      <c r="M1826" s="36" t="str">
        <f>INDEX(YahooDetails[], MATCH(ZACKS_Screener[Ticker], YahooDetails[Ticker],0), 4)</f>
        <v>Consumer Cyclical</v>
      </c>
      <c r="N1826" s="6" t="str">
        <f>INDEX(YahooDetails[], MATCH(ZACKS_Screener[Ticker], YahooDetails[Ticker],0), 2)</f>
        <v>Recreational Vehicles</v>
      </c>
      <c r="O18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-0.61886304909560719</v>
      </c>
      <c r="P18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0.64067796610169481</v>
      </c>
      <c r="Q1826" s="17">
        <f>IFERROR(ZACKS_Screener[[#This Row],[Price]]/ZACKS_Screener[[#This Row],[EPS1]], "")</f>
        <v>20.413559322033898</v>
      </c>
      <c r="R1826" s="17">
        <f>IFERROR(ZACKS_Screener[[#This Row],[Price]]/ZACKS_Screener[[#This Row],[EPS2]], "")</f>
        <v>12.442148760330578</v>
      </c>
      <c r="S1826" s="17">
        <f>IFERROR(ZACKS_Screener[[#This Row],[PE1]]/(ZACKS_Screener[[#This Row],[EG1]]*100), "")</f>
        <v>-0.32985584374225968</v>
      </c>
      <c r="T1826" s="17">
        <f>IFERROR(ZACKS_Screener[[#This Row],[PE2]]/(ZACKS_Screener[[#This Row],[EG2]]*100), "")</f>
        <v>0.19420285102103288</v>
      </c>
      <c r="U1826"/>
    </row>
    <row r="1827" spans="1:21" hidden="1" x14ac:dyDescent="0.25">
      <c r="A1827" s="20" t="s">
        <v>2289</v>
      </c>
      <c r="B1827" s="35">
        <v>10209.9</v>
      </c>
      <c r="C1827" s="6" t="s">
        <v>2288</v>
      </c>
      <c r="D1827" s="6" t="s">
        <v>22</v>
      </c>
      <c r="E1827" s="6" t="s">
        <v>330</v>
      </c>
      <c r="F1827" s="6" t="s">
        <v>971</v>
      </c>
      <c r="G1827">
        <v>12</v>
      </c>
      <c r="H1827">
        <v>202212</v>
      </c>
      <c r="I1827" s="8">
        <v>15.67</v>
      </c>
      <c r="J1827" s="8">
        <v>1.71</v>
      </c>
      <c r="K1827" s="8">
        <v>0.63</v>
      </c>
      <c r="L1827" s="8">
        <v>1.42</v>
      </c>
      <c r="M1827" s="36" t="str">
        <f>INDEX(YahooDetails[], MATCH(ZACKS_Screener[Ticker], YahooDetails[Ticker],0), 4)</f>
        <v>Communication Services</v>
      </c>
      <c r="N1827" s="6" t="str">
        <f>INDEX(YahooDetails[], MATCH(ZACKS_Screener[Ticker], YahooDetails[Ticker],0), 2)</f>
        <v>Entertainment</v>
      </c>
      <c r="O18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-0.63157894736842113</v>
      </c>
      <c r="P18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1.2539682539682537</v>
      </c>
      <c r="Q1827" s="17">
        <f>IFERROR(ZACKS_Screener[[#This Row],[Price]]/ZACKS_Screener[[#This Row],[EPS1]], "")</f>
        <v>24.873015873015873</v>
      </c>
      <c r="R1827" s="17">
        <f>IFERROR(ZACKS_Screener[[#This Row],[Price]]/ZACKS_Screener[[#This Row],[EPS2]], "")</f>
        <v>11.035211267605634</v>
      </c>
      <c r="S1827" s="17">
        <f>IFERROR(ZACKS_Screener[[#This Row],[PE1]]/(ZACKS_Screener[[#This Row],[EG1]]*100), "")</f>
        <v>-0.3938227513227513</v>
      </c>
      <c r="T1827" s="17">
        <f>IFERROR(ZACKS_Screener[[#This Row],[PE2]]/(ZACKS_Screener[[#This Row],[EG2]]*100), "")</f>
        <v>8.8002317703690519E-2</v>
      </c>
      <c r="U1827"/>
    </row>
    <row r="1828" spans="1:21" hidden="1" x14ac:dyDescent="0.25">
      <c r="A1828" s="20" t="s">
        <v>2189</v>
      </c>
      <c r="B1828" s="35">
        <v>10947.42</v>
      </c>
      <c r="C1828" s="6" t="s">
        <v>2187</v>
      </c>
      <c r="D1828" s="6" t="s">
        <v>22</v>
      </c>
      <c r="E1828" s="6" t="s">
        <v>330</v>
      </c>
      <c r="F1828" s="6" t="s">
        <v>1639</v>
      </c>
      <c r="G1828">
        <v>6</v>
      </c>
      <c r="H1828">
        <v>202206</v>
      </c>
      <c r="I1828" s="8">
        <v>19.09</v>
      </c>
      <c r="J1828" s="8">
        <v>1.2</v>
      </c>
      <c r="K1828" s="8">
        <v>0.44</v>
      </c>
      <c r="L1828" s="8">
        <v>0.81</v>
      </c>
      <c r="M1828" s="36" t="str">
        <f>INDEX(YahooDetails[], MATCH(ZACKS_Screener[Ticker], YahooDetails[Ticker],0), 4)</f>
        <v>Communication Services</v>
      </c>
      <c r="N1828" s="6" t="str">
        <f>INDEX(YahooDetails[], MATCH(ZACKS_Screener[Ticker], YahooDetails[Ticker],0), 2)</f>
        <v>Entertainment</v>
      </c>
      <c r="O18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-0.63333333333333341</v>
      </c>
      <c r="P18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0.84090909090909105</v>
      </c>
      <c r="Q1828" s="17">
        <f>IFERROR(ZACKS_Screener[[#This Row],[Price]]/ZACKS_Screener[[#This Row],[EPS1]], "")</f>
        <v>43.386363636363633</v>
      </c>
      <c r="R1828" s="17">
        <f>IFERROR(ZACKS_Screener[[#This Row],[Price]]/ZACKS_Screener[[#This Row],[EPS2]], "")</f>
        <v>23.567901234567898</v>
      </c>
      <c r="S1828" s="17">
        <f>IFERROR(ZACKS_Screener[[#This Row],[PE1]]/(ZACKS_Screener[[#This Row],[EG1]]*100), "")</f>
        <v>-0.68504784688995202</v>
      </c>
      <c r="T1828" s="17">
        <f>IFERROR(ZACKS_Screener[[#This Row],[PE2]]/(ZACKS_Screener[[#This Row],[EG2]]*100), "")</f>
        <v>0.28026693360026683</v>
      </c>
      <c r="U1828"/>
    </row>
    <row r="1829" spans="1:21" hidden="1" x14ac:dyDescent="0.25">
      <c r="A1829" s="20" t="s">
        <v>3571</v>
      </c>
      <c r="B1829" s="35">
        <v>2303.14</v>
      </c>
      <c r="C1829" s="6" t="s">
        <v>3570</v>
      </c>
      <c r="D1829" s="6" t="s">
        <v>13</v>
      </c>
      <c r="E1829" s="6" t="s">
        <v>330</v>
      </c>
      <c r="F1829" s="6" t="s">
        <v>664</v>
      </c>
      <c r="G1829">
        <v>12</v>
      </c>
      <c r="H1829">
        <v>202212</v>
      </c>
      <c r="I1829" s="8">
        <v>27.44</v>
      </c>
      <c r="J1829" s="8">
        <v>4.17</v>
      </c>
      <c r="K1829" s="8">
        <v>1.5</v>
      </c>
      <c r="L1829" s="8">
        <v>2.42</v>
      </c>
      <c r="M1829" s="36" t="str">
        <f>INDEX(YahooDetails[], MATCH(ZACKS_Screener[Ticker], YahooDetails[Ticker],0), 4)</f>
        <v>Consumer Cyclical</v>
      </c>
      <c r="N1829" s="6" t="str">
        <f>INDEX(YahooDetails[], MATCH(ZACKS_Screener[Ticker], YahooDetails[Ticker],0), 2)</f>
        <v>Auto &amp; Truck Dealerships</v>
      </c>
      <c r="O18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-0.64028776978417268</v>
      </c>
      <c r="P18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0.61333333333333329</v>
      </c>
      <c r="Q1829" s="17">
        <f>IFERROR(ZACKS_Screener[[#This Row],[Price]]/ZACKS_Screener[[#This Row],[EPS1]], "")</f>
        <v>18.293333333333333</v>
      </c>
      <c r="R1829" s="17">
        <f>IFERROR(ZACKS_Screener[[#This Row],[Price]]/ZACKS_Screener[[#This Row],[EPS2]], "")</f>
        <v>11.338842975206612</v>
      </c>
      <c r="S1829" s="17">
        <f>IFERROR(ZACKS_Screener[[#This Row],[PE1]]/(ZACKS_Screener[[#This Row],[EG1]]*100), "")</f>
        <v>-0.28570486891385766</v>
      </c>
      <c r="T1829" s="17">
        <f>IFERROR(ZACKS_Screener[[#This Row],[PE2]]/(ZACKS_Screener[[#This Row],[EG2]]*100), "")</f>
        <v>0.1848724398131513</v>
      </c>
      <c r="U1829"/>
    </row>
    <row r="1830" spans="1:21" hidden="1" x14ac:dyDescent="0.25">
      <c r="A1830" s="20" t="s">
        <v>2404</v>
      </c>
      <c r="B1830" s="35">
        <v>5089.7700000000004</v>
      </c>
      <c r="C1830" s="6" t="s">
        <v>2403</v>
      </c>
      <c r="D1830" s="6" t="s">
        <v>22</v>
      </c>
      <c r="E1830" s="6" t="s">
        <v>51</v>
      </c>
      <c r="F1830" s="6" t="s">
        <v>1519</v>
      </c>
      <c r="G1830">
        <v>12</v>
      </c>
      <c r="H1830">
        <v>202212</v>
      </c>
      <c r="I1830" s="8">
        <v>21.5</v>
      </c>
      <c r="J1830" s="8">
        <v>3.34</v>
      </c>
      <c r="K1830" s="8">
        <v>1.0900000000000001</v>
      </c>
      <c r="L1830" s="8">
        <v>2.04</v>
      </c>
      <c r="M1830" s="36" t="str">
        <f>INDEX(YahooDetails[], MATCH(ZACKS_Screener[Ticker], YahooDetails[Ticker],0), 4)</f>
        <v>Consumer Defensive</v>
      </c>
      <c r="N1830" s="6" t="str">
        <f>INDEX(YahooDetails[], MATCH(ZACKS_Screener[Ticker], YahooDetails[Ticker],0), 2)</f>
        <v>Packaged Foods</v>
      </c>
      <c r="O18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-0.67365269461077848</v>
      </c>
      <c r="P18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0.87155963302752282</v>
      </c>
      <c r="Q1830" s="17">
        <f>IFERROR(ZACKS_Screener[[#This Row],[Price]]/ZACKS_Screener[[#This Row],[EPS1]], "")</f>
        <v>19.724770642201833</v>
      </c>
      <c r="R1830" s="17">
        <f>IFERROR(ZACKS_Screener[[#This Row],[Price]]/ZACKS_Screener[[#This Row],[EPS2]], "")</f>
        <v>10.53921568627451</v>
      </c>
      <c r="S1830" s="17">
        <f>IFERROR(ZACKS_Screener[[#This Row],[PE1]]/(ZACKS_Screener[[#This Row],[EG1]]*100), "")</f>
        <v>-0.29280326197757389</v>
      </c>
      <c r="T1830" s="17">
        <f>IFERROR(ZACKS_Screener[[#This Row],[PE2]]/(ZACKS_Screener[[#This Row],[EG2]]*100), "")</f>
        <v>0.12092363261093912</v>
      </c>
      <c r="U1830"/>
    </row>
    <row r="1831" spans="1:21" hidden="1" x14ac:dyDescent="0.25">
      <c r="A1831" s="20" t="s">
        <v>1965</v>
      </c>
      <c r="B1831" s="35">
        <v>7076.01</v>
      </c>
      <c r="C1831" s="6" t="s">
        <v>1964</v>
      </c>
      <c r="D1831" s="6" t="s">
        <v>22</v>
      </c>
      <c r="E1831" s="6" t="s">
        <v>14</v>
      </c>
      <c r="F1831" s="6" t="s">
        <v>79</v>
      </c>
      <c r="G1831">
        <v>12</v>
      </c>
      <c r="H1831">
        <v>202212</v>
      </c>
      <c r="I1831" s="8">
        <v>105.98</v>
      </c>
      <c r="J1831" s="8">
        <v>9.9700000000000006</v>
      </c>
      <c r="K1831" s="8">
        <v>3.22</v>
      </c>
      <c r="L1831" s="8">
        <v>5.4</v>
      </c>
      <c r="M1831" s="36" t="str">
        <f>INDEX(YahooDetails[], MATCH(ZACKS_Screener[Ticker], YahooDetails[Ticker],0), 4)</f>
        <v>Technology</v>
      </c>
      <c r="N1831" s="6" t="str">
        <f>INDEX(YahooDetails[], MATCH(ZACKS_Screener[Ticker], YahooDetails[Ticker],0), 2)</f>
        <v>Scientific &amp; Technical Instruments</v>
      </c>
      <c r="O18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-0.67703109327983946</v>
      </c>
      <c r="P18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0.67701863354037273</v>
      </c>
      <c r="Q1831" s="17">
        <f>IFERROR(ZACKS_Screener[[#This Row],[Price]]/ZACKS_Screener[[#This Row],[EPS1]], "")</f>
        <v>32.913043478260867</v>
      </c>
      <c r="R1831" s="17">
        <f>IFERROR(ZACKS_Screener[[#This Row],[Price]]/ZACKS_Screener[[#This Row],[EPS2]], "")</f>
        <v>19.625925925925927</v>
      </c>
      <c r="S1831" s="17">
        <f>IFERROR(ZACKS_Screener[[#This Row],[PE1]]/(ZACKS_Screener[[#This Row],[EG1]]*100), "")</f>
        <v>-0.48613784219001605</v>
      </c>
      <c r="T1831" s="17">
        <f>IFERROR(ZACKS_Screener[[#This Row],[PE2]]/(ZACKS_Screener[[#This Row],[EG2]]*100), "")</f>
        <v>0.2898875297315664</v>
      </c>
      <c r="U1831"/>
    </row>
    <row r="1832" spans="1:21" hidden="1" x14ac:dyDescent="0.25">
      <c r="A1832" s="20" t="s">
        <v>121</v>
      </c>
      <c r="B1832" s="35">
        <v>12733.73</v>
      </c>
      <c r="C1832" s="6" t="s">
        <v>120</v>
      </c>
      <c r="D1832" s="6" t="s">
        <v>13</v>
      </c>
      <c r="E1832" s="6" t="s">
        <v>37</v>
      </c>
      <c r="F1832" s="6" t="s">
        <v>89</v>
      </c>
      <c r="G1832">
        <v>12</v>
      </c>
      <c r="H1832">
        <v>202212</v>
      </c>
      <c r="I1832" s="8">
        <v>4.76</v>
      </c>
      <c r="J1832" s="8">
        <v>0.19</v>
      </c>
      <c r="K1832" s="8">
        <v>0.06</v>
      </c>
      <c r="L1832" s="8">
        <v>0.56000000000000005</v>
      </c>
      <c r="M1832" s="36" t="str">
        <f>INDEX(YahooDetails[], MATCH(ZACKS_Screener[Ticker], YahooDetails[Ticker],0), 4)</f>
        <v>Financial Services</v>
      </c>
      <c r="N1832" s="6" t="str">
        <f>INDEX(YahooDetails[], MATCH(ZACKS_Screener[Ticker], YahooDetails[Ticker],0), 2)</f>
        <v>Insurance—Diversified</v>
      </c>
      <c r="O18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-0.68421052631578949</v>
      </c>
      <c r="P18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8.3333333333333339</v>
      </c>
      <c r="Q1832" s="17">
        <f>IFERROR(ZACKS_Screener[[#This Row],[Price]]/ZACKS_Screener[[#This Row],[EPS1]], "")</f>
        <v>79.333333333333329</v>
      </c>
      <c r="R1832" s="17">
        <f>IFERROR(ZACKS_Screener[[#This Row],[Price]]/ZACKS_Screener[[#This Row],[EPS2]], "")</f>
        <v>8.4999999999999982</v>
      </c>
      <c r="S1832" s="17">
        <f>IFERROR(ZACKS_Screener[[#This Row],[PE1]]/(ZACKS_Screener[[#This Row],[EG1]]*100), "")</f>
        <v>-1.1594871794871795</v>
      </c>
      <c r="T1832" s="17">
        <f>IFERROR(ZACKS_Screener[[#This Row],[PE2]]/(ZACKS_Screener[[#This Row],[EG2]]*100), "")</f>
        <v>1.0199999999999997E-2</v>
      </c>
      <c r="U1832"/>
    </row>
    <row r="1833" spans="1:21" hidden="1" x14ac:dyDescent="0.25">
      <c r="A1833" s="20" t="s">
        <v>4411</v>
      </c>
      <c r="B1833" s="35">
        <v>2186.44</v>
      </c>
      <c r="C1833" s="6" t="s">
        <v>4410</v>
      </c>
      <c r="D1833" s="6" t="s">
        <v>22</v>
      </c>
      <c r="E1833" s="6" t="s">
        <v>14</v>
      </c>
      <c r="F1833" s="6" t="s">
        <v>183</v>
      </c>
      <c r="G1833">
        <v>12</v>
      </c>
      <c r="H1833">
        <v>202212</v>
      </c>
      <c r="I1833" s="8">
        <v>29.69</v>
      </c>
      <c r="J1833" s="8">
        <v>2.54</v>
      </c>
      <c r="K1833" s="8">
        <v>0.77</v>
      </c>
      <c r="L1833" s="8">
        <v>1.1000000000000001</v>
      </c>
      <c r="M1833" s="36" t="str">
        <f>INDEX(YahooDetails[], MATCH(ZACKS_Screener[Ticker], YahooDetails[Ticker],0), 4)</f>
        <v>Communication Services</v>
      </c>
      <c r="N1833" s="6" t="str">
        <f>INDEX(YahooDetails[], MATCH(ZACKS_Screener[Ticker], YahooDetails[Ticker],0), 2)</f>
        <v>Internet Content &amp; Information</v>
      </c>
      <c r="O18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-0.69685039370078738</v>
      </c>
      <c r="P18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0.42857142857142866</v>
      </c>
      <c r="Q1833" s="17">
        <f>IFERROR(ZACKS_Screener[[#This Row],[Price]]/ZACKS_Screener[[#This Row],[EPS1]], "")</f>
        <v>38.558441558441558</v>
      </c>
      <c r="R1833" s="17">
        <f>IFERROR(ZACKS_Screener[[#This Row],[Price]]/ZACKS_Screener[[#This Row],[EPS2]], "")</f>
        <v>26.990909090909089</v>
      </c>
      <c r="S1833" s="17">
        <f>IFERROR(ZACKS_Screener[[#This Row],[PE1]]/(ZACKS_Screener[[#This Row],[EG1]]*100), "")</f>
        <v>-0.55332452857876591</v>
      </c>
      <c r="T1833" s="17">
        <f>IFERROR(ZACKS_Screener[[#This Row],[PE2]]/(ZACKS_Screener[[#This Row],[EG2]]*100), "")</f>
        <v>0.62978787878787856</v>
      </c>
      <c r="U1833"/>
    </row>
    <row r="1834" spans="1:21" hidden="1" x14ac:dyDescent="0.25">
      <c r="A1834" s="20" t="s">
        <v>3486</v>
      </c>
      <c r="B1834" s="35">
        <v>2247.5100000000002</v>
      </c>
      <c r="C1834" s="6" t="s">
        <v>3485</v>
      </c>
      <c r="D1834" s="6" t="s">
        <v>13</v>
      </c>
      <c r="E1834" s="6" t="s">
        <v>26</v>
      </c>
      <c r="F1834" s="6" t="s">
        <v>961</v>
      </c>
      <c r="G1834">
        <v>12</v>
      </c>
      <c r="H1834">
        <v>202212</v>
      </c>
      <c r="I1834" s="8">
        <v>70.19</v>
      </c>
      <c r="J1834" s="8">
        <v>16.16</v>
      </c>
      <c r="K1834" s="8">
        <v>4.83</v>
      </c>
      <c r="L1834" s="8">
        <v>8.24</v>
      </c>
      <c r="M1834" s="36" t="str">
        <f>INDEX(YahooDetails[], MATCH(ZACKS_Screener[Ticker], YahooDetails[Ticker],0), 4)</f>
        <v>Consumer Cyclical</v>
      </c>
      <c r="N1834" s="6" t="str">
        <f>INDEX(YahooDetails[], MATCH(ZACKS_Screener[Ticker], YahooDetails[Ticker],0), 2)</f>
        <v>Residential Construction</v>
      </c>
      <c r="O18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-0.70111386138613863</v>
      </c>
      <c r="P18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0.70600414078674956</v>
      </c>
      <c r="Q1834" s="17">
        <f>IFERROR(ZACKS_Screener[[#This Row],[Price]]/ZACKS_Screener[[#This Row],[EPS1]], "")</f>
        <v>14.532091097308488</v>
      </c>
      <c r="R1834" s="17">
        <f>IFERROR(ZACKS_Screener[[#This Row],[Price]]/ZACKS_Screener[[#This Row],[EPS2]], "")</f>
        <v>8.5182038834951452</v>
      </c>
      <c r="S1834" s="17">
        <f>IFERROR(ZACKS_Screener[[#This Row],[PE1]]/(ZACKS_Screener[[#This Row],[EG1]]*100), "")</f>
        <v>-0.20727148467123138</v>
      </c>
      <c r="T1834" s="17">
        <f>IFERROR(ZACKS_Screener[[#This Row],[PE2]]/(ZACKS_Screener[[#This Row],[EG2]]*100), "")</f>
        <v>0.12065373829114823</v>
      </c>
      <c r="U1834"/>
    </row>
    <row r="1835" spans="1:21" hidden="1" x14ac:dyDescent="0.25">
      <c r="A1835" s="20" t="s">
        <v>2876</v>
      </c>
      <c r="B1835" s="35">
        <v>5053.62</v>
      </c>
      <c r="C1835" s="6" t="s">
        <v>2875</v>
      </c>
      <c r="D1835" s="6" t="s">
        <v>13</v>
      </c>
      <c r="E1835" s="6" t="s">
        <v>26</v>
      </c>
      <c r="F1835" s="6" t="s">
        <v>2666</v>
      </c>
      <c r="G1835">
        <v>7</v>
      </c>
      <c r="H1835">
        <v>202207</v>
      </c>
      <c r="I1835" s="8">
        <v>94.8</v>
      </c>
      <c r="J1835" s="8">
        <v>20.59</v>
      </c>
      <c r="K1835" s="8">
        <v>6.1</v>
      </c>
      <c r="L1835" s="8">
        <v>7.17</v>
      </c>
      <c r="M1835" s="36" t="str">
        <f>INDEX(YahooDetails[], MATCH(ZACKS_Screener[Ticker], YahooDetails[Ticker],0), 4)</f>
        <v>Consumer Cyclical</v>
      </c>
      <c r="N1835" s="6" t="str">
        <f>INDEX(YahooDetails[], MATCH(ZACKS_Screener[Ticker], YahooDetails[Ticker],0), 2)</f>
        <v>Recreational Vehicles</v>
      </c>
      <c r="O18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-0.70373967945604665</v>
      </c>
      <c r="P18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0.17540983606557384</v>
      </c>
      <c r="Q1835" s="17">
        <f>IFERROR(ZACKS_Screener[[#This Row],[Price]]/ZACKS_Screener[[#This Row],[EPS1]], "")</f>
        <v>15.540983606557377</v>
      </c>
      <c r="R1835" s="17">
        <f>IFERROR(ZACKS_Screener[[#This Row],[Price]]/ZACKS_Screener[[#This Row],[EPS2]], "")</f>
        <v>13.221757322175732</v>
      </c>
      <c r="S1835" s="17">
        <f>IFERROR(ZACKS_Screener[[#This Row],[PE1]]/(ZACKS_Screener[[#This Row],[EG1]]*100), "")</f>
        <v>-0.22083426670739573</v>
      </c>
      <c r="T1835" s="17">
        <f>IFERROR(ZACKS_Screener[[#This Row],[PE2]]/(ZACKS_Screener[[#This Row],[EG2]]*100), "")</f>
        <v>0.75376373518945738</v>
      </c>
      <c r="U1835"/>
    </row>
    <row r="1836" spans="1:21" hidden="1" x14ac:dyDescent="0.25">
      <c r="A1836" s="20" t="s">
        <v>3201</v>
      </c>
      <c r="B1836" s="35">
        <v>22891.57</v>
      </c>
      <c r="C1836" s="6" t="s">
        <v>3200</v>
      </c>
      <c r="D1836" s="6" t="s">
        <v>13</v>
      </c>
      <c r="E1836" s="6" t="s">
        <v>26</v>
      </c>
      <c r="F1836" s="6" t="s">
        <v>438</v>
      </c>
      <c r="G1836">
        <v>12</v>
      </c>
      <c r="H1836">
        <v>202212</v>
      </c>
      <c r="I1836" s="8">
        <v>31.26</v>
      </c>
      <c r="J1836" s="8">
        <v>3.02</v>
      </c>
      <c r="K1836" s="8">
        <v>0.89</v>
      </c>
      <c r="L1836" s="8">
        <v>1.1100000000000001</v>
      </c>
      <c r="M1836" s="36" t="str">
        <f>INDEX(YahooDetails[], MATCH(ZACKS_Screener[Ticker], YahooDetails[Ticker],0), 4)</f>
        <v>Real Estate</v>
      </c>
      <c r="N1836" s="6" t="str">
        <f>INDEX(YahooDetails[], MATCH(ZACKS_Screener[Ticker], YahooDetails[Ticker],0), 2)</f>
        <v>REIT—Specialty</v>
      </c>
      <c r="O18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-0.70529801324503305</v>
      </c>
      <c r="P18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0.24719101123595516</v>
      </c>
      <c r="Q1836" s="17">
        <f>IFERROR(ZACKS_Screener[[#This Row],[Price]]/ZACKS_Screener[[#This Row],[EPS1]], "")</f>
        <v>35.123595505617978</v>
      </c>
      <c r="R1836" s="17">
        <f>IFERROR(ZACKS_Screener[[#This Row],[Price]]/ZACKS_Screener[[#This Row],[EPS2]], "")</f>
        <v>28.162162162162161</v>
      </c>
      <c r="S1836" s="17">
        <f>IFERROR(ZACKS_Screener[[#This Row],[PE1]]/(ZACKS_Screener[[#This Row],[EG1]]*100), "")</f>
        <v>-0.49799651843646148</v>
      </c>
      <c r="T1836" s="17">
        <f>IFERROR(ZACKS_Screener[[#This Row],[PE2]]/(ZACKS_Screener[[#This Row],[EG2]]*100), "")</f>
        <v>1.1392874692874688</v>
      </c>
      <c r="U1836"/>
    </row>
    <row r="1837" spans="1:21" hidden="1" x14ac:dyDescent="0.25">
      <c r="A1837" s="20" t="s">
        <v>709</v>
      </c>
      <c r="B1837" s="35">
        <v>10844.73</v>
      </c>
      <c r="C1837" s="6" t="s">
        <v>708</v>
      </c>
      <c r="D1837" s="6" t="s">
        <v>22</v>
      </c>
      <c r="E1837" s="6" t="s">
        <v>223</v>
      </c>
      <c r="F1837" s="6" t="s">
        <v>270</v>
      </c>
      <c r="G1837">
        <v>12</v>
      </c>
      <c r="H1837">
        <v>202212</v>
      </c>
      <c r="I1837" s="8">
        <v>81.010000000000005</v>
      </c>
      <c r="J1837" s="8">
        <v>17.22</v>
      </c>
      <c r="K1837" s="8">
        <v>5.0199999999999996</v>
      </c>
      <c r="L1837" s="8">
        <v>7.43</v>
      </c>
      <c r="M1837" s="36" t="str">
        <f>INDEX(YahooDetails[], MATCH(ZACKS_Screener[Ticker], YahooDetails[Ticker],0), 4)</f>
        <v>Energy</v>
      </c>
      <c r="N1837" s="6" t="str">
        <f>INDEX(YahooDetails[], MATCH(ZACKS_Screener[Ticker], YahooDetails[Ticker],0), 2)</f>
        <v>Oil &amp; Gas E&amp;P</v>
      </c>
      <c r="O18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-0.70847851335656209</v>
      </c>
      <c r="P18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0.48007968127490047</v>
      </c>
      <c r="Q1837" s="17">
        <f>IFERROR(ZACKS_Screener[[#This Row],[Price]]/ZACKS_Screener[[#This Row],[EPS1]], "")</f>
        <v>16.13745019920319</v>
      </c>
      <c r="R1837" s="17">
        <f>IFERROR(ZACKS_Screener[[#This Row],[Price]]/ZACKS_Screener[[#This Row],[EPS2]], "")</f>
        <v>10.903095558546434</v>
      </c>
      <c r="S1837" s="17">
        <f>IFERROR(ZACKS_Screener[[#This Row],[PE1]]/(ZACKS_Screener[[#This Row],[EG1]]*100), "")</f>
        <v>-0.22777614133629426</v>
      </c>
      <c r="T1837" s="17">
        <f>IFERROR(ZACKS_Screener[[#This Row],[PE2]]/(ZACKS_Screener[[#This Row],[EG2]]*100), "")</f>
        <v>0.22711012325270993</v>
      </c>
      <c r="U1837"/>
    </row>
    <row r="1838" spans="1:21" hidden="1" x14ac:dyDescent="0.25">
      <c r="A1838" s="20" t="s">
        <v>2521</v>
      </c>
      <c r="B1838" s="35">
        <v>17743.439999999999</v>
      </c>
      <c r="C1838" s="6" t="s">
        <v>2520</v>
      </c>
      <c r="D1838" s="6" t="s">
        <v>13</v>
      </c>
      <c r="E1838" s="6" t="s">
        <v>85</v>
      </c>
      <c r="F1838" s="6" t="s">
        <v>286</v>
      </c>
      <c r="G1838">
        <v>12</v>
      </c>
      <c r="H1838">
        <v>202212</v>
      </c>
      <c r="I1838" s="8">
        <v>8.98</v>
      </c>
      <c r="J1838" s="8">
        <v>-7.0000000000000007E-2</v>
      </c>
      <c r="K1838" s="8">
        <v>-0.12</v>
      </c>
      <c r="L1838" s="8">
        <v>0.62</v>
      </c>
      <c r="M1838" s="36" t="str">
        <f>INDEX(YahooDetails[], MATCH(ZACKS_Screener[Ticker], YahooDetails[Ticker],0), 4)</f>
        <v>Financial Services</v>
      </c>
      <c r="N1838" s="6" t="str">
        <f>INDEX(YahooDetails[], MATCH(ZACKS_Screener[Ticker], YahooDetails[Ticker],0), 2)</f>
        <v>Mortgage Finance</v>
      </c>
      <c r="O18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-0.71428571428571408</v>
      </c>
      <c r="P18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38" s="17">
        <f>IFERROR(ZACKS_Screener[[#This Row],[Price]]/ZACKS_Screener[[#This Row],[EPS1]], "")</f>
        <v>-74.833333333333343</v>
      </c>
      <c r="R1838" s="17">
        <f>IFERROR(ZACKS_Screener[[#This Row],[Price]]/ZACKS_Screener[[#This Row],[EPS2]], "")</f>
        <v>14.483870967741936</v>
      </c>
      <c r="S1838" s="17">
        <f>IFERROR(ZACKS_Screener[[#This Row],[PE1]]/(ZACKS_Screener[[#This Row],[EG1]]*100), "")</f>
        <v>1.0476666666666672</v>
      </c>
      <c r="T1838" s="17">
        <f>IFERROR(ZACKS_Screener[[#This Row],[PE2]]/(ZACKS_Screener[[#This Row],[EG2]]*100), "")</f>
        <v>0.14483870967741935</v>
      </c>
      <c r="U1838"/>
    </row>
    <row r="1839" spans="1:21" hidden="1" x14ac:dyDescent="0.25">
      <c r="A1839" s="20" t="s">
        <v>4284</v>
      </c>
      <c r="B1839" s="35">
        <v>2364.83</v>
      </c>
      <c r="C1839" s="6" t="s">
        <v>4283</v>
      </c>
      <c r="D1839" s="6" t="s">
        <v>13</v>
      </c>
      <c r="E1839" s="6" t="s">
        <v>37</v>
      </c>
      <c r="F1839" s="6" t="s">
        <v>458</v>
      </c>
      <c r="G1839">
        <v>12</v>
      </c>
      <c r="H1839">
        <v>202212</v>
      </c>
      <c r="I1839" s="8">
        <v>8.67</v>
      </c>
      <c r="J1839" s="8">
        <v>1.98</v>
      </c>
      <c r="K1839" s="8">
        <v>0.56000000000000005</v>
      </c>
      <c r="L1839" s="8">
        <v>0.64</v>
      </c>
      <c r="M1839" s="36" t="str">
        <f>INDEX(YahooDetails[], MATCH(ZACKS_Screener[Ticker], YahooDetails[Ticker],0), 4)</f>
        <v>Real Estate</v>
      </c>
      <c r="N1839" s="6" t="str">
        <f>INDEX(YahooDetails[], MATCH(ZACKS_Screener[Ticker], YahooDetails[Ticker],0), 2)</f>
        <v>Real Estate Services</v>
      </c>
      <c r="O18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-0.71717171717171713</v>
      </c>
      <c r="P18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0.14285714285714277</v>
      </c>
      <c r="Q1839" s="17">
        <f>IFERROR(ZACKS_Screener[[#This Row],[Price]]/ZACKS_Screener[[#This Row],[EPS1]], "")</f>
        <v>15.482142857142856</v>
      </c>
      <c r="R1839" s="17">
        <f>IFERROR(ZACKS_Screener[[#This Row],[Price]]/ZACKS_Screener[[#This Row],[EPS2]], "")</f>
        <v>13.546875</v>
      </c>
      <c r="S1839" s="17">
        <f>IFERROR(ZACKS_Screener[[#This Row],[PE1]]/(ZACKS_Screener[[#This Row],[EG1]]*100), "")</f>
        <v>-0.21587776659959759</v>
      </c>
      <c r="T1839" s="17">
        <f>IFERROR(ZACKS_Screener[[#This Row],[PE2]]/(ZACKS_Screener[[#This Row],[EG2]]*100), "")</f>
        <v>0.94828125000000063</v>
      </c>
      <c r="U1839"/>
    </row>
    <row r="1840" spans="1:21" hidden="1" x14ac:dyDescent="0.25">
      <c r="A1840" s="20" t="s">
        <v>7044</v>
      </c>
      <c r="B1840" s="35">
        <v>2002.34</v>
      </c>
      <c r="C1840" s="6" t="s">
        <v>7043</v>
      </c>
      <c r="D1840" s="6" t="s">
        <v>13</v>
      </c>
      <c r="E1840" s="6" t="s">
        <v>223</v>
      </c>
      <c r="F1840" s="6" t="s">
        <v>838</v>
      </c>
      <c r="G1840">
        <v>12</v>
      </c>
      <c r="H1840">
        <v>202212</v>
      </c>
      <c r="I1840" s="8">
        <v>13.3</v>
      </c>
      <c r="J1840" s="8">
        <v>1.69</v>
      </c>
      <c r="K1840" s="8">
        <v>0.47</v>
      </c>
      <c r="L1840" s="8">
        <v>1</v>
      </c>
      <c r="M1840" s="36" t="e">
        <f>INDEX(YahooDetails[], MATCH(ZACKS_Screener[Ticker], YahooDetails[Ticker],0), 4)</f>
        <v>#N/A</v>
      </c>
      <c r="N1840" s="6" t="e">
        <f>INDEX(YahooDetails[], MATCH(ZACKS_Screener[Ticker], YahooDetails[Ticker],0), 2)</f>
        <v>#N/A</v>
      </c>
      <c r="O18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-0.72189349112426038</v>
      </c>
      <c r="P18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1.1276595744680853</v>
      </c>
      <c r="Q1840" s="17">
        <f>IFERROR(ZACKS_Screener[[#This Row],[Price]]/ZACKS_Screener[[#This Row],[EPS1]], "")</f>
        <v>28.297872340425535</v>
      </c>
      <c r="R1840" s="17">
        <f>IFERROR(ZACKS_Screener[[#This Row],[Price]]/ZACKS_Screener[[#This Row],[EPS2]], "")</f>
        <v>13.3</v>
      </c>
      <c r="S1840" s="17">
        <f>IFERROR(ZACKS_Screener[[#This Row],[PE1]]/(ZACKS_Screener[[#This Row],[EG1]]*100), "")</f>
        <v>-0.39199511684687827</v>
      </c>
      <c r="T1840" s="17">
        <f>IFERROR(ZACKS_Screener[[#This Row],[PE2]]/(ZACKS_Screener[[#This Row],[EG2]]*100), "")</f>
        <v>0.11794339622641509</v>
      </c>
      <c r="U1840"/>
    </row>
    <row r="1841" spans="1:21" hidden="1" x14ac:dyDescent="0.25">
      <c r="A1841" s="20" t="s">
        <v>872</v>
      </c>
      <c r="B1841" s="35">
        <v>7978.83</v>
      </c>
      <c r="C1841" s="6" t="s">
        <v>871</v>
      </c>
      <c r="D1841" s="6" t="s">
        <v>13</v>
      </c>
      <c r="E1841" s="6" t="s">
        <v>41</v>
      </c>
      <c r="F1841" s="6" t="s">
        <v>317</v>
      </c>
      <c r="G1841">
        <v>6</v>
      </c>
      <c r="H1841">
        <v>202206</v>
      </c>
      <c r="I1841" s="8">
        <v>44.26</v>
      </c>
      <c r="J1841" s="8">
        <v>3.84</v>
      </c>
      <c r="K1841" s="8">
        <v>1.05</v>
      </c>
      <c r="L1841" s="8">
        <v>1.49</v>
      </c>
      <c r="M1841" s="36" t="str">
        <f>INDEX(YahooDetails[], MATCH(ZACKS_Screener[Ticker], YahooDetails[Ticker],0), 4)</f>
        <v>Healthcare</v>
      </c>
      <c r="N1841" s="6" t="str">
        <f>INDEX(YahooDetails[], MATCH(ZACKS_Screener[Ticker], YahooDetails[Ticker],0), 2)</f>
        <v>Drug Manufacturers—Specialty &amp; Generic</v>
      </c>
      <c r="O18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-0.7265625</v>
      </c>
      <c r="P18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0.419047619047619</v>
      </c>
      <c r="Q1841" s="17">
        <f>IFERROR(ZACKS_Screener[[#This Row],[Price]]/ZACKS_Screener[[#This Row],[EPS1]], "")</f>
        <v>42.152380952380952</v>
      </c>
      <c r="R1841" s="17">
        <f>IFERROR(ZACKS_Screener[[#This Row],[Price]]/ZACKS_Screener[[#This Row],[EPS2]], "")</f>
        <v>29.70469798657718</v>
      </c>
      <c r="S1841" s="17">
        <f>IFERROR(ZACKS_Screener[[#This Row],[PE1]]/(ZACKS_Screener[[#This Row],[EG1]]*100), "")</f>
        <v>-0.58016180235535075</v>
      </c>
      <c r="T1841" s="17">
        <f>IFERROR(ZACKS_Screener[[#This Row],[PE2]]/(ZACKS_Screener[[#This Row],[EG2]]*100), "")</f>
        <v>0.7088621110433192</v>
      </c>
      <c r="U1841"/>
    </row>
    <row r="1842" spans="1:21" hidden="1" x14ac:dyDescent="0.25">
      <c r="A1842" s="20" t="s">
        <v>3543</v>
      </c>
      <c r="B1842" s="35">
        <v>2833.38</v>
      </c>
      <c r="C1842" s="6" t="s">
        <v>3542</v>
      </c>
      <c r="D1842" s="6" t="s">
        <v>13</v>
      </c>
      <c r="E1842" s="6" t="s">
        <v>223</v>
      </c>
      <c r="F1842" s="6" t="s">
        <v>270</v>
      </c>
      <c r="G1842">
        <v>12</v>
      </c>
      <c r="H1842">
        <v>202212</v>
      </c>
      <c r="I1842" s="8">
        <v>10.210000000000001</v>
      </c>
      <c r="J1842" s="8">
        <v>3.73</v>
      </c>
      <c r="K1842" s="8">
        <v>0.98</v>
      </c>
      <c r="L1842" s="8">
        <v>2.16</v>
      </c>
      <c r="M1842" s="36" t="str">
        <f>INDEX(YahooDetails[], MATCH(ZACKS_Screener[Ticker], YahooDetails[Ticker],0), 4)</f>
        <v>Energy</v>
      </c>
      <c r="N1842" s="6" t="str">
        <f>INDEX(YahooDetails[], MATCH(ZACKS_Screener[Ticker], YahooDetails[Ticker],0), 2)</f>
        <v>Oil &amp; Gas E&amp;P</v>
      </c>
      <c r="O18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-0.7372654155495979</v>
      </c>
      <c r="P18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1.2040816326530615</v>
      </c>
      <c r="Q1842" s="17">
        <f>IFERROR(ZACKS_Screener[[#This Row],[Price]]/ZACKS_Screener[[#This Row],[EPS1]], "")</f>
        <v>10.418367346938776</v>
      </c>
      <c r="R1842" s="17">
        <f>IFERROR(ZACKS_Screener[[#This Row],[Price]]/ZACKS_Screener[[#This Row],[EPS2]], "")</f>
        <v>4.7268518518518521</v>
      </c>
      <c r="S1842" s="17">
        <f>IFERROR(ZACKS_Screener[[#This Row],[PE1]]/(ZACKS_Screener[[#This Row],[EG1]]*100), "")</f>
        <v>-0.14131094619666049</v>
      </c>
      <c r="T1842" s="17">
        <f>IFERROR(ZACKS_Screener[[#This Row],[PE2]]/(ZACKS_Screener[[#This Row],[EG2]]*100), "")</f>
        <v>3.9256905210295033E-2</v>
      </c>
      <c r="U1842"/>
    </row>
    <row r="1843" spans="1:21" x14ac:dyDescent="0.25">
      <c r="A1843" s="20" t="s">
        <v>3957</v>
      </c>
      <c r="B1843" s="35">
        <v>3125.74</v>
      </c>
      <c r="C1843" s="6" t="s">
        <v>3956</v>
      </c>
      <c r="D1843" s="6" t="s">
        <v>13</v>
      </c>
      <c r="E1843" s="6" t="s">
        <v>37</v>
      </c>
      <c r="F1843" s="6" t="s">
        <v>1171</v>
      </c>
      <c r="G1843">
        <v>12</v>
      </c>
      <c r="H1843">
        <v>202212</v>
      </c>
      <c r="I1843" s="8">
        <v>43.99</v>
      </c>
      <c r="J1843" s="8">
        <v>2.2200000000000002</v>
      </c>
      <c r="K1843" s="8">
        <v>0.54</v>
      </c>
      <c r="L1843" s="8">
        <v>2.2200000000000002</v>
      </c>
      <c r="M1843" s="36" t="str">
        <f>INDEX(YahooDetails[], MATCH(ZACKS_Screener[Ticker], YahooDetails[Ticker],0), 4)</f>
        <v>Financial Services</v>
      </c>
      <c r="N1843" s="6" t="str">
        <f>INDEX(YahooDetails[], MATCH(ZACKS_Screener[Ticker], YahooDetails[Ticker],0), 2)</f>
        <v>Capital Markets</v>
      </c>
      <c r="O18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-0.7567567567567568</v>
      </c>
      <c r="P18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3.1111111111111112</v>
      </c>
      <c r="Q1843" s="17">
        <f>IFERROR(ZACKS_Screener[[#This Row],[Price]]/ZACKS_Screener[[#This Row],[EPS1]], "")</f>
        <v>81.462962962962962</v>
      </c>
      <c r="R1843" s="17">
        <f>IFERROR(ZACKS_Screener[[#This Row],[Price]]/ZACKS_Screener[[#This Row],[EPS2]], "")</f>
        <v>19.815315315315313</v>
      </c>
      <c r="S1843" s="17">
        <f>IFERROR(ZACKS_Screener[[#This Row],[PE1]]/(ZACKS_Screener[[#This Row],[EG1]]*100), "")</f>
        <v>-1.0764748677248677</v>
      </c>
      <c r="T1843" s="17">
        <f>IFERROR(ZACKS_Screener[[#This Row],[PE2]]/(ZACKS_Screener[[#This Row],[EG2]]*100), "")</f>
        <v>6.3692084942084934E-2</v>
      </c>
      <c r="U1843"/>
    </row>
    <row r="1844" spans="1:21" x14ac:dyDescent="0.25">
      <c r="A1844" s="20" t="s">
        <v>1788</v>
      </c>
      <c r="B1844" s="35">
        <v>3684.07</v>
      </c>
      <c r="C1844" s="6" t="s">
        <v>1787</v>
      </c>
      <c r="D1844" s="6" t="s">
        <v>13</v>
      </c>
      <c r="E1844" s="6" t="s">
        <v>37</v>
      </c>
      <c r="F1844" s="6" t="s">
        <v>38</v>
      </c>
      <c r="G1844">
        <v>12</v>
      </c>
      <c r="H1844">
        <v>202212</v>
      </c>
      <c r="I1844" s="8">
        <v>32.67</v>
      </c>
      <c r="J1844" s="8">
        <v>3.73</v>
      </c>
      <c r="K1844" s="8">
        <v>0.9</v>
      </c>
      <c r="L1844" s="8">
        <v>3.9</v>
      </c>
      <c r="M1844" s="36" t="str">
        <f>INDEX(YahooDetails[], MATCH(ZACKS_Screener[Ticker], YahooDetails[Ticker],0), 4)</f>
        <v>Financial Services</v>
      </c>
      <c r="N1844" s="6" t="str">
        <f>INDEX(YahooDetails[], MATCH(ZACKS_Screener[Ticker], YahooDetails[Ticker],0), 2)</f>
        <v>Capital Markets</v>
      </c>
      <c r="O18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-0.75871313672922258</v>
      </c>
      <c r="P18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3.333333333333333</v>
      </c>
      <c r="Q1844" s="17">
        <f>IFERROR(ZACKS_Screener[[#This Row],[Price]]/ZACKS_Screener[[#This Row],[EPS1]], "")</f>
        <v>36.300000000000004</v>
      </c>
      <c r="R1844" s="17">
        <f>IFERROR(ZACKS_Screener[[#This Row],[Price]]/ZACKS_Screener[[#This Row],[EPS2]], "")</f>
        <v>8.3769230769230774</v>
      </c>
      <c r="S1844" s="17">
        <f>IFERROR(ZACKS_Screener[[#This Row],[PE1]]/(ZACKS_Screener[[#This Row],[EG1]]*100), "")</f>
        <v>-0.47844169611307424</v>
      </c>
      <c r="T1844" s="17">
        <f>IFERROR(ZACKS_Screener[[#This Row],[PE2]]/(ZACKS_Screener[[#This Row],[EG2]]*100), "")</f>
        <v>2.5130769230769234E-2</v>
      </c>
      <c r="U1844"/>
    </row>
    <row r="1845" spans="1:21" hidden="1" x14ac:dyDescent="0.25">
      <c r="A1845" s="20" t="s">
        <v>2092</v>
      </c>
      <c r="B1845" s="35">
        <v>5483.49</v>
      </c>
      <c r="C1845" s="6" t="s">
        <v>2091</v>
      </c>
      <c r="D1845" s="6" t="s">
        <v>13</v>
      </c>
      <c r="E1845" s="6" t="s">
        <v>223</v>
      </c>
      <c r="F1845" s="6" t="s">
        <v>465</v>
      </c>
      <c r="G1845">
        <v>12</v>
      </c>
      <c r="H1845">
        <v>202212</v>
      </c>
      <c r="I1845" s="8">
        <v>61.68</v>
      </c>
      <c r="J1845" s="8">
        <v>5.62</v>
      </c>
      <c r="K1845" s="8">
        <v>1.34</v>
      </c>
      <c r="L1845" s="8">
        <v>1.66</v>
      </c>
      <c r="M1845" s="36" t="str">
        <f>INDEX(YahooDetails[], MATCH(ZACKS_Screener[Ticker], YahooDetails[Ticker],0), 4)</f>
        <v>Utilities</v>
      </c>
      <c r="N1845" s="6" t="str">
        <f>INDEX(YahooDetails[], MATCH(ZACKS_Screener[Ticker], YahooDetails[Ticker],0), 2)</f>
        <v>Utilities—Renewable</v>
      </c>
      <c r="O18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-0.76156583629893237</v>
      </c>
      <c r="P18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0.23880597014925359</v>
      </c>
      <c r="Q1845" s="17">
        <f>IFERROR(ZACKS_Screener[[#This Row],[Price]]/ZACKS_Screener[[#This Row],[EPS1]], "")</f>
        <v>46.029850746268657</v>
      </c>
      <c r="R1845" s="17">
        <f>IFERROR(ZACKS_Screener[[#This Row],[Price]]/ZACKS_Screener[[#This Row],[EPS2]], "")</f>
        <v>37.156626506024097</v>
      </c>
      <c r="S1845" s="17">
        <f>IFERROR(ZACKS_Screener[[#This Row],[PE1]]/(ZACKS_Screener[[#This Row],[EG1]]*100), "")</f>
        <v>-0.60441065699539687</v>
      </c>
      <c r="T1845" s="17">
        <f>IFERROR(ZACKS_Screener[[#This Row],[PE2]]/(ZACKS_Screener[[#This Row],[EG2]]*100), "")</f>
        <v>1.5559337349397599</v>
      </c>
      <c r="U1845"/>
    </row>
    <row r="1846" spans="1:21" hidden="1" x14ac:dyDescent="0.25">
      <c r="A1846" s="20" t="s">
        <v>2692</v>
      </c>
      <c r="B1846" s="35">
        <v>16946.72</v>
      </c>
      <c r="C1846" s="6" t="s">
        <v>2691</v>
      </c>
      <c r="D1846" s="6" t="s">
        <v>13</v>
      </c>
      <c r="E1846" s="6" t="s">
        <v>14</v>
      </c>
      <c r="F1846" s="6" t="s">
        <v>201</v>
      </c>
      <c r="G1846">
        <v>12</v>
      </c>
      <c r="H1846">
        <v>202212</v>
      </c>
      <c r="I1846" s="8">
        <v>10.58</v>
      </c>
      <c r="J1846" s="8">
        <v>0.17</v>
      </c>
      <c r="K1846" s="8">
        <v>0.04</v>
      </c>
      <c r="L1846" s="8">
        <v>0.18</v>
      </c>
      <c r="M1846" s="36" t="str">
        <f>INDEX(YahooDetails[], MATCH(ZACKS_Screener[Ticker], YahooDetails[Ticker],0), 4)</f>
        <v>Communication Services</v>
      </c>
      <c r="N1846" s="6" t="str">
        <f>INDEX(YahooDetails[], MATCH(ZACKS_Screener[Ticker], YahooDetails[Ticker],0), 2)</f>
        <v>Internet Content &amp; Information</v>
      </c>
      <c r="O18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-0.76470588235294112</v>
      </c>
      <c r="P18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3.4999999999999996</v>
      </c>
      <c r="Q1846" s="17">
        <f>IFERROR(ZACKS_Screener[[#This Row],[Price]]/ZACKS_Screener[[#This Row],[EPS1]], "")</f>
        <v>264.5</v>
      </c>
      <c r="R1846" s="17">
        <f>IFERROR(ZACKS_Screener[[#This Row],[Price]]/ZACKS_Screener[[#This Row],[EPS2]], "")</f>
        <v>58.777777777777779</v>
      </c>
      <c r="S1846" s="17">
        <f>IFERROR(ZACKS_Screener[[#This Row],[PE1]]/(ZACKS_Screener[[#This Row],[EG1]]*100), "")</f>
        <v>-3.4588461538461539</v>
      </c>
      <c r="T1846" s="17">
        <f>IFERROR(ZACKS_Screener[[#This Row],[PE2]]/(ZACKS_Screener[[#This Row],[EG2]]*100), "")</f>
        <v>0.16793650793650797</v>
      </c>
      <c r="U1846"/>
    </row>
    <row r="1847" spans="1:21" hidden="1" x14ac:dyDescent="0.25">
      <c r="A1847" s="20" t="s">
        <v>296</v>
      </c>
      <c r="B1847" s="35">
        <v>6467.92</v>
      </c>
      <c r="C1847" s="6" t="s">
        <v>295</v>
      </c>
      <c r="D1847" s="6" t="s">
        <v>13</v>
      </c>
      <c r="E1847" s="6" t="s">
        <v>223</v>
      </c>
      <c r="F1847" s="6" t="s">
        <v>270</v>
      </c>
      <c r="G1847">
        <v>12</v>
      </c>
      <c r="H1847">
        <v>202212</v>
      </c>
      <c r="I1847" s="8">
        <v>21.55</v>
      </c>
      <c r="J1847" s="8">
        <v>5.42</v>
      </c>
      <c r="K1847" s="8">
        <v>1.27</v>
      </c>
      <c r="L1847" s="8">
        <v>3.18</v>
      </c>
      <c r="M1847" s="36" t="str">
        <f>INDEX(YahooDetails[], MATCH(ZACKS_Screener[Ticker], YahooDetails[Ticker],0), 4)</f>
        <v>Energy</v>
      </c>
      <c r="N1847" s="6" t="str">
        <f>INDEX(YahooDetails[], MATCH(ZACKS_Screener[Ticker], YahooDetails[Ticker],0), 2)</f>
        <v>Oil &amp; Gas E&amp;P</v>
      </c>
      <c r="O18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-0.76568265682656833</v>
      </c>
      <c r="P18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1.5039370078740157</v>
      </c>
      <c r="Q1847" s="17">
        <f>IFERROR(ZACKS_Screener[[#This Row],[Price]]/ZACKS_Screener[[#This Row],[EPS1]], "")</f>
        <v>16.968503937007874</v>
      </c>
      <c r="R1847" s="17">
        <f>IFERROR(ZACKS_Screener[[#This Row],[Price]]/ZACKS_Screener[[#This Row],[EPS2]], "")</f>
        <v>6.7767295597484276</v>
      </c>
      <c r="S1847" s="17">
        <f>IFERROR(ZACKS_Screener[[#This Row],[PE1]]/(ZACKS_Screener[[#This Row],[EG1]]*100), "")</f>
        <v>-0.22161275021345223</v>
      </c>
      <c r="T1847" s="17">
        <f>IFERROR(ZACKS_Screener[[#This Row],[PE2]]/(ZACKS_Screener[[#This Row],[EG2]]*100), "")</f>
        <v>4.5059929533405776E-2</v>
      </c>
      <c r="U1847"/>
    </row>
    <row r="1848" spans="1:21" hidden="1" x14ac:dyDescent="0.25">
      <c r="A1848" s="20" t="s">
        <v>2981</v>
      </c>
      <c r="B1848" s="35">
        <v>69913.2</v>
      </c>
      <c r="C1848" s="6" t="s">
        <v>2981</v>
      </c>
      <c r="D1848" s="6" t="s">
        <v>13</v>
      </c>
      <c r="E1848" s="6" t="s">
        <v>37</v>
      </c>
      <c r="F1848" s="6" t="s">
        <v>418</v>
      </c>
      <c r="G1848">
        <v>12</v>
      </c>
      <c r="H1848">
        <v>202212</v>
      </c>
      <c r="I1848" s="8">
        <v>20.09</v>
      </c>
      <c r="J1848" s="8">
        <v>2.25</v>
      </c>
      <c r="K1848" s="8">
        <v>0.52</v>
      </c>
      <c r="L1848" s="8">
        <v>1.94</v>
      </c>
      <c r="M1848" s="36" t="str">
        <f>INDEX(YahooDetails[], MATCH(ZACKS_Screener[Ticker], YahooDetails[Ticker],0), 4)</f>
        <v>Financial Services</v>
      </c>
      <c r="N1848" s="6" t="str">
        <f>INDEX(YahooDetails[], MATCH(ZACKS_Screener[Ticker], YahooDetails[Ticker],0), 2)</f>
        <v>Banks—Diversified</v>
      </c>
      <c r="O18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-0.76888888888888884</v>
      </c>
      <c r="P18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2.7307692307692304</v>
      </c>
      <c r="Q1848" s="17">
        <f>IFERROR(ZACKS_Screener[[#This Row],[Price]]/ZACKS_Screener[[#This Row],[EPS1]], "")</f>
        <v>38.63461538461538</v>
      </c>
      <c r="R1848" s="17">
        <f>IFERROR(ZACKS_Screener[[#This Row],[Price]]/ZACKS_Screener[[#This Row],[EPS2]], "")</f>
        <v>10.355670103092784</v>
      </c>
      <c r="S1848" s="17">
        <f>IFERROR(ZACKS_Screener[[#This Row],[PE1]]/(ZACKS_Screener[[#This Row],[EG1]]*100), "")</f>
        <v>-0.5024733214762116</v>
      </c>
      <c r="T1848" s="17">
        <f>IFERROR(ZACKS_Screener[[#This Row],[PE2]]/(ZACKS_Screener[[#This Row],[EG2]]*100), "")</f>
        <v>3.7922172208508791E-2</v>
      </c>
      <c r="U1848"/>
    </row>
    <row r="1849" spans="1:21" hidden="1" x14ac:dyDescent="0.25">
      <c r="A1849" s="20" t="s">
        <v>7024</v>
      </c>
      <c r="B1849" s="35">
        <v>2119.13</v>
      </c>
      <c r="C1849" s="6" t="s">
        <v>7023</v>
      </c>
      <c r="D1849" s="6" t="s">
        <v>13</v>
      </c>
      <c r="E1849" s="6" t="s">
        <v>85</v>
      </c>
      <c r="F1849" s="6" t="s">
        <v>286</v>
      </c>
      <c r="G1849">
        <v>12</v>
      </c>
      <c r="H1849">
        <v>202212</v>
      </c>
      <c r="I1849" s="8">
        <v>2.11</v>
      </c>
      <c r="J1849" s="8">
        <v>1.55</v>
      </c>
      <c r="K1849" s="8">
        <v>0.35</v>
      </c>
      <c r="L1849" s="8">
        <v>0.12</v>
      </c>
      <c r="M1849" s="36" t="e">
        <f>INDEX(YahooDetails[], MATCH(ZACKS_Screener[Ticker], YahooDetails[Ticker],0), 4)</f>
        <v>#N/A</v>
      </c>
      <c r="N1849" s="6" t="e">
        <f>INDEX(YahooDetails[], MATCH(ZACKS_Screener[Ticker], YahooDetails[Ticker],0), 2)</f>
        <v>#N/A</v>
      </c>
      <c r="O18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-0.77419354838709686</v>
      </c>
      <c r="P18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-0.65714285714285714</v>
      </c>
      <c r="Q1849" s="17">
        <f>IFERROR(ZACKS_Screener[[#This Row],[Price]]/ZACKS_Screener[[#This Row],[EPS1]], "")</f>
        <v>6.0285714285714285</v>
      </c>
      <c r="R1849" s="17">
        <f>IFERROR(ZACKS_Screener[[#This Row],[Price]]/ZACKS_Screener[[#This Row],[EPS2]], "")</f>
        <v>17.583333333333332</v>
      </c>
      <c r="S1849" s="17">
        <f>IFERROR(ZACKS_Screener[[#This Row],[PE1]]/(ZACKS_Screener[[#This Row],[EG1]]*100), "")</f>
        <v>-7.7869047619047616E-2</v>
      </c>
      <c r="T1849" s="17">
        <f>IFERROR(ZACKS_Screener[[#This Row],[PE2]]/(ZACKS_Screener[[#This Row],[EG2]]*100), "")</f>
        <v>-0.26757246376811594</v>
      </c>
      <c r="U1849"/>
    </row>
    <row r="1850" spans="1:21" hidden="1" x14ac:dyDescent="0.25">
      <c r="A1850" s="20" t="s">
        <v>1616</v>
      </c>
      <c r="B1850" s="35">
        <v>145985</v>
      </c>
      <c r="C1850" s="6" t="s">
        <v>1615</v>
      </c>
      <c r="D1850" s="6" t="s">
        <v>22</v>
      </c>
      <c r="E1850" s="6" t="s">
        <v>14</v>
      </c>
      <c r="F1850" s="6" t="s">
        <v>1617</v>
      </c>
      <c r="G1850">
        <v>12</v>
      </c>
      <c r="H1850">
        <v>202212</v>
      </c>
      <c r="I1850" s="8">
        <v>35</v>
      </c>
      <c r="J1850" s="8">
        <v>1.84</v>
      </c>
      <c r="K1850" s="8">
        <v>0.4</v>
      </c>
      <c r="L1850" s="8">
        <v>1.8</v>
      </c>
      <c r="M1850" s="36" t="str">
        <f>INDEX(YahooDetails[], MATCH(ZACKS_Screener[Ticker], YahooDetails[Ticker],0), 4)</f>
        <v>Technology</v>
      </c>
      <c r="N1850" s="6" t="str">
        <f>INDEX(YahooDetails[], MATCH(ZACKS_Screener[Ticker], YahooDetails[Ticker],0), 2)</f>
        <v>Semiconductors</v>
      </c>
      <c r="O18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-0.78260869565217384</v>
      </c>
      <c r="P18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3.4999999999999996</v>
      </c>
      <c r="Q1850" s="17">
        <f>IFERROR(ZACKS_Screener[[#This Row],[Price]]/ZACKS_Screener[[#This Row],[EPS1]], "")</f>
        <v>87.5</v>
      </c>
      <c r="R1850" s="17">
        <f>IFERROR(ZACKS_Screener[[#This Row],[Price]]/ZACKS_Screener[[#This Row],[EPS2]], "")</f>
        <v>19.444444444444443</v>
      </c>
      <c r="S1850" s="17">
        <f>IFERROR(ZACKS_Screener[[#This Row],[PE1]]/(ZACKS_Screener[[#This Row],[EG1]]*100), "")</f>
        <v>-1.1180555555555558</v>
      </c>
      <c r="T1850" s="17">
        <f>IFERROR(ZACKS_Screener[[#This Row],[PE2]]/(ZACKS_Screener[[#This Row],[EG2]]*100), "")</f>
        <v>5.5555555555555559E-2</v>
      </c>
      <c r="U1850"/>
    </row>
    <row r="1851" spans="1:21" hidden="1" x14ac:dyDescent="0.25">
      <c r="A1851" s="20" t="s">
        <v>1858</v>
      </c>
      <c r="B1851" s="35">
        <v>4712.3599999999997</v>
      </c>
      <c r="C1851" s="6" t="s">
        <v>1857</v>
      </c>
      <c r="D1851" s="6" t="s">
        <v>13</v>
      </c>
      <c r="E1851" s="6" t="s">
        <v>26</v>
      </c>
      <c r="F1851" s="6" t="s">
        <v>438</v>
      </c>
      <c r="G1851">
        <v>12</v>
      </c>
      <c r="H1851">
        <v>202212</v>
      </c>
      <c r="I1851" s="8">
        <v>65.41</v>
      </c>
      <c r="J1851" s="8">
        <v>11.77</v>
      </c>
      <c r="K1851" s="8">
        <v>2.52</v>
      </c>
      <c r="L1851" s="8">
        <v>3.67</v>
      </c>
      <c r="M1851" s="36" t="str">
        <f>INDEX(YahooDetails[], MATCH(ZACKS_Screener[Ticker], YahooDetails[Ticker],0), 4)</f>
        <v>Industrials</v>
      </c>
      <c r="N1851" s="6" t="str">
        <f>INDEX(YahooDetails[], MATCH(ZACKS_Screener[Ticker], YahooDetails[Ticker],0), 2)</f>
        <v>Building Products &amp; Equipment</v>
      </c>
      <c r="O18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-0.7858963466440102</v>
      </c>
      <c r="P18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0.45634920634920634</v>
      </c>
      <c r="Q1851" s="17">
        <f>IFERROR(ZACKS_Screener[[#This Row],[Price]]/ZACKS_Screener[[#This Row],[EPS1]], "")</f>
        <v>25.956349206349206</v>
      </c>
      <c r="R1851" s="17">
        <f>IFERROR(ZACKS_Screener[[#This Row],[Price]]/ZACKS_Screener[[#This Row],[EPS2]], "")</f>
        <v>17.822888283378745</v>
      </c>
      <c r="S1851" s="17">
        <f>IFERROR(ZACKS_Screener[[#This Row],[PE1]]/(ZACKS_Screener[[#This Row],[EG1]]*100), "")</f>
        <v>-0.33027700557700557</v>
      </c>
      <c r="T1851" s="17">
        <f>IFERROR(ZACKS_Screener[[#This Row],[PE2]]/(ZACKS_Screener[[#This Row],[EG2]]*100), "")</f>
        <v>0.39055372586186471</v>
      </c>
      <c r="U1851"/>
    </row>
    <row r="1852" spans="1:21" hidden="1" x14ac:dyDescent="0.25">
      <c r="A1852" s="20" t="s">
        <v>1748</v>
      </c>
      <c r="B1852" s="35">
        <v>3180.51</v>
      </c>
      <c r="C1852" s="6" t="s">
        <v>1747</v>
      </c>
      <c r="D1852" s="6" t="s">
        <v>22</v>
      </c>
      <c r="E1852" s="6" t="s">
        <v>14</v>
      </c>
      <c r="F1852" s="6" t="s">
        <v>79</v>
      </c>
      <c r="G1852">
        <v>9</v>
      </c>
      <c r="H1852">
        <v>202209</v>
      </c>
      <c r="I1852" s="8">
        <v>56.21</v>
      </c>
      <c r="J1852" s="8">
        <v>7.45</v>
      </c>
      <c r="K1852" s="8">
        <v>1.53</v>
      </c>
      <c r="L1852" s="8">
        <v>2.4</v>
      </c>
      <c r="M1852" s="36" t="str">
        <f>INDEX(YahooDetails[], MATCH(ZACKS_Screener[Ticker], YahooDetails[Ticker],0), 4)</f>
        <v>Technology</v>
      </c>
      <c r="N1852" s="6" t="str">
        <f>INDEX(YahooDetails[], MATCH(ZACKS_Screener[Ticker], YahooDetails[Ticker],0), 2)</f>
        <v>Semiconductor Equipment &amp; Materials</v>
      </c>
      <c r="O18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-0.7946308724832214</v>
      </c>
      <c r="P18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0.56862745098039202</v>
      </c>
      <c r="Q1852" s="17">
        <f>IFERROR(ZACKS_Screener[[#This Row],[Price]]/ZACKS_Screener[[#This Row],[EPS1]], "")</f>
        <v>36.738562091503269</v>
      </c>
      <c r="R1852" s="17">
        <f>IFERROR(ZACKS_Screener[[#This Row],[Price]]/ZACKS_Screener[[#This Row],[EPS2]], "")</f>
        <v>23.420833333333334</v>
      </c>
      <c r="S1852" s="17">
        <f>IFERROR(ZACKS_Screener[[#This Row],[PE1]]/(ZACKS_Screener[[#This Row],[EG1]]*100), "")</f>
        <v>-0.46233494523935709</v>
      </c>
      <c r="T1852" s="17">
        <f>IFERROR(ZACKS_Screener[[#This Row],[PE2]]/(ZACKS_Screener[[#This Row],[EG2]]*100), "")</f>
        <v>0.41188362068965528</v>
      </c>
      <c r="U1852"/>
    </row>
    <row r="1853" spans="1:21" hidden="1" x14ac:dyDescent="0.25">
      <c r="A1853" s="20" t="s">
        <v>1328</v>
      </c>
      <c r="B1853" s="35">
        <v>18231.14</v>
      </c>
      <c r="C1853" s="6" t="s">
        <v>1326</v>
      </c>
      <c r="D1853" s="6" t="s">
        <v>22</v>
      </c>
      <c r="E1853" s="6" t="s">
        <v>330</v>
      </c>
      <c r="F1853" s="6" t="s">
        <v>971</v>
      </c>
      <c r="G1853">
        <v>12</v>
      </c>
      <c r="H1853">
        <v>202212</v>
      </c>
      <c r="I1853" s="8">
        <v>77.78</v>
      </c>
      <c r="J1853" s="8">
        <v>2.15</v>
      </c>
      <c r="K1853" s="8">
        <v>0.43</v>
      </c>
      <c r="L1853" s="8">
        <v>1.1100000000000001</v>
      </c>
      <c r="M1853" s="36" t="str">
        <f>INDEX(YahooDetails[], MATCH(ZACKS_Screener[Ticker], YahooDetails[Ticker],0), 4)</f>
        <v>Communication Services</v>
      </c>
      <c r="N1853" s="6" t="str">
        <f>INDEX(YahooDetails[], MATCH(ZACKS_Screener[Ticker], YahooDetails[Ticker],0), 2)</f>
        <v>Entertainment</v>
      </c>
      <c r="O18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v>
      </c>
      <c r="P18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1.5813953488372097</v>
      </c>
      <c r="Q1853" s="17">
        <f>IFERROR(ZACKS_Screener[[#This Row],[Price]]/ZACKS_Screener[[#This Row],[EPS1]], "")</f>
        <v>180.88372093023256</v>
      </c>
      <c r="R1853" s="17">
        <f>IFERROR(ZACKS_Screener[[#This Row],[Price]]/ZACKS_Screener[[#This Row],[EPS2]], "")</f>
        <v>70.072072072072061</v>
      </c>
      <c r="S1853" s="17">
        <f>IFERROR(ZACKS_Screener[[#This Row],[PE1]]/(ZACKS_Screener[[#This Row],[EG1]]*100), "")</f>
        <v>-2.261046511627907</v>
      </c>
      <c r="T1853" s="17">
        <f>IFERROR(ZACKS_Screener[[#This Row],[PE2]]/(ZACKS_Screener[[#This Row],[EG2]]*100), "")</f>
        <v>0.44310280869104385</v>
      </c>
      <c r="U1853"/>
    </row>
    <row r="1854" spans="1:21" hidden="1" x14ac:dyDescent="0.25">
      <c r="A1854" s="20" t="s">
        <v>2312</v>
      </c>
      <c r="B1854" s="35">
        <v>4140.4399999999996</v>
      </c>
      <c r="C1854" s="6" t="s">
        <v>2311</v>
      </c>
      <c r="D1854" s="6" t="s">
        <v>22</v>
      </c>
      <c r="E1854" s="6" t="s">
        <v>26</v>
      </c>
      <c r="F1854" s="6" t="s">
        <v>438</v>
      </c>
      <c r="G1854">
        <v>12</v>
      </c>
      <c r="H1854">
        <v>202212</v>
      </c>
      <c r="I1854" s="8">
        <v>51.81</v>
      </c>
      <c r="J1854" s="8">
        <v>4.8</v>
      </c>
      <c r="K1854" s="8">
        <v>0.93</v>
      </c>
      <c r="L1854" s="8">
        <v>1.31</v>
      </c>
      <c r="M1854" s="36" t="str">
        <f>INDEX(YahooDetails[], MATCH(ZACKS_Screener[Ticker], YahooDetails[Ticker],0), 4)</f>
        <v>Real Estate</v>
      </c>
      <c r="N1854" s="6" t="str">
        <f>INDEX(YahooDetails[], MATCH(ZACKS_Screener[Ticker], YahooDetails[Ticker],0), 2)</f>
        <v>REIT—Specialty</v>
      </c>
      <c r="O18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-0.80624999999999991</v>
      </c>
      <c r="P18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0.40860215053763438</v>
      </c>
      <c r="Q1854" s="17">
        <f>IFERROR(ZACKS_Screener[[#This Row],[Price]]/ZACKS_Screener[[#This Row],[EPS1]], "")</f>
        <v>55.70967741935484</v>
      </c>
      <c r="R1854" s="17">
        <f>IFERROR(ZACKS_Screener[[#This Row],[Price]]/ZACKS_Screener[[#This Row],[EPS2]], "")</f>
        <v>39.549618320610691</v>
      </c>
      <c r="S1854" s="17">
        <f>IFERROR(ZACKS_Screener[[#This Row],[PE1]]/(ZACKS_Screener[[#This Row],[EG1]]*100), "")</f>
        <v>-0.6909727431857966</v>
      </c>
      <c r="T1854" s="17">
        <f>IFERROR(ZACKS_Screener[[#This Row],[PE2]]/(ZACKS_Screener[[#This Row],[EG2]]*100), "")</f>
        <v>0.96792486942547218</v>
      </c>
      <c r="U1854"/>
    </row>
    <row r="1855" spans="1:21" hidden="1" x14ac:dyDescent="0.25">
      <c r="A1855" s="20" t="s">
        <v>2090</v>
      </c>
      <c r="B1855" s="35">
        <v>4661.72</v>
      </c>
      <c r="C1855" s="6" t="s">
        <v>2089</v>
      </c>
      <c r="D1855" s="6" t="s">
        <v>22</v>
      </c>
      <c r="E1855" s="6" t="s">
        <v>41</v>
      </c>
      <c r="F1855" s="6" t="s">
        <v>61</v>
      </c>
      <c r="G1855">
        <v>5</v>
      </c>
      <c r="H1855">
        <v>202305</v>
      </c>
      <c r="I1855" s="8">
        <v>21.56</v>
      </c>
      <c r="J1855" s="8">
        <v>0.63</v>
      </c>
      <c r="K1855" s="8">
        <v>0.12</v>
      </c>
      <c r="L1855" s="8">
        <v>0.26</v>
      </c>
      <c r="M1855" s="36" t="str">
        <f>INDEX(YahooDetails[], MATCH(ZACKS_Screener[Ticker], YahooDetails[Ticker],0), 4)</f>
        <v>Healthcare</v>
      </c>
      <c r="N1855" s="6" t="str">
        <f>INDEX(YahooDetails[], MATCH(ZACKS_Screener[Ticker], YahooDetails[Ticker],0), 2)</f>
        <v>Diagnostics &amp; Research</v>
      </c>
      <c r="O18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-0.80952380952380953</v>
      </c>
      <c r="P18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1.1666666666666667</v>
      </c>
      <c r="Q1855" s="17">
        <f>IFERROR(ZACKS_Screener[[#This Row],[Price]]/ZACKS_Screener[[#This Row],[EPS1]], "")</f>
        <v>179.66666666666666</v>
      </c>
      <c r="R1855" s="17">
        <f>IFERROR(ZACKS_Screener[[#This Row],[Price]]/ZACKS_Screener[[#This Row],[EPS2]], "")</f>
        <v>82.92307692307692</v>
      </c>
      <c r="S1855" s="17">
        <f>IFERROR(ZACKS_Screener[[#This Row],[PE1]]/(ZACKS_Screener[[#This Row],[EG1]]*100), "")</f>
        <v>-2.2194117647058822</v>
      </c>
      <c r="T1855" s="17">
        <f>IFERROR(ZACKS_Screener[[#This Row],[PE2]]/(ZACKS_Screener[[#This Row],[EG2]]*100), "")</f>
        <v>0.71076923076923071</v>
      </c>
      <c r="U1855"/>
    </row>
    <row r="1856" spans="1:21" hidden="1" x14ac:dyDescent="0.25">
      <c r="A1856" s="20" t="s">
        <v>2799</v>
      </c>
      <c r="B1856" s="35">
        <v>13687.89</v>
      </c>
      <c r="C1856" s="6" t="s">
        <v>2798</v>
      </c>
      <c r="D1856" s="6" t="s">
        <v>13</v>
      </c>
      <c r="E1856" s="6" t="s">
        <v>18</v>
      </c>
      <c r="F1856" s="6" t="s">
        <v>1804</v>
      </c>
      <c r="G1856">
        <v>12</v>
      </c>
      <c r="H1856">
        <v>202212</v>
      </c>
      <c r="I1856" s="8">
        <v>89.38</v>
      </c>
      <c r="J1856" s="8">
        <v>4.62</v>
      </c>
      <c r="K1856" s="8">
        <v>0.88</v>
      </c>
      <c r="L1856" s="8">
        <v>4.79</v>
      </c>
      <c r="M1856" s="36" t="str">
        <f>INDEX(YahooDetails[], MATCH(ZACKS_Screener[Ticker], YahooDetails[Ticker],0), 4)</f>
        <v>Industrials</v>
      </c>
      <c r="N1856" s="6" t="str">
        <f>INDEX(YahooDetails[], MATCH(ZACKS_Screener[Ticker], YahooDetails[Ticker],0), 2)</f>
        <v>Tools &amp; Accessories</v>
      </c>
      <c r="O18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-0.80952380952380953</v>
      </c>
      <c r="P18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4.4431818181818183</v>
      </c>
      <c r="Q1856" s="17">
        <f>IFERROR(ZACKS_Screener[[#This Row],[Price]]/ZACKS_Screener[[#This Row],[EPS1]], "")</f>
        <v>101.56818181818181</v>
      </c>
      <c r="R1856" s="17">
        <f>IFERROR(ZACKS_Screener[[#This Row],[Price]]/ZACKS_Screener[[#This Row],[EPS2]], "")</f>
        <v>18.659707724425886</v>
      </c>
      <c r="S1856" s="17">
        <f>IFERROR(ZACKS_Screener[[#This Row],[PE1]]/(ZACKS_Screener[[#This Row],[EG1]]*100), "")</f>
        <v>-1.2546657754010695</v>
      </c>
      <c r="T1856" s="17">
        <f>IFERROR(ZACKS_Screener[[#This Row],[PE2]]/(ZACKS_Screener[[#This Row],[EG2]]*100), "")</f>
        <v>4.199627313937284E-2</v>
      </c>
      <c r="U1856"/>
    </row>
    <row r="1857" spans="1:21" hidden="1" x14ac:dyDescent="0.25">
      <c r="A1857" s="20" t="s">
        <v>3134</v>
      </c>
      <c r="B1857" s="35">
        <v>6803.95</v>
      </c>
      <c r="C1857" s="6" t="s">
        <v>3133</v>
      </c>
      <c r="D1857" s="6" t="s">
        <v>13</v>
      </c>
      <c r="E1857" s="6" t="s">
        <v>130</v>
      </c>
      <c r="F1857" s="6" t="s">
        <v>477</v>
      </c>
      <c r="G1857">
        <v>12</v>
      </c>
      <c r="H1857">
        <v>202212</v>
      </c>
      <c r="I1857" s="8">
        <v>81.430000000000007</v>
      </c>
      <c r="J1857" s="8">
        <v>20.86</v>
      </c>
      <c r="K1857" s="8">
        <v>3.93</v>
      </c>
      <c r="L1857" s="8">
        <v>9.0399999999999991</v>
      </c>
      <c r="M1857" s="36" t="str">
        <f>INDEX(YahooDetails[], MATCH(ZACKS_Screener[Ticker], YahooDetails[Ticker],0), 4)</f>
        <v>Basic Materials</v>
      </c>
      <c r="N1857" s="6" t="str">
        <f>INDEX(YahooDetails[], MATCH(ZACKS_Screener[Ticker], YahooDetails[Ticker],0), 2)</f>
        <v>Lumber &amp; Wood Production</v>
      </c>
      <c r="O18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-0.81160115052732507</v>
      </c>
      <c r="P18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1.3002544529262086</v>
      </c>
      <c r="Q1857" s="17">
        <f>IFERROR(ZACKS_Screener[[#This Row],[Price]]/ZACKS_Screener[[#This Row],[EPS1]], "")</f>
        <v>20.720101781170484</v>
      </c>
      <c r="R1857" s="17">
        <f>IFERROR(ZACKS_Screener[[#This Row],[Price]]/ZACKS_Screener[[#This Row],[EPS2]], "")</f>
        <v>9.0077433628318602</v>
      </c>
      <c r="S1857" s="17">
        <f>IFERROR(ZACKS_Screener[[#This Row],[PE1]]/(ZACKS_Screener[[#This Row],[EG1]]*100), "")</f>
        <v>-0.25529906860910589</v>
      </c>
      <c r="T1857" s="17">
        <f>IFERROR(ZACKS_Screener[[#This Row],[PE2]]/(ZACKS_Screener[[#This Row],[EG2]]*100), "")</f>
        <v>6.9276773808080658E-2</v>
      </c>
      <c r="U1857"/>
    </row>
    <row r="1858" spans="1:21" hidden="1" x14ac:dyDescent="0.25">
      <c r="A1858" s="20" t="s">
        <v>3399</v>
      </c>
      <c r="B1858" s="35">
        <v>3017.86</v>
      </c>
      <c r="C1858" s="6" t="s">
        <v>3398</v>
      </c>
      <c r="D1858" s="6" t="s">
        <v>22</v>
      </c>
      <c r="E1858" s="6" t="s">
        <v>41</v>
      </c>
      <c r="F1858" s="6" t="s">
        <v>1351</v>
      </c>
      <c r="G1858">
        <v>9</v>
      </c>
      <c r="H1858">
        <v>202209</v>
      </c>
      <c r="I1858" s="8">
        <v>46.31</v>
      </c>
      <c r="J1858" s="8">
        <v>0.51</v>
      </c>
      <c r="K1858" s="8">
        <v>0.09</v>
      </c>
      <c r="L1858" s="8">
        <v>0.53</v>
      </c>
      <c r="M1858" s="36" t="str">
        <f>INDEX(YahooDetails[], MATCH(ZACKS_Screener[Ticker], YahooDetails[Ticker],0), 4)</f>
        <v>Healthcare</v>
      </c>
      <c r="N1858" s="6" t="str">
        <f>INDEX(YahooDetails[], MATCH(ZACKS_Screener[Ticker], YahooDetails[Ticker],0), 2)</f>
        <v>Medical Instruments &amp; Supplies</v>
      </c>
      <c r="O18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-0.82352941176470595</v>
      </c>
      <c r="P18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4.8888888888888893</v>
      </c>
      <c r="Q1858" s="17">
        <f>IFERROR(ZACKS_Screener[[#This Row],[Price]]/ZACKS_Screener[[#This Row],[EPS1]], "")</f>
        <v>514.55555555555566</v>
      </c>
      <c r="R1858" s="17">
        <f>IFERROR(ZACKS_Screener[[#This Row],[Price]]/ZACKS_Screener[[#This Row],[EPS2]], "")</f>
        <v>87.377358490566039</v>
      </c>
      <c r="S1858" s="17">
        <f>IFERROR(ZACKS_Screener[[#This Row],[PE1]]/(ZACKS_Screener[[#This Row],[EG1]]*100), "")</f>
        <v>-6.2481746031746042</v>
      </c>
      <c r="T1858" s="17">
        <f>IFERROR(ZACKS_Screener[[#This Row],[PE2]]/(ZACKS_Screener[[#This Row],[EG2]]*100), "")</f>
        <v>0.17872641509433962</v>
      </c>
      <c r="U1858"/>
    </row>
    <row r="1859" spans="1:21" hidden="1" x14ac:dyDescent="0.25">
      <c r="A1859" s="20" t="s">
        <v>3952</v>
      </c>
      <c r="B1859" s="35">
        <v>2650.52</v>
      </c>
      <c r="C1859" s="6" t="s">
        <v>3951</v>
      </c>
      <c r="D1859" s="6" t="s">
        <v>13</v>
      </c>
      <c r="E1859" s="6" t="s">
        <v>23</v>
      </c>
      <c r="F1859" s="6" t="s">
        <v>334</v>
      </c>
      <c r="G1859">
        <v>12</v>
      </c>
      <c r="H1859">
        <v>202212</v>
      </c>
      <c r="I1859" s="8">
        <v>73.92</v>
      </c>
      <c r="J1859" s="8">
        <v>27.07</v>
      </c>
      <c r="K1859" s="8">
        <v>4.6100000000000003</v>
      </c>
      <c r="L1859" s="8">
        <v>4.92</v>
      </c>
      <c r="M1859" s="36" t="str">
        <f>INDEX(YahooDetails[], MATCH(ZACKS_Screener[Ticker], YahooDetails[Ticker],0), 4)</f>
        <v>Industrials</v>
      </c>
      <c r="N1859" s="6" t="str">
        <f>INDEX(YahooDetails[], MATCH(ZACKS_Screener[Ticker], YahooDetails[Ticker],0), 2)</f>
        <v>Marine Shipping</v>
      </c>
      <c r="O18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-0.82970077576653123</v>
      </c>
      <c r="P18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6.7245119305856749E-2</v>
      </c>
      <c r="Q1859" s="17">
        <f>IFERROR(ZACKS_Screener[[#This Row],[Price]]/ZACKS_Screener[[#This Row],[EPS1]], "")</f>
        <v>16.034707158351409</v>
      </c>
      <c r="R1859" s="17">
        <f>IFERROR(ZACKS_Screener[[#This Row],[Price]]/ZACKS_Screener[[#This Row],[EPS2]], "")</f>
        <v>15.02439024390244</v>
      </c>
      <c r="S1859" s="17">
        <f>IFERROR(ZACKS_Screener[[#This Row],[PE1]]/(ZACKS_Screener[[#This Row],[EG1]]*100), "")</f>
        <v>-0.19325891486045085</v>
      </c>
      <c r="T1859" s="17">
        <f>IFERROR(ZACKS_Screener[[#This Row],[PE2]]/(ZACKS_Screener[[#This Row],[EG2]]*100), "")</f>
        <v>2.2342722265932364</v>
      </c>
      <c r="U1859"/>
    </row>
    <row r="1860" spans="1:21" hidden="1" x14ac:dyDescent="0.25">
      <c r="A1860" s="20" t="s">
        <v>2942</v>
      </c>
      <c r="B1860" s="35">
        <v>17720.080000000002</v>
      </c>
      <c r="C1860" s="6" t="s">
        <v>2941</v>
      </c>
      <c r="D1860" s="6" t="s">
        <v>13</v>
      </c>
      <c r="E1860" s="6" t="s">
        <v>51</v>
      </c>
      <c r="F1860" s="6" t="s">
        <v>1519</v>
      </c>
      <c r="G1860">
        <v>9</v>
      </c>
      <c r="H1860">
        <v>202209</v>
      </c>
      <c r="I1860" s="8">
        <v>49.83</v>
      </c>
      <c r="J1860" s="8">
        <v>8.73</v>
      </c>
      <c r="K1860" s="8">
        <v>1.48</v>
      </c>
      <c r="L1860" s="8">
        <v>3.42</v>
      </c>
      <c r="M1860" s="36" t="str">
        <f>INDEX(YahooDetails[], MATCH(ZACKS_Screener[Ticker], YahooDetails[Ticker],0), 4)</f>
        <v>Consumer Defensive</v>
      </c>
      <c r="N1860" s="6" t="str">
        <f>INDEX(YahooDetails[], MATCH(ZACKS_Screener[Ticker], YahooDetails[Ticker],0), 2)</f>
        <v>Farm Products</v>
      </c>
      <c r="O18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-0.83046964490263453</v>
      </c>
      <c r="P18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1.3108108108108107</v>
      </c>
      <c r="Q1860" s="17">
        <f>IFERROR(ZACKS_Screener[[#This Row],[Price]]/ZACKS_Screener[[#This Row],[EPS1]], "")</f>
        <v>33.668918918918919</v>
      </c>
      <c r="R1860" s="17">
        <f>IFERROR(ZACKS_Screener[[#This Row],[Price]]/ZACKS_Screener[[#This Row],[EPS2]], "")</f>
        <v>14.570175438596491</v>
      </c>
      <c r="S1860" s="17">
        <f>IFERROR(ZACKS_Screener[[#This Row],[PE1]]/(ZACKS_Screener[[#This Row],[EG1]]*100), "")</f>
        <v>-0.40542022367194785</v>
      </c>
      <c r="T1860" s="17">
        <f>IFERROR(ZACKS_Screener[[#This Row],[PE2]]/(ZACKS_Screener[[#This Row],[EG2]]*100), "")</f>
        <v>0.11115391571712789</v>
      </c>
      <c r="U1860"/>
    </row>
    <row r="1861" spans="1:21" hidden="1" x14ac:dyDescent="0.25">
      <c r="A1861" s="20" t="s">
        <v>2020</v>
      </c>
      <c r="B1861" s="35">
        <v>3280.34</v>
      </c>
      <c r="C1861" s="6" t="s">
        <v>2019</v>
      </c>
      <c r="D1861" s="6" t="s">
        <v>22</v>
      </c>
      <c r="E1861" s="6" t="s">
        <v>41</v>
      </c>
      <c r="F1861" s="6" t="s">
        <v>61</v>
      </c>
      <c r="G1861">
        <v>12</v>
      </c>
      <c r="H1861">
        <v>202212</v>
      </c>
      <c r="I1861" s="8">
        <v>13.07</v>
      </c>
      <c r="J1861" s="8">
        <v>1.8</v>
      </c>
      <c r="K1861" s="8">
        <v>0.3</v>
      </c>
      <c r="L1861" s="8">
        <v>0.4</v>
      </c>
      <c r="M1861" s="36" t="str">
        <f>INDEX(YahooDetails[], MATCH(ZACKS_Screener[Ticker], YahooDetails[Ticker],0), 4)</f>
        <v>Healthcare</v>
      </c>
      <c r="N1861" s="6" t="str">
        <f>INDEX(YahooDetails[], MATCH(ZACKS_Screener[Ticker], YahooDetails[Ticker],0), 2)</f>
        <v>Biotechnology</v>
      </c>
      <c r="O18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-0.83333333333333326</v>
      </c>
      <c r="P18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0.33333333333333348</v>
      </c>
      <c r="Q1861" s="17">
        <f>IFERROR(ZACKS_Screener[[#This Row],[Price]]/ZACKS_Screener[[#This Row],[EPS1]], "")</f>
        <v>43.56666666666667</v>
      </c>
      <c r="R1861" s="17">
        <f>IFERROR(ZACKS_Screener[[#This Row],[Price]]/ZACKS_Screener[[#This Row],[EPS2]], "")</f>
        <v>32.674999999999997</v>
      </c>
      <c r="S1861" s="17">
        <f>IFERROR(ZACKS_Screener[[#This Row],[PE1]]/(ZACKS_Screener[[#This Row],[EG1]]*100), "")</f>
        <v>-0.52280000000000004</v>
      </c>
      <c r="T1861" s="17">
        <f>IFERROR(ZACKS_Screener[[#This Row],[PE2]]/(ZACKS_Screener[[#This Row],[EG2]]*100), "")</f>
        <v>0.9802499999999994</v>
      </c>
      <c r="U1861"/>
    </row>
    <row r="1862" spans="1:21" hidden="1" x14ac:dyDescent="0.25">
      <c r="A1862" s="20" t="s">
        <v>7038</v>
      </c>
      <c r="B1862" s="35">
        <v>2055.73</v>
      </c>
      <c r="C1862" s="6" t="s">
        <v>7037</v>
      </c>
      <c r="D1862" s="6" t="s">
        <v>22</v>
      </c>
      <c r="E1862" s="6" t="s">
        <v>330</v>
      </c>
      <c r="F1862" s="6" t="s">
        <v>980</v>
      </c>
      <c r="G1862">
        <v>9</v>
      </c>
      <c r="H1862">
        <v>202209</v>
      </c>
      <c r="I1862" s="8">
        <v>16.02</v>
      </c>
      <c r="J1862" s="8">
        <v>0.49</v>
      </c>
      <c r="K1862" s="8">
        <v>0.08</v>
      </c>
      <c r="L1862" s="8">
        <v>0.37</v>
      </c>
      <c r="M1862" s="36" t="e">
        <f>INDEX(YahooDetails[], MATCH(ZACKS_Screener[Ticker], YahooDetails[Ticker],0), 4)</f>
        <v>#N/A</v>
      </c>
      <c r="N1862" s="6" t="e">
        <f>INDEX(YahooDetails[], MATCH(ZACKS_Screener[Ticker], YahooDetails[Ticker],0), 2)</f>
        <v>#N/A</v>
      </c>
      <c r="O18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-0.83673469387755095</v>
      </c>
      <c r="P18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3.6249999999999996</v>
      </c>
      <c r="Q1862" s="17">
        <f>IFERROR(ZACKS_Screener[[#This Row],[Price]]/ZACKS_Screener[[#This Row],[EPS1]], "")</f>
        <v>200.25</v>
      </c>
      <c r="R1862" s="17">
        <f>IFERROR(ZACKS_Screener[[#This Row],[Price]]/ZACKS_Screener[[#This Row],[EPS2]], "")</f>
        <v>43.297297297297298</v>
      </c>
      <c r="S1862" s="17">
        <f>IFERROR(ZACKS_Screener[[#This Row],[PE1]]/(ZACKS_Screener[[#This Row],[EG1]]*100), "")</f>
        <v>-2.3932317073170735</v>
      </c>
      <c r="T1862" s="17">
        <f>IFERROR(ZACKS_Screener[[#This Row],[PE2]]/(ZACKS_Screener[[#This Row],[EG2]]*100), "")</f>
        <v>0.11944082013047533</v>
      </c>
      <c r="U1862"/>
    </row>
    <row r="1863" spans="1:21" hidden="1" x14ac:dyDescent="0.25">
      <c r="A1863" s="20" t="s">
        <v>2823</v>
      </c>
      <c r="B1863" s="35">
        <v>50981.96</v>
      </c>
      <c r="C1863" s="6" t="s">
        <v>2822</v>
      </c>
      <c r="D1863" s="6" t="s">
        <v>13</v>
      </c>
      <c r="E1863" s="6" t="s">
        <v>41</v>
      </c>
      <c r="F1863" s="6" t="s">
        <v>317</v>
      </c>
      <c r="G1863">
        <v>3</v>
      </c>
      <c r="H1863">
        <v>202303</v>
      </c>
      <c r="I1863" s="8">
        <v>16.11</v>
      </c>
      <c r="J1863" s="8">
        <v>2.0699999999999998</v>
      </c>
      <c r="K1863" s="8">
        <v>0.32</v>
      </c>
      <c r="M1863" s="36" t="str">
        <f>INDEX(YahooDetails[], MATCH(ZACKS_Screener[Ticker], YahooDetails[Ticker],0), 4)</f>
        <v>Healthcare</v>
      </c>
      <c r="N1863" s="6" t="str">
        <f>INDEX(YahooDetails[], MATCH(ZACKS_Screener[Ticker], YahooDetails[Ticker],0), 2)</f>
        <v>Drug Manufacturers—Specialty &amp; Generic</v>
      </c>
      <c r="O18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-0.84541062801932365</v>
      </c>
      <c r="P18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63" s="17">
        <f>IFERROR(ZACKS_Screener[[#This Row],[Price]]/ZACKS_Screener[[#This Row],[EPS1]], "")</f>
        <v>50.34375</v>
      </c>
      <c r="R1863" s="17" t="str">
        <f>IFERROR(ZACKS_Screener[[#This Row],[Price]]/ZACKS_Screener[[#This Row],[EPS2]], "")</f>
        <v/>
      </c>
      <c r="S1863" s="17">
        <f>IFERROR(ZACKS_Screener[[#This Row],[PE1]]/(ZACKS_Screener[[#This Row],[EG1]]*100), "")</f>
        <v>-0.59549464285714282</v>
      </c>
      <c r="T1863" s="17" t="str">
        <f>IFERROR(ZACKS_Screener[[#This Row],[PE2]]/(ZACKS_Screener[[#This Row],[EG2]]*100), "")</f>
        <v/>
      </c>
      <c r="U1863"/>
    </row>
    <row r="1864" spans="1:21" hidden="1" x14ac:dyDescent="0.25">
      <c r="A1864" s="20" t="s">
        <v>539</v>
      </c>
      <c r="B1864" s="35">
        <v>26739.08</v>
      </c>
      <c r="C1864" s="6" t="s">
        <v>538</v>
      </c>
      <c r="D1864" s="6" t="s">
        <v>22</v>
      </c>
      <c r="E1864" s="6" t="s">
        <v>41</v>
      </c>
      <c r="F1864" s="6" t="s">
        <v>67</v>
      </c>
      <c r="G1864">
        <v>12</v>
      </c>
      <c r="H1864">
        <v>202212</v>
      </c>
      <c r="I1864" s="8">
        <v>109.94</v>
      </c>
      <c r="J1864" s="8">
        <v>39.799999999999997</v>
      </c>
      <c r="K1864" s="8">
        <v>5.64</v>
      </c>
      <c r="L1864" s="8">
        <v>3.48</v>
      </c>
      <c r="M1864" s="36" t="str">
        <f>INDEX(YahooDetails[], MATCH(ZACKS_Screener[Ticker], YahooDetails[Ticker],0), 4)</f>
        <v>Healthcare</v>
      </c>
      <c r="N1864" s="6" t="str">
        <f>INDEX(YahooDetails[], MATCH(ZACKS_Screener[Ticker], YahooDetails[Ticker],0), 2)</f>
        <v>Biotechnology</v>
      </c>
      <c r="O18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-0.85829145728643219</v>
      </c>
      <c r="P18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-0.38297872340425526</v>
      </c>
      <c r="Q1864" s="17">
        <f>IFERROR(ZACKS_Screener[[#This Row],[Price]]/ZACKS_Screener[[#This Row],[EPS1]], "")</f>
        <v>19.49290780141844</v>
      </c>
      <c r="R1864" s="17">
        <f>IFERROR(ZACKS_Screener[[#This Row],[Price]]/ZACKS_Screener[[#This Row],[EPS2]], "")</f>
        <v>31.591954022988507</v>
      </c>
      <c r="S1864" s="17">
        <f>IFERROR(ZACKS_Screener[[#This Row],[PE1]]/(ZACKS_Screener[[#This Row],[EG1]]*100), "")</f>
        <v>-0.2271129187635989</v>
      </c>
      <c r="T1864" s="17">
        <f>IFERROR(ZACKS_Screener[[#This Row],[PE2]]/(ZACKS_Screener[[#This Row],[EG2]]*100), "")</f>
        <v>-0.8249010217113667</v>
      </c>
      <c r="U1864"/>
    </row>
    <row r="1865" spans="1:21" hidden="1" x14ac:dyDescent="0.25">
      <c r="A1865" s="20" t="s">
        <v>1327</v>
      </c>
      <c r="B1865" s="35">
        <v>16334.89</v>
      </c>
      <c r="C1865" s="6" t="s">
        <v>1326</v>
      </c>
      <c r="D1865" s="6" t="s">
        <v>22</v>
      </c>
      <c r="E1865" s="6" t="s">
        <v>330</v>
      </c>
      <c r="F1865" s="6" t="s">
        <v>971</v>
      </c>
      <c r="G1865">
        <v>12</v>
      </c>
      <c r="H1865">
        <v>202212</v>
      </c>
      <c r="I1865" s="8">
        <v>69.69</v>
      </c>
      <c r="J1865" s="8">
        <v>2.15</v>
      </c>
      <c r="K1865" s="8">
        <v>0.3</v>
      </c>
      <c r="L1865" s="8">
        <v>1.1000000000000001</v>
      </c>
      <c r="M1865" s="36" t="str">
        <f>INDEX(YahooDetails[], MATCH(ZACKS_Screener[Ticker], YahooDetails[Ticker],0), 4)</f>
        <v>Communication Services</v>
      </c>
      <c r="N1865" s="6" t="str">
        <f>INDEX(YahooDetails[], MATCH(ZACKS_Screener[Ticker], YahooDetails[Ticker],0), 2)</f>
        <v>Entertainment</v>
      </c>
      <c r="O18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-0.86046511627906974</v>
      </c>
      <c r="P18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2.666666666666667</v>
      </c>
      <c r="Q1865" s="17">
        <f>IFERROR(ZACKS_Screener[[#This Row],[Price]]/ZACKS_Screener[[#This Row],[EPS1]], "")</f>
        <v>232.3</v>
      </c>
      <c r="R1865" s="17">
        <f>IFERROR(ZACKS_Screener[[#This Row],[Price]]/ZACKS_Screener[[#This Row],[EPS2]], "")</f>
        <v>63.354545454545445</v>
      </c>
      <c r="S1865" s="17">
        <f>IFERROR(ZACKS_Screener[[#This Row],[PE1]]/(ZACKS_Screener[[#This Row],[EG1]]*100), "")</f>
        <v>-2.6997027027027025</v>
      </c>
      <c r="T1865" s="17">
        <f>IFERROR(ZACKS_Screener[[#This Row],[PE2]]/(ZACKS_Screener[[#This Row],[EG2]]*100), "")</f>
        <v>0.2375795454545454</v>
      </c>
      <c r="U1865"/>
    </row>
    <row r="1866" spans="1:21" hidden="1" x14ac:dyDescent="0.25">
      <c r="A1866" s="20" t="s">
        <v>1623</v>
      </c>
      <c r="B1866" s="35">
        <v>5877.12</v>
      </c>
      <c r="C1866" s="6" t="s">
        <v>1622</v>
      </c>
      <c r="D1866" s="6" t="s">
        <v>22</v>
      </c>
      <c r="E1866" s="6" t="s">
        <v>41</v>
      </c>
      <c r="F1866" s="6" t="s">
        <v>317</v>
      </c>
      <c r="G1866">
        <v>12</v>
      </c>
      <c r="H1866">
        <v>202212</v>
      </c>
      <c r="I1866" s="8">
        <v>41.07</v>
      </c>
      <c r="J1866" s="8">
        <v>-1.9</v>
      </c>
      <c r="K1866" s="8">
        <v>-3.55</v>
      </c>
      <c r="L1866" s="8">
        <v>-3.43</v>
      </c>
      <c r="M1866" s="36" t="str">
        <f>INDEX(YahooDetails[], MATCH(ZACKS_Screener[Ticker], YahooDetails[Ticker],0), 4)</f>
        <v>Healthcare</v>
      </c>
      <c r="N1866" s="6" t="str">
        <f>INDEX(YahooDetails[], MATCH(ZACKS_Screener[Ticker], YahooDetails[Ticker],0), 2)</f>
        <v>Biotechnology</v>
      </c>
      <c r="O18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-0.86842105263157898</v>
      </c>
      <c r="P18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3.3802816901408357E-2</v>
      </c>
      <c r="Q1866" s="17">
        <f>IFERROR(ZACKS_Screener[[#This Row],[Price]]/ZACKS_Screener[[#This Row],[EPS1]], "")</f>
        <v>-11.569014084507042</v>
      </c>
      <c r="R1866" s="17">
        <f>IFERROR(ZACKS_Screener[[#This Row],[Price]]/ZACKS_Screener[[#This Row],[EPS2]], "")</f>
        <v>-11.973760932944606</v>
      </c>
      <c r="S1866" s="17">
        <f>IFERROR(ZACKS_Screener[[#This Row],[PE1]]/(ZACKS_Screener[[#This Row],[EG1]]*100), "")</f>
        <v>0.13321895006402049</v>
      </c>
      <c r="T1866" s="17">
        <f>IFERROR(ZACKS_Screener[[#This Row],[PE2]]/(ZACKS_Screener[[#This Row],[EG2]]*100), "")</f>
        <v>-3.5422376093294559</v>
      </c>
      <c r="U1866"/>
    </row>
    <row r="1867" spans="1:21" hidden="1" x14ac:dyDescent="0.25">
      <c r="A1867" s="20" t="s">
        <v>1809</v>
      </c>
      <c r="B1867" s="35">
        <v>11926.11</v>
      </c>
      <c r="C1867" s="6" t="s">
        <v>1808</v>
      </c>
      <c r="D1867" s="6" t="s">
        <v>22</v>
      </c>
      <c r="E1867" s="6" t="s">
        <v>41</v>
      </c>
      <c r="F1867" s="6" t="s">
        <v>67</v>
      </c>
      <c r="G1867">
        <v>12</v>
      </c>
      <c r="H1867">
        <v>202212</v>
      </c>
      <c r="I1867" s="8">
        <v>72.25</v>
      </c>
      <c r="J1867" s="8">
        <v>-1.3</v>
      </c>
      <c r="K1867" s="8">
        <v>-2.48</v>
      </c>
      <c r="L1867" s="8">
        <v>-1.72</v>
      </c>
      <c r="M1867" s="36" t="str">
        <f>INDEX(YahooDetails[], MATCH(ZACKS_Screener[Ticker], YahooDetails[Ticker],0), 4)</f>
        <v>Healthcare</v>
      </c>
      <c r="N1867" s="6" t="str">
        <f>INDEX(YahooDetails[], MATCH(ZACKS_Screener[Ticker], YahooDetails[Ticker],0), 2)</f>
        <v>Biotechnology</v>
      </c>
      <c r="O18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-0.90769230769230758</v>
      </c>
      <c r="P18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0.30645161290322581</v>
      </c>
      <c r="Q1867" s="17">
        <f>IFERROR(ZACKS_Screener[[#This Row],[Price]]/ZACKS_Screener[[#This Row],[EPS1]], "")</f>
        <v>-29.133064516129032</v>
      </c>
      <c r="R1867" s="17">
        <f>IFERROR(ZACKS_Screener[[#This Row],[Price]]/ZACKS_Screener[[#This Row],[EPS2]], "")</f>
        <v>-42.005813953488371</v>
      </c>
      <c r="S1867" s="17">
        <f>IFERROR(ZACKS_Screener[[#This Row],[PE1]]/(ZACKS_Screener[[#This Row],[EG1]]*100), "")</f>
        <v>0.32095749043193006</v>
      </c>
      <c r="T1867" s="17">
        <f>IFERROR(ZACKS_Screener[[#This Row],[PE2]]/(ZACKS_Screener[[#This Row],[EG2]]*100), "")</f>
        <v>-1.3707160342717257</v>
      </c>
      <c r="U1867"/>
    </row>
    <row r="1868" spans="1:21" hidden="1" x14ac:dyDescent="0.25">
      <c r="A1868" s="20" t="s">
        <v>3650</v>
      </c>
      <c r="B1868" s="35">
        <v>2699.01</v>
      </c>
      <c r="C1868" s="6" t="s">
        <v>3649</v>
      </c>
      <c r="D1868" s="6" t="s">
        <v>13</v>
      </c>
      <c r="E1868" s="6" t="s">
        <v>179</v>
      </c>
      <c r="F1868" s="6" t="s">
        <v>399</v>
      </c>
      <c r="G1868">
        <v>12</v>
      </c>
      <c r="H1868">
        <v>202212</v>
      </c>
      <c r="I1868" s="8">
        <v>10.029999999999999</v>
      </c>
      <c r="J1868" s="8">
        <v>-0.24</v>
      </c>
      <c r="K1868" s="8">
        <v>-0.46</v>
      </c>
      <c r="L1868" s="8">
        <v>-0.56999999999999995</v>
      </c>
      <c r="M1868" s="36" t="str">
        <f>INDEX(YahooDetails[], MATCH(ZACKS_Screener[Ticker], YahooDetails[Ticker],0), 4)</f>
        <v>Industrials</v>
      </c>
      <c r="N1868" s="6" t="str">
        <f>INDEX(YahooDetails[], MATCH(ZACKS_Screener[Ticker], YahooDetails[Ticker],0), 2)</f>
        <v>Aerospace &amp; Defense</v>
      </c>
      <c r="O18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-0.91666666666666685</v>
      </c>
      <c r="P18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-0.23913043478260854</v>
      </c>
      <c r="Q1868" s="17">
        <f>IFERROR(ZACKS_Screener[[#This Row],[Price]]/ZACKS_Screener[[#This Row],[EPS1]], "")</f>
        <v>-21.804347826086953</v>
      </c>
      <c r="R1868" s="17">
        <f>IFERROR(ZACKS_Screener[[#This Row],[Price]]/ZACKS_Screener[[#This Row],[EPS2]], "")</f>
        <v>-17.596491228070175</v>
      </c>
      <c r="S1868" s="17">
        <f>IFERROR(ZACKS_Screener[[#This Row],[PE1]]/(ZACKS_Screener[[#This Row],[EG1]]*100), "")</f>
        <v>0.23786561264822126</v>
      </c>
      <c r="T1868" s="17">
        <f>IFERROR(ZACKS_Screener[[#This Row],[PE2]]/(ZACKS_Screener[[#This Row],[EG2]]*100), "")</f>
        <v>0.73585326953748054</v>
      </c>
      <c r="U1868"/>
    </row>
    <row r="1869" spans="1:21" hidden="1" x14ac:dyDescent="0.25">
      <c r="A1869" s="20" t="s">
        <v>17</v>
      </c>
      <c r="B1869" s="35">
        <v>6104.9</v>
      </c>
      <c r="C1869" s="6" t="s">
        <v>16</v>
      </c>
      <c r="D1869" s="6" t="s">
        <v>13</v>
      </c>
      <c r="E1869" s="6" t="s">
        <v>18</v>
      </c>
      <c r="F1869" s="6" t="s">
        <v>19</v>
      </c>
      <c r="G1869">
        <v>12</v>
      </c>
      <c r="H1869">
        <v>202212</v>
      </c>
      <c r="I1869" s="8">
        <v>34.22</v>
      </c>
      <c r="J1869" s="8">
        <v>4.83</v>
      </c>
      <c r="K1869" s="8">
        <v>0.34</v>
      </c>
      <c r="L1869" s="8">
        <v>5.54</v>
      </c>
      <c r="M1869" s="36" t="str">
        <f>INDEX(YahooDetails[], MATCH(ZACKS_Screener[Ticker], YahooDetails[Ticker],0), 4)</f>
        <v>Basic Materials</v>
      </c>
      <c r="N1869" s="6" t="str">
        <f>INDEX(YahooDetails[], MATCH(ZACKS_Screener[Ticker], YahooDetails[Ticker],0), 2)</f>
        <v>Aluminum</v>
      </c>
      <c r="O18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-0.92960662525879922</v>
      </c>
      <c r="P18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15.294117647058822</v>
      </c>
      <c r="Q1869" s="17">
        <f>IFERROR(ZACKS_Screener[[#This Row],[Price]]/ZACKS_Screener[[#This Row],[EPS1]], "")</f>
        <v>100.64705882352941</v>
      </c>
      <c r="R1869" s="17">
        <f>IFERROR(ZACKS_Screener[[#This Row],[Price]]/ZACKS_Screener[[#This Row],[EPS2]], "")</f>
        <v>6.1768953068592056</v>
      </c>
      <c r="S1869" s="17">
        <f>IFERROR(ZACKS_Screener[[#This Row],[PE1]]/(ZACKS_Screener[[#This Row],[EG1]]*100), "")</f>
        <v>-1.0826843966985455</v>
      </c>
      <c r="T1869" s="17">
        <f>IFERROR(ZACKS_Screener[[#This Row],[PE2]]/(ZACKS_Screener[[#This Row],[EG2]]*100), "")</f>
        <v>4.0387392391002504E-3</v>
      </c>
      <c r="U1869"/>
    </row>
    <row r="1870" spans="1:21" hidden="1" x14ac:dyDescent="0.25">
      <c r="A1870" s="20" t="s">
        <v>4225</v>
      </c>
      <c r="B1870" s="35">
        <v>2577.31</v>
      </c>
      <c r="C1870" s="6" t="s">
        <v>4224</v>
      </c>
      <c r="D1870" s="6" t="s">
        <v>22</v>
      </c>
      <c r="E1870" s="6" t="s">
        <v>14</v>
      </c>
      <c r="F1870" s="6" t="s">
        <v>630</v>
      </c>
      <c r="G1870">
        <v>12</v>
      </c>
      <c r="H1870">
        <v>202212</v>
      </c>
      <c r="I1870" s="8">
        <v>118.77</v>
      </c>
      <c r="J1870" s="8">
        <v>3.66</v>
      </c>
      <c r="K1870" s="8">
        <v>0.09</v>
      </c>
      <c r="L1870" s="8">
        <v>1.27</v>
      </c>
      <c r="M1870" s="36" t="str">
        <f>INDEX(YahooDetails[], MATCH(ZACKS_Screener[Ticker], YahooDetails[Ticker],0), 4)</f>
        <v>Technology</v>
      </c>
      <c r="N1870" s="6" t="str">
        <f>INDEX(YahooDetails[], MATCH(ZACKS_Screener[Ticker], YahooDetails[Ticker],0), 2)</f>
        <v>Semiconductors</v>
      </c>
      <c r="O18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-0.97540983606557385</v>
      </c>
      <c r="P18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13.111111111111111</v>
      </c>
      <c r="Q1870" s="17">
        <f>IFERROR(ZACKS_Screener[[#This Row],[Price]]/ZACKS_Screener[[#This Row],[EPS1]], "")</f>
        <v>1319.6666666666667</v>
      </c>
      <c r="R1870" s="17">
        <f>IFERROR(ZACKS_Screener[[#This Row],[Price]]/ZACKS_Screener[[#This Row],[EPS2]], "")</f>
        <v>93.519685039370074</v>
      </c>
      <c r="S1870" s="17">
        <f>IFERROR(ZACKS_Screener[[#This Row],[PE1]]/(ZACKS_Screener[[#This Row],[EG1]]*100), "")</f>
        <v>-13.529355742296918</v>
      </c>
      <c r="T1870" s="17">
        <f>IFERROR(ZACKS_Screener[[#This Row],[PE2]]/(ZACKS_Screener[[#This Row],[EG2]]*100), "")</f>
        <v>7.1328573335112763E-2</v>
      </c>
      <c r="U1870"/>
    </row>
    <row r="1871" spans="1:21" hidden="1" x14ac:dyDescent="0.25">
      <c r="A1871" s="20" t="s">
        <v>2782</v>
      </c>
      <c r="B1871" s="35">
        <v>12922.77</v>
      </c>
      <c r="C1871" s="6" t="s">
        <v>2781</v>
      </c>
      <c r="D1871" s="6" t="s">
        <v>22</v>
      </c>
      <c r="E1871" s="6" t="s">
        <v>85</v>
      </c>
      <c r="F1871" s="6" t="s">
        <v>286</v>
      </c>
      <c r="G1871">
        <v>6</v>
      </c>
      <c r="H1871">
        <v>202206</v>
      </c>
      <c r="I1871" s="8">
        <v>62.58</v>
      </c>
      <c r="J1871" s="8">
        <v>8.18</v>
      </c>
      <c r="K1871" s="8">
        <v>0.19</v>
      </c>
      <c r="L1871" s="8">
        <v>2.1800000000000002</v>
      </c>
      <c r="M1871" s="36" t="str">
        <f>INDEX(YahooDetails[], MATCH(ZACKS_Screener[Ticker], YahooDetails[Ticker],0), 4)</f>
        <v>Technology</v>
      </c>
      <c r="N1871" s="6" t="str">
        <f>INDEX(YahooDetails[], MATCH(ZACKS_Screener[Ticker], YahooDetails[Ticker],0), 2)</f>
        <v>Computer Hardware</v>
      </c>
      <c r="O18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-0.97677261613691924</v>
      </c>
      <c r="P18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10.473684210526317</v>
      </c>
      <c r="Q1871" s="17">
        <f>IFERROR(ZACKS_Screener[[#This Row],[Price]]/ZACKS_Screener[[#This Row],[EPS1]], "")</f>
        <v>329.36842105263156</v>
      </c>
      <c r="R1871" s="17">
        <f>IFERROR(ZACKS_Screener[[#This Row],[Price]]/ZACKS_Screener[[#This Row],[EPS2]], "")</f>
        <v>28.706422018348622</v>
      </c>
      <c r="S1871" s="17">
        <f>IFERROR(ZACKS_Screener[[#This Row],[PE1]]/(ZACKS_Screener[[#This Row],[EG1]]*100), "")</f>
        <v>-3.3720071141558527</v>
      </c>
      <c r="T1871" s="17">
        <f>IFERROR(ZACKS_Screener[[#This Row],[PE2]]/(ZACKS_Screener[[#This Row],[EG2]]*100), "")</f>
        <v>2.7408141625558984E-2</v>
      </c>
      <c r="U1871"/>
    </row>
    <row r="1872" spans="1:21" hidden="1" x14ac:dyDescent="0.25">
      <c r="A1872" s="20" t="s">
        <v>1331</v>
      </c>
      <c r="B1872" s="35">
        <v>4237.26</v>
      </c>
      <c r="C1872" s="6" t="s">
        <v>1330</v>
      </c>
      <c r="D1872" s="6" t="s">
        <v>22</v>
      </c>
      <c r="E1872" s="6" t="s">
        <v>14</v>
      </c>
      <c r="F1872" s="6" t="s">
        <v>1332</v>
      </c>
      <c r="G1872">
        <v>12</v>
      </c>
      <c r="H1872">
        <v>202212</v>
      </c>
      <c r="I1872" s="8">
        <v>17.27</v>
      </c>
      <c r="J1872" s="8">
        <v>1.8</v>
      </c>
      <c r="K1872" s="8">
        <v>0.03</v>
      </c>
      <c r="L1872" s="8">
        <v>0.13</v>
      </c>
      <c r="M1872" s="36" t="str">
        <f>INDEX(YahooDetails[], MATCH(ZACKS_Screener[Ticker], YahooDetails[Ticker],0), 4)</f>
        <v>Communication Services</v>
      </c>
      <c r="N1872" s="6" t="str">
        <f>INDEX(YahooDetails[], MATCH(ZACKS_Screener[Ticker], YahooDetails[Ticker],0), 2)</f>
        <v>Telecom Services</v>
      </c>
      <c r="O18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-0.98333333333333328</v>
      </c>
      <c r="P18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3.3333333333333335</v>
      </c>
      <c r="Q1872" s="17">
        <f>IFERROR(ZACKS_Screener[[#This Row],[Price]]/ZACKS_Screener[[#This Row],[EPS1]], "")</f>
        <v>575.66666666666663</v>
      </c>
      <c r="R1872" s="17">
        <f>IFERROR(ZACKS_Screener[[#This Row],[Price]]/ZACKS_Screener[[#This Row],[EPS2]], "")</f>
        <v>132.84615384615384</v>
      </c>
      <c r="S1872" s="17">
        <f>IFERROR(ZACKS_Screener[[#This Row],[PE1]]/(ZACKS_Screener[[#This Row],[EG1]]*100), "")</f>
        <v>-5.8542372881355931</v>
      </c>
      <c r="T1872" s="17">
        <f>IFERROR(ZACKS_Screener[[#This Row],[PE2]]/(ZACKS_Screener[[#This Row],[EG2]]*100), "")</f>
        <v>0.39853846153846145</v>
      </c>
      <c r="U1872"/>
    </row>
    <row r="1873" spans="1:21" hidden="1" x14ac:dyDescent="0.25">
      <c r="A1873" s="20" t="s">
        <v>6981</v>
      </c>
      <c r="B1873" s="35">
        <v>2168.35</v>
      </c>
      <c r="C1873" s="6" t="s">
        <v>6980</v>
      </c>
      <c r="D1873" s="6" t="s">
        <v>22</v>
      </c>
      <c r="E1873" s="6" t="s">
        <v>41</v>
      </c>
      <c r="F1873" s="6" t="s">
        <v>67</v>
      </c>
      <c r="G1873">
        <v>12</v>
      </c>
      <c r="H1873">
        <v>202212</v>
      </c>
      <c r="I1873" s="8">
        <v>7.51</v>
      </c>
      <c r="J1873" s="8">
        <v>0.5</v>
      </c>
      <c r="K1873" s="8">
        <v>-0.56999999999999995</v>
      </c>
      <c r="L1873" s="8">
        <v>-0.64</v>
      </c>
      <c r="M1873" s="36" t="e">
        <f>INDEX(YahooDetails[], MATCH(ZACKS_Screener[Ticker], YahooDetails[Ticker],0), 4)</f>
        <v>#N/A</v>
      </c>
      <c r="N1873" s="6" t="e">
        <f>INDEX(YahooDetails[], MATCH(ZACKS_Screener[Ticker], YahooDetails[Ticker],0), 2)</f>
        <v>#N/A</v>
      </c>
      <c r="O18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-0.12280701754385977</v>
      </c>
      <c r="Q1873" s="17">
        <f>IFERROR(ZACKS_Screener[[#This Row],[Price]]/ZACKS_Screener[[#This Row],[EPS1]], "")</f>
        <v>-13.17543859649123</v>
      </c>
      <c r="R1873" s="17">
        <f>IFERROR(ZACKS_Screener[[#This Row],[Price]]/ZACKS_Screener[[#This Row],[EPS2]], "")</f>
        <v>-11.734375</v>
      </c>
      <c r="S1873" s="17">
        <f>IFERROR(ZACKS_Screener[[#This Row],[PE1]]/(ZACKS_Screener[[#This Row],[EG1]]*100), "")</f>
        <v>0.13175438596491229</v>
      </c>
      <c r="T1873" s="17">
        <f>IFERROR(ZACKS_Screener[[#This Row],[PE2]]/(ZACKS_Screener[[#This Row],[EG2]]*100), "")</f>
        <v>0.95551339285714199</v>
      </c>
      <c r="U1873"/>
    </row>
    <row r="1874" spans="1:21" hidden="1" x14ac:dyDescent="0.25">
      <c r="A1874" s="20" t="s">
        <v>228</v>
      </c>
      <c r="B1874" s="35">
        <v>3138.3</v>
      </c>
      <c r="C1874" s="6" t="s">
        <v>227</v>
      </c>
      <c r="D1874" s="6" t="s">
        <v>22</v>
      </c>
      <c r="E1874" s="6" t="s">
        <v>14</v>
      </c>
      <c r="F1874" s="6" t="s">
        <v>196</v>
      </c>
      <c r="G1874">
        <v>1</v>
      </c>
      <c r="H1874">
        <v>202301</v>
      </c>
      <c r="I1874" s="8">
        <v>82.37</v>
      </c>
      <c r="J1874" s="8">
        <v>1.1000000000000001</v>
      </c>
      <c r="K1874" s="8">
        <v>-0.56000000000000005</v>
      </c>
      <c r="L1874" s="8">
        <v>0.12</v>
      </c>
      <c r="M1874" s="36" t="str">
        <f>INDEX(YahooDetails[], MATCH(ZACKS_Screener[Ticker], YahooDetails[Ticker],0), 4)</f>
        <v>Technology</v>
      </c>
      <c r="N1874" s="6" t="str">
        <f>INDEX(YahooDetails[], MATCH(ZACKS_Screener[Ticker], YahooDetails[Ticker],0), 2)</f>
        <v>Semiconductor Equipment &amp; Materials</v>
      </c>
      <c r="O18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74" s="17">
        <f>IFERROR(ZACKS_Screener[[#This Row],[Price]]/ZACKS_Screener[[#This Row],[EPS1]], "")</f>
        <v>-147.08928571428572</v>
      </c>
      <c r="R1874" s="17">
        <f>IFERROR(ZACKS_Screener[[#This Row],[Price]]/ZACKS_Screener[[#This Row],[EPS2]], "")</f>
        <v>686.41666666666674</v>
      </c>
      <c r="S1874" s="17">
        <f>IFERROR(ZACKS_Screener[[#This Row],[PE1]]/(ZACKS_Screener[[#This Row],[EG1]]*100), "")</f>
        <v>1.4708928571428572</v>
      </c>
      <c r="T1874" s="17">
        <f>IFERROR(ZACKS_Screener[[#This Row],[PE2]]/(ZACKS_Screener[[#This Row],[EG2]]*100), "")</f>
        <v>6.8641666666666676</v>
      </c>
      <c r="U1874"/>
    </row>
    <row r="1875" spans="1:21" hidden="1" x14ac:dyDescent="0.25">
      <c r="A1875" s="20" t="s">
        <v>425</v>
      </c>
      <c r="B1875" s="35">
        <v>31975.46</v>
      </c>
      <c r="C1875" s="6" t="s">
        <v>423</v>
      </c>
      <c r="D1875" s="6" t="s">
        <v>13</v>
      </c>
      <c r="E1875" s="6" t="s">
        <v>37</v>
      </c>
      <c r="F1875" s="6" t="s">
        <v>418</v>
      </c>
      <c r="G1875">
        <v>12</v>
      </c>
      <c r="H1875">
        <v>202212</v>
      </c>
      <c r="I1875" s="8">
        <v>3</v>
      </c>
      <c r="J1875" s="8">
        <v>0.35</v>
      </c>
      <c r="M1875" s="36" t="str">
        <f>INDEX(YahooDetails[], MATCH(ZACKS_Screener[Ticker], YahooDetails[Ticker],0), 4)</f>
        <v>Financial Services</v>
      </c>
      <c r="N1875" s="6" t="str">
        <f>INDEX(YahooDetails[], MATCH(ZACKS_Screener[Ticker], YahooDetails[Ticker],0), 2)</f>
        <v>Banks—Regional</v>
      </c>
      <c r="O18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5" s="17" t="str">
        <f>IFERROR(ZACKS_Screener[[#This Row],[Price]]/ZACKS_Screener[[#This Row],[EPS1]], "")</f>
        <v/>
      </c>
      <c r="R1875" s="17" t="str">
        <f>IFERROR(ZACKS_Screener[[#This Row],[Price]]/ZACKS_Screener[[#This Row],[EPS2]], "")</f>
        <v/>
      </c>
      <c r="S1875" s="17" t="str">
        <f>IFERROR(ZACKS_Screener[[#This Row],[PE1]]/(ZACKS_Screener[[#This Row],[EG1]]*100), "")</f>
        <v/>
      </c>
      <c r="T1875" s="17" t="str">
        <f>IFERROR(ZACKS_Screener[[#This Row],[PE2]]/(ZACKS_Screener[[#This Row],[EG2]]*100), "")</f>
        <v/>
      </c>
      <c r="U1875"/>
    </row>
    <row r="1876" spans="1:21" hidden="1" x14ac:dyDescent="0.25">
      <c r="A1876" s="20" t="s">
        <v>469</v>
      </c>
      <c r="B1876" s="35">
        <v>31855.13</v>
      </c>
      <c r="C1876" s="6" t="s">
        <v>468</v>
      </c>
      <c r="D1876" s="6" t="s">
        <v>13</v>
      </c>
      <c r="E1876" s="6" t="s">
        <v>51</v>
      </c>
      <c r="F1876" s="6" t="s">
        <v>52</v>
      </c>
      <c r="G1876">
        <v>4</v>
      </c>
      <c r="H1876">
        <v>202304</v>
      </c>
      <c r="I1876" s="8">
        <v>66.47</v>
      </c>
      <c r="J1876" s="8">
        <v>1.89</v>
      </c>
      <c r="M1876" s="36" t="e">
        <f>INDEX(YahooDetails[], MATCH(ZACKS_Screener[Ticker], YahooDetails[Ticker],0), 4)</f>
        <v>#N/A</v>
      </c>
      <c r="N1876" s="6" t="e">
        <f>INDEX(YahooDetails[], MATCH(ZACKS_Screener[Ticker], YahooDetails[Ticker],0), 2)</f>
        <v>#N/A</v>
      </c>
      <c r="O18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6" s="17" t="str">
        <f>IFERROR(ZACKS_Screener[[#This Row],[Price]]/ZACKS_Screener[[#This Row],[EPS1]], "")</f>
        <v/>
      </c>
      <c r="R1876" s="17" t="str">
        <f>IFERROR(ZACKS_Screener[[#This Row],[Price]]/ZACKS_Screener[[#This Row],[EPS2]], "")</f>
        <v/>
      </c>
      <c r="S1876" s="17" t="str">
        <f>IFERROR(ZACKS_Screener[[#This Row],[PE1]]/(ZACKS_Screener[[#This Row],[EG1]]*100), "")</f>
        <v/>
      </c>
      <c r="T1876" s="17" t="str">
        <f>IFERROR(ZACKS_Screener[[#This Row],[PE2]]/(ZACKS_Screener[[#This Row],[EG2]]*100), "")</f>
        <v/>
      </c>
      <c r="U1876"/>
    </row>
    <row r="1877" spans="1:21" hidden="1" x14ac:dyDescent="0.25">
      <c r="A1877" s="20" t="s">
        <v>493</v>
      </c>
      <c r="B1877" s="35">
        <v>10987.99</v>
      </c>
      <c r="C1877" s="6" t="s">
        <v>491</v>
      </c>
      <c r="D1877" s="6" t="s">
        <v>13</v>
      </c>
      <c r="E1877" s="6" t="s">
        <v>41</v>
      </c>
      <c r="F1877" s="6" t="s">
        <v>67</v>
      </c>
      <c r="G1877">
        <v>12</v>
      </c>
      <c r="H1877">
        <v>202212</v>
      </c>
      <c r="I1877" s="8">
        <v>371.1</v>
      </c>
      <c r="J1877" s="8">
        <v>14.42</v>
      </c>
      <c r="M1877" s="36" t="e">
        <f>INDEX(YahooDetails[], MATCH(ZACKS_Screener[Ticker], YahooDetails[Ticker],0), 4)</f>
        <v>#N/A</v>
      </c>
      <c r="N1877" s="6" t="e">
        <f>INDEX(YahooDetails[], MATCH(ZACKS_Screener[Ticker], YahooDetails[Ticker],0), 2)</f>
        <v>#N/A</v>
      </c>
      <c r="O18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7" s="17" t="str">
        <f>IFERROR(ZACKS_Screener[[#This Row],[Price]]/ZACKS_Screener[[#This Row],[EPS1]], "")</f>
        <v/>
      </c>
      <c r="R1877" s="17" t="str">
        <f>IFERROR(ZACKS_Screener[[#This Row],[Price]]/ZACKS_Screener[[#This Row],[EPS2]], "")</f>
        <v/>
      </c>
      <c r="S1877" s="17" t="str">
        <f>IFERROR(ZACKS_Screener[[#This Row],[PE1]]/(ZACKS_Screener[[#This Row],[EG1]]*100), "")</f>
        <v/>
      </c>
      <c r="T1877" s="17" t="str">
        <f>IFERROR(ZACKS_Screener[[#This Row],[PE2]]/(ZACKS_Screener[[#This Row],[EG2]]*100), "")</f>
        <v/>
      </c>
      <c r="U1877"/>
    </row>
    <row r="1878" spans="1:21" hidden="1" x14ac:dyDescent="0.25">
      <c r="A1878" s="20" t="s">
        <v>535</v>
      </c>
      <c r="B1878" s="35">
        <v>53688.94</v>
      </c>
      <c r="C1878" s="6" t="s">
        <v>534</v>
      </c>
      <c r="D1878" s="6" t="s">
        <v>13</v>
      </c>
      <c r="E1878" s="6" t="s">
        <v>37</v>
      </c>
      <c r="F1878" s="6" t="s">
        <v>458</v>
      </c>
      <c r="G1878">
        <v>12</v>
      </c>
      <c r="H1878">
        <v>202212</v>
      </c>
      <c r="I1878" s="8">
        <v>32.78</v>
      </c>
      <c r="J1878" s="8">
        <v>1.19</v>
      </c>
      <c r="M1878" s="36" t="str">
        <f>INDEX(YahooDetails[], MATCH(ZACKS_Screener[Ticker], YahooDetails[Ticker],0), 4)</f>
        <v>Financial Services</v>
      </c>
      <c r="N1878" s="6" t="str">
        <f>INDEX(YahooDetails[], MATCH(ZACKS_Screener[Ticker], YahooDetails[Ticker],0), 2)</f>
        <v>Asset Management</v>
      </c>
      <c r="O18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8" s="17" t="str">
        <f>IFERROR(ZACKS_Screener[[#This Row],[Price]]/ZACKS_Screener[[#This Row],[EPS1]], "")</f>
        <v/>
      </c>
      <c r="R1878" s="17" t="str">
        <f>IFERROR(ZACKS_Screener[[#This Row],[Price]]/ZACKS_Screener[[#This Row],[EPS2]], "")</f>
        <v/>
      </c>
      <c r="S1878" s="17" t="str">
        <f>IFERROR(ZACKS_Screener[[#This Row],[PE1]]/(ZACKS_Screener[[#This Row],[EG1]]*100), "")</f>
        <v/>
      </c>
      <c r="T1878" s="17" t="str">
        <f>IFERROR(ZACKS_Screener[[#This Row],[PE2]]/(ZACKS_Screener[[#This Row],[EG2]]*100), "")</f>
        <v/>
      </c>
      <c r="U1878"/>
    </row>
    <row r="1879" spans="1:21" hidden="1" x14ac:dyDescent="0.25">
      <c r="A1879" s="20" t="s">
        <v>556</v>
      </c>
      <c r="B1879" s="35">
        <v>746661.94</v>
      </c>
      <c r="C1879" s="6" t="s">
        <v>555</v>
      </c>
      <c r="D1879" s="6" t="s">
        <v>13</v>
      </c>
      <c r="E1879" s="6" t="s">
        <v>37</v>
      </c>
      <c r="F1879" s="6" t="s">
        <v>70</v>
      </c>
      <c r="G1879">
        <v>12</v>
      </c>
      <c r="H1879">
        <v>202212</v>
      </c>
      <c r="I1879" s="8">
        <v>515000</v>
      </c>
      <c r="J1879" s="8">
        <v>20963.66</v>
      </c>
      <c r="M1879" s="36" t="e">
        <f>INDEX(YahooDetails[], MATCH(ZACKS_Screener[Ticker], YahooDetails[Ticker],0), 4)</f>
        <v>#N/A</v>
      </c>
      <c r="N1879" s="6" t="e">
        <f>INDEX(YahooDetails[], MATCH(ZACKS_Screener[Ticker], YahooDetails[Ticker],0), 2)</f>
        <v>#N/A</v>
      </c>
      <c r="O18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7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79" s="17" t="str">
        <f>IFERROR(ZACKS_Screener[[#This Row],[Price]]/ZACKS_Screener[[#This Row],[EPS1]], "")</f>
        <v/>
      </c>
      <c r="R1879" s="17" t="str">
        <f>IFERROR(ZACKS_Screener[[#This Row],[Price]]/ZACKS_Screener[[#This Row],[EPS2]], "")</f>
        <v/>
      </c>
      <c r="S1879" s="17" t="str">
        <f>IFERROR(ZACKS_Screener[[#This Row],[PE1]]/(ZACKS_Screener[[#This Row],[EG1]]*100), "")</f>
        <v/>
      </c>
      <c r="T1879" s="17" t="str">
        <f>IFERROR(ZACKS_Screener[[#This Row],[PE2]]/(ZACKS_Screener[[#This Row],[EG2]]*100), "")</f>
        <v/>
      </c>
      <c r="U1879"/>
    </row>
    <row r="1880" spans="1:21" hidden="1" x14ac:dyDescent="0.25">
      <c r="A1880" s="20" t="s">
        <v>575</v>
      </c>
      <c r="B1880" s="35">
        <v>7411.4</v>
      </c>
      <c r="C1880" s="6" t="s">
        <v>574</v>
      </c>
      <c r="D1880" s="6" t="s">
        <v>13</v>
      </c>
      <c r="E1880" s="6" t="s">
        <v>37</v>
      </c>
      <c r="F1880" s="6" t="s">
        <v>418</v>
      </c>
      <c r="G1880">
        <v>12</v>
      </c>
      <c r="H1880">
        <v>202212</v>
      </c>
      <c r="I1880" s="8">
        <v>5.46</v>
      </c>
      <c r="J1880" s="8">
        <v>0.97</v>
      </c>
      <c r="M1880" s="36" t="str">
        <f>INDEX(YahooDetails[], MATCH(ZACKS_Screener[Ticker], YahooDetails[Ticker],0), 4)</f>
        <v>Financial Services</v>
      </c>
      <c r="N1880" s="6" t="str">
        <f>INDEX(YahooDetails[], MATCH(ZACKS_Screener[Ticker], YahooDetails[Ticker],0), 2)</f>
        <v>Banks—Regional</v>
      </c>
      <c r="O18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0" s="17" t="str">
        <f>IFERROR(ZACKS_Screener[[#This Row],[Price]]/ZACKS_Screener[[#This Row],[EPS1]], "")</f>
        <v/>
      </c>
      <c r="R1880" s="17" t="str">
        <f>IFERROR(ZACKS_Screener[[#This Row],[Price]]/ZACKS_Screener[[#This Row],[EPS2]], "")</f>
        <v/>
      </c>
      <c r="S1880" s="17" t="str">
        <f>IFERROR(ZACKS_Screener[[#This Row],[PE1]]/(ZACKS_Screener[[#This Row],[EG1]]*100), "")</f>
        <v/>
      </c>
      <c r="T1880" s="17" t="str">
        <f>IFERROR(ZACKS_Screener[[#This Row],[PE2]]/(ZACKS_Screener[[#This Row],[EG2]]*100), "")</f>
        <v/>
      </c>
      <c r="U1880"/>
    </row>
    <row r="1881" spans="1:21" hidden="1" x14ac:dyDescent="0.25">
      <c r="A1881" s="20" t="s">
        <v>719</v>
      </c>
      <c r="B1881" s="35">
        <v>31487.47</v>
      </c>
      <c r="C1881" s="6" t="s">
        <v>718</v>
      </c>
      <c r="D1881" s="6" t="s">
        <v>13</v>
      </c>
      <c r="E1881" s="6" t="s">
        <v>118</v>
      </c>
      <c r="F1881" s="6" t="s">
        <v>440</v>
      </c>
      <c r="G1881">
        <v>12</v>
      </c>
      <c r="H1881">
        <v>202212</v>
      </c>
      <c r="I1881" s="8">
        <v>40.590000000000003</v>
      </c>
      <c r="J1881" s="8">
        <v>1.58</v>
      </c>
      <c r="M1881" s="36" t="str">
        <f>INDEX(YahooDetails[], MATCH(ZACKS_Screener[Ticker], YahooDetails[Ticker],0), 4)</f>
        <v>Communication Services</v>
      </c>
      <c r="N1881" s="6" t="str">
        <f>INDEX(YahooDetails[], MATCH(ZACKS_Screener[Ticker], YahooDetails[Ticker],0), 2)</f>
        <v>Telecom Services</v>
      </c>
      <c r="O18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1" s="17" t="str">
        <f>IFERROR(ZACKS_Screener[[#This Row],[Price]]/ZACKS_Screener[[#This Row],[EPS1]], "")</f>
        <v/>
      </c>
      <c r="R1881" s="17" t="str">
        <f>IFERROR(ZACKS_Screener[[#This Row],[Price]]/ZACKS_Screener[[#This Row],[EPS2]], "")</f>
        <v/>
      </c>
      <c r="S1881" s="17" t="str">
        <f>IFERROR(ZACKS_Screener[[#This Row],[PE1]]/(ZACKS_Screener[[#This Row],[EG1]]*100), "")</f>
        <v/>
      </c>
      <c r="T1881" s="17" t="str">
        <f>IFERROR(ZACKS_Screener[[#This Row],[PE2]]/(ZACKS_Screener[[#This Row],[EG2]]*100), "")</f>
        <v/>
      </c>
      <c r="U1881"/>
    </row>
    <row r="1882" spans="1:21" hidden="1" x14ac:dyDescent="0.25">
      <c r="A1882" s="20" t="s">
        <v>3521</v>
      </c>
      <c r="B1882" s="35">
        <v>2954.9</v>
      </c>
      <c r="C1882" s="6" t="s">
        <v>3520</v>
      </c>
      <c r="D1882" s="6" t="s">
        <v>13</v>
      </c>
      <c r="E1882" s="6" t="s">
        <v>37</v>
      </c>
      <c r="F1882" s="6" t="s">
        <v>38</v>
      </c>
      <c r="G1882">
        <v>12</v>
      </c>
      <c r="H1882">
        <v>202212</v>
      </c>
      <c r="I1882" s="8">
        <v>60.16</v>
      </c>
      <c r="J1882" s="8">
        <v>3.7</v>
      </c>
      <c r="M1882" s="36" t="str">
        <f>INDEX(YahooDetails[], MATCH(ZACKS_Screener[Ticker], YahooDetails[Ticker],0), 4)</f>
        <v>Financial Services</v>
      </c>
      <c r="N1882" s="6" t="str">
        <f>INDEX(YahooDetails[], MATCH(ZACKS_Screener[Ticker], YahooDetails[Ticker],0), 2)</f>
        <v>Asset Management</v>
      </c>
      <c r="O18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2" s="17" t="str">
        <f>IFERROR(ZACKS_Screener[[#This Row],[Price]]/ZACKS_Screener[[#This Row],[EPS1]], "")</f>
        <v/>
      </c>
      <c r="R1882" s="17" t="str">
        <f>IFERROR(ZACKS_Screener[[#This Row],[Price]]/ZACKS_Screener[[#This Row],[EPS2]], "")</f>
        <v/>
      </c>
      <c r="S1882" s="17" t="str">
        <f>IFERROR(ZACKS_Screener[[#This Row],[PE1]]/(ZACKS_Screener[[#This Row],[EG1]]*100), "")</f>
        <v/>
      </c>
      <c r="T1882" s="17" t="str">
        <f>IFERROR(ZACKS_Screener[[#This Row],[PE2]]/(ZACKS_Screener[[#This Row],[EG2]]*100), "")</f>
        <v/>
      </c>
      <c r="U1882"/>
    </row>
    <row r="1883" spans="1:21" hidden="1" x14ac:dyDescent="0.25">
      <c r="A1883" s="20" t="s">
        <v>798</v>
      </c>
      <c r="B1883" s="35">
        <v>6127.21</v>
      </c>
      <c r="C1883" s="6" t="s">
        <v>797</v>
      </c>
      <c r="D1883" s="6" t="s">
        <v>22</v>
      </c>
      <c r="E1883" s="6" t="s">
        <v>51</v>
      </c>
      <c r="F1883" s="6" t="s">
        <v>655</v>
      </c>
      <c r="G1883">
        <v>12</v>
      </c>
      <c r="H1883">
        <v>202212</v>
      </c>
      <c r="I1883" s="8">
        <v>653.66</v>
      </c>
      <c r="J1883" s="8">
        <v>48.61</v>
      </c>
      <c r="M1883" s="36" t="str">
        <f>INDEX(YahooDetails[], MATCH(ZACKS_Screener[Ticker], YahooDetails[Ticker],0), 4)</f>
        <v>Consumer Defensive</v>
      </c>
      <c r="N1883" s="6" t="str">
        <f>INDEX(YahooDetails[], MATCH(ZACKS_Screener[Ticker], YahooDetails[Ticker],0), 2)</f>
        <v>Beverages—Non-Alcoholic</v>
      </c>
      <c r="O18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3" s="17" t="str">
        <f>IFERROR(ZACKS_Screener[[#This Row],[Price]]/ZACKS_Screener[[#This Row],[EPS1]], "")</f>
        <v/>
      </c>
      <c r="R1883" s="17" t="str">
        <f>IFERROR(ZACKS_Screener[[#This Row],[Price]]/ZACKS_Screener[[#This Row],[EPS2]], "")</f>
        <v/>
      </c>
      <c r="S1883" s="17" t="str">
        <f>IFERROR(ZACKS_Screener[[#This Row],[PE1]]/(ZACKS_Screener[[#This Row],[EG1]]*100), "")</f>
        <v/>
      </c>
      <c r="T1883" s="17" t="str">
        <f>IFERROR(ZACKS_Screener[[#This Row],[PE2]]/(ZACKS_Screener[[#This Row],[EG2]]*100), "")</f>
        <v/>
      </c>
      <c r="U1883"/>
    </row>
    <row r="1884" spans="1:21" hidden="1" x14ac:dyDescent="0.25">
      <c r="A1884" s="20" t="s">
        <v>855</v>
      </c>
      <c r="B1884" s="35">
        <v>3362.3</v>
      </c>
      <c r="C1884" s="6" t="s">
        <v>854</v>
      </c>
      <c r="D1884" s="6" t="s">
        <v>22</v>
      </c>
      <c r="E1884" s="6" t="s">
        <v>85</v>
      </c>
      <c r="F1884" s="6" t="s">
        <v>145</v>
      </c>
      <c r="G1884">
        <v>3</v>
      </c>
      <c r="H1884">
        <v>202303</v>
      </c>
      <c r="I1884" s="8">
        <v>195.83</v>
      </c>
      <c r="J1884" s="8">
        <v>3.77</v>
      </c>
      <c r="M1884" s="36" t="str">
        <f>INDEX(YahooDetails[], MATCH(ZACKS_Screener[Ticker], YahooDetails[Ticker],0), 4)</f>
        <v>Financial Services</v>
      </c>
      <c r="N1884" s="6" t="str">
        <f>INDEX(YahooDetails[], MATCH(ZACKS_Screener[Ticker], YahooDetails[Ticker],0), 2)</f>
        <v>Insurance Brokers</v>
      </c>
      <c r="O18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4" s="17" t="str">
        <f>IFERROR(ZACKS_Screener[[#This Row],[Price]]/ZACKS_Screener[[#This Row],[EPS1]], "")</f>
        <v/>
      </c>
      <c r="R1884" s="17" t="str">
        <f>IFERROR(ZACKS_Screener[[#This Row],[Price]]/ZACKS_Screener[[#This Row],[EPS2]], "")</f>
        <v/>
      </c>
      <c r="S1884" s="17" t="str">
        <f>IFERROR(ZACKS_Screener[[#This Row],[PE1]]/(ZACKS_Screener[[#This Row],[EG1]]*100), "")</f>
        <v/>
      </c>
      <c r="T1884" s="17" t="str">
        <f>IFERROR(ZACKS_Screener[[#This Row],[PE2]]/(ZACKS_Screener[[#This Row],[EG2]]*100), "")</f>
        <v/>
      </c>
      <c r="U1884"/>
    </row>
    <row r="1885" spans="1:21" hidden="1" x14ac:dyDescent="0.25">
      <c r="A1885" s="20" t="s">
        <v>3558</v>
      </c>
      <c r="B1885" s="35">
        <v>2510.29</v>
      </c>
      <c r="C1885" s="6" t="s">
        <v>3557</v>
      </c>
      <c r="D1885" s="6" t="s">
        <v>22</v>
      </c>
      <c r="E1885" s="6" t="s">
        <v>130</v>
      </c>
      <c r="F1885" s="6" t="s">
        <v>323</v>
      </c>
      <c r="G1885">
        <v>3</v>
      </c>
      <c r="H1885">
        <v>202303</v>
      </c>
      <c r="I1885" s="8">
        <v>161.85</v>
      </c>
      <c r="J1885" s="8">
        <v>6.2</v>
      </c>
      <c r="M1885" s="36" t="str">
        <f>INDEX(YahooDetails[], MATCH(ZACKS_Screener[Ticker], YahooDetails[Ticker],0), 4)</f>
        <v>Industrials</v>
      </c>
      <c r="N1885" s="6" t="str">
        <f>INDEX(YahooDetails[], MATCH(ZACKS_Screener[Ticker], YahooDetails[Ticker],0), 2)</f>
        <v>Specialty Industrial Machinery</v>
      </c>
      <c r="O18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5" s="17" t="str">
        <f>IFERROR(ZACKS_Screener[[#This Row],[Price]]/ZACKS_Screener[[#This Row],[EPS1]], "")</f>
        <v/>
      </c>
      <c r="R1885" s="17" t="str">
        <f>IFERROR(ZACKS_Screener[[#This Row],[Price]]/ZACKS_Screener[[#This Row],[EPS2]], "")</f>
        <v/>
      </c>
      <c r="S1885" s="17" t="str">
        <f>IFERROR(ZACKS_Screener[[#This Row],[PE1]]/(ZACKS_Screener[[#This Row],[EG1]]*100), "")</f>
        <v/>
      </c>
      <c r="T1885" s="17" t="str">
        <f>IFERROR(ZACKS_Screener[[#This Row],[PE2]]/(ZACKS_Screener[[#This Row],[EG2]]*100), "")</f>
        <v/>
      </c>
      <c r="U1885"/>
    </row>
    <row r="1886" spans="1:21" hidden="1" x14ac:dyDescent="0.25">
      <c r="A1886" s="20" t="s">
        <v>1096</v>
      </c>
      <c r="B1886" s="35">
        <v>4592.66</v>
      </c>
      <c r="C1886" s="6" t="s">
        <v>1095</v>
      </c>
      <c r="D1886" s="6" t="s">
        <v>13</v>
      </c>
      <c r="E1886" s="6" t="s">
        <v>118</v>
      </c>
      <c r="F1886" s="6" t="s">
        <v>119</v>
      </c>
      <c r="G1886">
        <v>12</v>
      </c>
      <c r="H1886">
        <v>202212</v>
      </c>
      <c r="I1886" s="8">
        <v>3.32</v>
      </c>
      <c r="J1886" s="8">
        <v>0.99</v>
      </c>
      <c r="M1886" s="36" t="str">
        <f>INDEX(YahooDetails[], MATCH(ZACKS_Screener[Ticker], YahooDetails[Ticker],0), 4)</f>
        <v>Utilities</v>
      </c>
      <c r="N1886" s="6" t="str">
        <f>INDEX(YahooDetails[], MATCH(ZACKS_Screener[Ticker], YahooDetails[Ticker],0), 2)</f>
        <v>Utilities—Regulated Electric</v>
      </c>
      <c r="O18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6" s="17" t="str">
        <f>IFERROR(ZACKS_Screener[[#This Row],[Price]]/ZACKS_Screener[[#This Row],[EPS1]], "")</f>
        <v/>
      </c>
      <c r="R1886" s="17" t="str">
        <f>IFERROR(ZACKS_Screener[[#This Row],[Price]]/ZACKS_Screener[[#This Row],[EPS2]], "")</f>
        <v/>
      </c>
      <c r="S1886" s="17" t="str">
        <f>IFERROR(ZACKS_Screener[[#This Row],[PE1]]/(ZACKS_Screener[[#This Row],[EG1]]*100), "")</f>
        <v/>
      </c>
      <c r="T1886" s="17" t="str">
        <f>IFERROR(ZACKS_Screener[[#This Row],[PE2]]/(ZACKS_Screener[[#This Row],[EG2]]*100), "")</f>
        <v/>
      </c>
      <c r="U1886"/>
    </row>
    <row r="1887" spans="1:21" hidden="1" x14ac:dyDescent="0.25">
      <c r="A1887" s="20" t="s">
        <v>1289</v>
      </c>
      <c r="B1887" s="35">
        <v>15689.18</v>
      </c>
      <c r="C1887" s="6" t="s">
        <v>1288</v>
      </c>
      <c r="D1887" s="6" t="s">
        <v>22</v>
      </c>
      <c r="E1887" s="6" t="s">
        <v>330</v>
      </c>
      <c r="F1887" s="6" t="s">
        <v>1290</v>
      </c>
      <c r="G1887">
        <v>6</v>
      </c>
      <c r="H1887">
        <v>202206</v>
      </c>
      <c r="I1887" s="8">
        <v>31.09</v>
      </c>
      <c r="J1887" s="8">
        <v>2.79</v>
      </c>
      <c r="M1887" s="36" t="str">
        <f>INDEX(YahooDetails[], MATCH(ZACKS_Screener[Ticker], YahooDetails[Ticker],0), 4)</f>
        <v>Communication Services</v>
      </c>
      <c r="N1887" s="6" t="str">
        <f>INDEX(YahooDetails[], MATCH(ZACKS_Screener[Ticker], YahooDetails[Ticker],0), 2)</f>
        <v>Entertainment</v>
      </c>
      <c r="O18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7" s="17" t="str">
        <f>IFERROR(ZACKS_Screener[[#This Row],[Price]]/ZACKS_Screener[[#This Row],[EPS1]], "")</f>
        <v/>
      </c>
      <c r="R1887" s="17" t="str">
        <f>IFERROR(ZACKS_Screener[[#This Row],[Price]]/ZACKS_Screener[[#This Row],[EPS2]], "")</f>
        <v/>
      </c>
      <c r="S1887" s="17" t="str">
        <f>IFERROR(ZACKS_Screener[[#This Row],[PE1]]/(ZACKS_Screener[[#This Row],[EG1]]*100), "")</f>
        <v/>
      </c>
      <c r="T1887" s="17" t="str">
        <f>IFERROR(ZACKS_Screener[[#This Row],[PE2]]/(ZACKS_Screener[[#This Row],[EG2]]*100), "")</f>
        <v/>
      </c>
      <c r="U1887"/>
    </row>
    <row r="1888" spans="1:21" x14ac:dyDescent="0.25">
      <c r="A1888" s="20" t="s">
        <v>1297</v>
      </c>
      <c r="B1888" s="35">
        <v>4852.6899999999996</v>
      </c>
      <c r="C1888" s="6" t="s">
        <v>1296</v>
      </c>
      <c r="D1888" s="6" t="s">
        <v>22</v>
      </c>
      <c r="E1888" s="6" t="s">
        <v>37</v>
      </c>
      <c r="F1888" s="6" t="s">
        <v>379</v>
      </c>
      <c r="G1888">
        <v>3</v>
      </c>
      <c r="H1888">
        <v>202303</v>
      </c>
      <c r="I1888" s="8">
        <v>81.5</v>
      </c>
      <c r="J1888" s="8">
        <v>2.4500000000000002</v>
      </c>
      <c r="M1888" s="36" t="str">
        <f>INDEX(YahooDetails[], MATCH(ZACKS_Screener[Ticker], YahooDetails[Ticker],0), 4)</f>
        <v>Financial Services</v>
      </c>
      <c r="N1888" s="6" t="str">
        <f>INDEX(YahooDetails[], MATCH(ZACKS_Screener[Ticker], YahooDetails[Ticker],0), 2)</f>
        <v>Capital Markets</v>
      </c>
      <c r="O18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8" s="17" t="str">
        <f>IFERROR(ZACKS_Screener[[#This Row],[Price]]/ZACKS_Screener[[#This Row],[EPS1]], "")</f>
        <v/>
      </c>
      <c r="R1888" s="17" t="str">
        <f>IFERROR(ZACKS_Screener[[#This Row],[Price]]/ZACKS_Screener[[#This Row],[EPS2]], "")</f>
        <v/>
      </c>
      <c r="S1888" s="17" t="str">
        <f>IFERROR(ZACKS_Screener[[#This Row],[PE1]]/(ZACKS_Screener[[#This Row],[EG1]]*100), "")</f>
        <v/>
      </c>
      <c r="T1888" s="17" t="str">
        <f>IFERROR(ZACKS_Screener[[#This Row],[PE2]]/(ZACKS_Screener[[#This Row],[EG2]]*100), "")</f>
        <v/>
      </c>
      <c r="U1888"/>
    </row>
    <row r="1889" spans="1:21" hidden="1" x14ac:dyDescent="0.25">
      <c r="A1889" s="20" t="s">
        <v>1348</v>
      </c>
      <c r="B1889" s="35">
        <v>3671.33</v>
      </c>
      <c r="C1889" s="6" t="s">
        <v>1347</v>
      </c>
      <c r="D1889" s="6" t="s">
        <v>13</v>
      </c>
      <c r="E1889" s="6" t="s">
        <v>18</v>
      </c>
      <c r="F1889" s="6" t="s">
        <v>231</v>
      </c>
      <c r="G1889">
        <v>10</v>
      </c>
      <c r="H1889">
        <v>202210</v>
      </c>
      <c r="I1889" s="8">
        <v>78.44</v>
      </c>
      <c r="J1889" s="8">
        <v>7.87</v>
      </c>
      <c r="M1889" s="36" t="e">
        <f>INDEX(YahooDetails[], MATCH(ZACKS_Screener[Ticker], YahooDetails[Ticker],0), 4)</f>
        <v>#N/A</v>
      </c>
      <c r="N1889" s="6" t="e">
        <f>INDEX(YahooDetails[], MATCH(ZACKS_Screener[Ticker], YahooDetails[Ticker],0), 2)</f>
        <v>#N/A</v>
      </c>
      <c r="O18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8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89" s="17" t="str">
        <f>IFERROR(ZACKS_Screener[[#This Row],[Price]]/ZACKS_Screener[[#This Row],[EPS1]], "")</f>
        <v/>
      </c>
      <c r="R1889" s="17" t="str">
        <f>IFERROR(ZACKS_Screener[[#This Row],[Price]]/ZACKS_Screener[[#This Row],[EPS2]], "")</f>
        <v/>
      </c>
      <c r="S1889" s="17" t="str">
        <f>IFERROR(ZACKS_Screener[[#This Row],[PE1]]/(ZACKS_Screener[[#This Row],[EG1]]*100), "")</f>
        <v/>
      </c>
      <c r="T1889" s="17" t="str">
        <f>IFERROR(ZACKS_Screener[[#This Row],[PE2]]/(ZACKS_Screener[[#This Row],[EG2]]*100), "")</f>
        <v/>
      </c>
      <c r="U1889"/>
    </row>
    <row r="1890" spans="1:21" hidden="1" x14ac:dyDescent="0.25">
      <c r="A1890" s="20" t="s">
        <v>3724</v>
      </c>
      <c r="B1890" s="35">
        <v>2696.74</v>
      </c>
      <c r="C1890" s="6" t="s">
        <v>3723</v>
      </c>
      <c r="D1890" s="6" t="s">
        <v>13</v>
      </c>
      <c r="E1890" s="6" t="s">
        <v>330</v>
      </c>
      <c r="F1890" s="6" t="s">
        <v>474</v>
      </c>
      <c r="G1890">
        <v>12</v>
      </c>
      <c r="H1890">
        <v>202212</v>
      </c>
      <c r="I1890" s="8">
        <v>568.6</v>
      </c>
      <c r="J1890" s="8">
        <v>59.03</v>
      </c>
      <c r="M1890" s="36" t="str">
        <f>INDEX(YahooDetails[], MATCH(ZACKS_Screener[Ticker], YahooDetails[Ticker],0), 4)</f>
        <v>Consumer Defensive</v>
      </c>
      <c r="N1890" s="6" t="str">
        <f>INDEX(YahooDetails[], MATCH(ZACKS_Screener[Ticker], YahooDetails[Ticker],0), 2)</f>
        <v>Education &amp; Training Services</v>
      </c>
      <c r="O18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0" s="17" t="str">
        <f>IFERROR(ZACKS_Screener[[#This Row],[Price]]/ZACKS_Screener[[#This Row],[EPS1]], "")</f>
        <v/>
      </c>
      <c r="R1890" s="17" t="str">
        <f>IFERROR(ZACKS_Screener[[#This Row],[Price]]/ZACKS_Screener[[#This Row],[EPS2]], "")</f>
        <v/>
      </c>
      <c r="S1890" s="17" t="str">
        <f>IFERROR(ZACKS_Screener[[#This Row],[PE1]]/(ZACKS_Screener[[#This Row],[EG1]]*100), "")</f>
        <v/>
      </c>
      <c r="T1890" s="17" t="str">
        <f>IFERROR(ZACKS_Screener[[#This Row],[PE2]]/(ZACKS_Screener[[#This Row],[EG2]]*100), "")</f>
        <v/>
      </c>
      <c r="U1890"/>
    </row>
    <row r="1891" spans="1:21" hidden="1" x14ac:dyDescent="0.25">
      <c r="A1891" s="20" t="s">
        <v>3739</v>
      </c>
      <c r="B1891" s="35">
        <v>2437.5700000000002</v>
      </c>
      <c r="C1891" s="6" t="s">
        <v>3738</v>
      </c>
      <c r="D1891" s="6" t="s">
        <v>13</v>
      </c>
      <c r="E1891" s="6" t="s">
        <v>37</v>
      </c>
      <c r="F1891" s="6" t="s">
        <v>127</v>
      </c>
      <c r="G1891">
        <v>12</v>
      </c>
      <c r="H1891">
        <v>202212</v>
      </c>
      <c r="I1891" s="8">
        <v>5.0999999999999996</v>
      </c>
      <c r="J1891" s="8">
        <v>1.24</v>
      </c>
      <c r="M1891" s="36" t="str">
        <f>INDEX(YahooDetails[], MATCH(ZACKS_Screener[Ticker], YahooDetails[Ticker],0), 4)</f>
        <v>Financial Services</v>
      </c>
      <c r="N1891" s="6" t="str">
        <f>INDEX(YahooDetails[], MATCH(ZACKS_Screener[Ticker], YahooDetails[Ticker],0), 2)</f>
        <v>Insurance—Life</v>
      </c>
      <c r="O18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1" s="17" t="str">
        <f>IFERROR(ZACKS_Screener[[#This Row],[Price]]/ZACKS_Screener[[#This Row],[EPS1]], "")</f>
        <v/>
      </c>
      <c r="R1891" s="17" t="str">
        <f>IFERROR(ZACKS_Screener[[#This Row],[Price]]/ZACKS_Screener[[#This Row],[EPS2]], "")</f>
        <v/>
      </c>
      <c r="S1891" s="17" t="str">
        <f>IFERROR(ZACKS_Screener[[#This Row],[PE1]]/(ZACKS_Screener[[#This Row],[EG1]]*100), "")</f>
        <v/>
      </c>
      <c r="T1891" s="17" t="str">
        <f>IFERROR(ZACKS_Screener[[#This Row],[PE2]]/(ZACKS_Screener[[#This Row],[EG2]]*100), "")</f>
        <v/>
      </c>
      <c r="U1891"/>
    </row>
    <row r="1892" spans="1:21" hidden="1" x14ac:dyDescent="0.25">
      <c r="A1892" s="20" t="s">
        <v>1467</v>
      </c>
      <c r="B1892" s="35">
        <v>18381.84</v>
      </c>
      <c r="C1892" s="6" t="s">
        <v>1465</v>
      </c>
      <c r="D1892" s="6" t="s">
        <v>13</v>
      </c>
      <c r="E1892" s="6" t="s">
        <v>179</v>
      </c>
      <c r="F1892" s="6" t="s">
        <v>180</v>
      </c>
      <c r="G1892">
        <v>10</v>
      </c>
      <c r="H1892">
        <v>202210</v>
      </c>
      <c r="I1892" s="8">
        <v>134.16999999999999</v>
      </c>
      <c r="J1892" s="8">
        <v>2.5499999999999998</v>
      </c>
      <c r="M1892" s="36" t="e">
        <f>INDEX(YahooDetails[], MATCH(ZACKS_Screener[Ticker], YahooDetails[Ticker],0), 4)</f>
        <v>#N/A</v>
      </c>
      <c r="N1892" s="6" t="e">
        <f>INDEX(YahooDetails[], MATCH(ZACKS_Screener[Ticker], YahooDetails[Ticker],0), 2)</f>
        <v>#N/A</v>
      </c>
      <c r="O18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2" s="17" t="str">
        <f>IFERROR(ZACKS_Screener[[#This Row],[Price]]/ZACKS_Screener[[#This Row],[EPS1]], "")</f>
        <v/>
      </c>
      <c r="R1892" s="17" t="str">
        <f>IFERROR(ZACKS_Screener[[#This Row],[Price]]/ZACKS_Screener[[#This Row],[EPS2]], "")</f>
        <v/>
      </c>
      <c r="S1892" s="17" t="str">
        <f>IFERROR(ZACKS_Screener[[#This Row],[PE1]]/(ZACKS_Screener[[#This Row],[EG1]]*100), "")</f>
        <v/>
      </c>
      <c r="T1892" s="17" t="str">
        <f>IFERROR(ZACKS_Screener[[#This Row],[PE2]]/(ZACKS_Screener[[#This Row],[EG2]]*100), "")</f>
        <v/>
      </c>
      <c r="U1892"/>
    </row>
    <row r="1893" spans="1:21" hidden="1" x14ac:dyDescent="0.25">
      <c r="A1893" s="20" t="s">
        <v>1473</v>
      </c>
      <c r="B1893" s="35">
        <v>3736.6</v>
      </c>
      <c r="C1893" s="6" t="s">
        <v>1472</v>
      </c>
      <c r="D1893" s="6" t="s">
        <v>13</v>
      </c>
      <c r="E1893" s="6" t="s">
        <v>37</v>
      </c>
      <c r="F1893" s="6" t="s">
        <v>1474</v>
      </c>
      <c r="G1893">
        <v>12</v>
      </c>
      <c r="H1893">
        <v>202212</v>
      </c>
      <c r="I1893" s="8">
        <v>74.75</v>
      </c>
      <c r="J1893" s="8">
        <v>3.65</v>
      </c>
      <c r="K1893" s="8">
        <v>-1.01</v>
      </c>
      <c r="L1893" s="8">
        <v>3.72</v>
      </c>
      <c r="M1893" s="36" t="str">
        <f>INDEX(YahooDetails[], MATCH(ZACKS_Screener[Ticker], YahooDetails[Ticker],0), 4)</f>
        <v>Real Estate</v>
      </c>
      <c r="N1893" s="6" t="str">
        <f>INDEX(YahooDetails[], MATCH(ZACKS_Screener[Ticker], YahooDetails[Ticker],0), 2)</f>
        <v>Real Estate—Diversified</v>
      </c>
      <c r="O18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93" s="17">
        <f>IFERROR(ZACKS_Screener[[#This Row],[Price]]/ZACKS_Screener[[#This Row],[EPS1]], "")</f>
        <v>-74.009900990099013</v>
      </c>
      <c r="R1893" s="17">
        <f>IFERROR(ZACKS_Screener[[#This Row],[Price]]/ZACKS_Screener[[#This Row],[EPS2]], "")</f>
        <v>20.094086021505376</v>
      </c>
      <c r="S1893" s="17">
        <f>IFERROR(ZACKS_Screener[[#This Row],[PE1]]/(ZACKS_Screener[[#This Row],[EG1]]*100), "")</f>
        <v>0.74009900990099009</v>
      </c>
      <c r="T1893" s="17">
        <f>IFERROR(ZACKS_Screener[[#This Row],[PE2]]/(ZACKS_Screener[[#This Row],[EG2]]*100), "")</f>
        <v>0.20094086021505375</v>
      </c>
      <c r="U1893"/>
    </row>
    <row r="1894" spans="1:21" hidden="1" x14ac:dyDescent="0.25">
      <c r="A1894" s="20" t="s">
        <v>3805</v>
      </c>
      <c r="B1894" s="35">
        <v>2650</v>
      </c>
      <c r="C1894" s="6" t="s">
        <v>3804</v>
      </c>
      <c r="D1894" s="6" t="s">
        <v>13</v>
      </c>
      <c r="E1894" s="6" t="s">
        <v>51</v>
      </c>
      <c r="F1894" s="6" t="s">
        <v>1519</v>
      </c>
      <c r="G1894">
        <v>12</v>
      </c>
      <c r="H1894">
        <v>202212</v>
      </c>
      <c r="I1894" s="8">
        <v>53</v>
      </c>
      <c r="J1894" s="8">
        <v>6.31</v>
      </c>
      <c r="M1894" s="36" t="str">
        <f>INDEX(YahooDetails[], MATCH(ZACKS_Screener[Ticker], YahooDetails[Ticker],0), 4)</f>
        <v>Consumer Defensive</v>
      </c>
      <c r="N1894" s="6" t="str">
        <f>INDEX(YahooDetails[], MATCH(ZACKS_Screener[Ticker], YahooDetails[Ticker],0), 2)</f>
        <v>Farm Products</v>
      </c>
      <c r="O18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4" s="17" t="str">
        <f>IFERROR(ZACKS_Screener[[#This Row],[Price]]/ZACKS_Screener[[#This Row],[EPS1]], "")</f>
        <v/>
      </c>
      <c r="R1894" s="17" t="str">
        <f>IFERROR(ZACKS_Screener[[#This Row],[Price]]/ZACKS_Screener[[#This Row],[EPS2]], "")</f>
        <v/>
      </c>
      <c r="S1894" s="17" t="str">
        <f>IFERROR(ZACKS_Screener[[#This Row],[PE1]]/(ZACKS_Screener[[#This Row],[EG1]]*100), "")</f>
        <v/>
      </c>
      <c r="T1894" s="17" t="str">
        <f>IFERROR(ZACKS_Screener[[#This Row],[PE2]]/(ZACKS_Screener[[#This Row],[EG2]]*100), "")</f>
        <v/>
      </c>
      <c r="U1894"/>
    </row>
    <row r="1895" spans="1:21" hidden="1" x14ac:dyDescent="0.25">
      <c r="A1895" s="20" t="s">
        <v>3808</v>
      </c>
      <c r="B1895" s="35">
        <v>2846.09</v>
      </c>
      <c r="C1895" s="6" t="s">
        <v>3807</v>
      </c>
      <c r="D1895" s="6" t="s">
        <v>22</v>
      </c>
      <c r="E1895" s="6" t="s">
        <v>37</v>
      </c>
      <c r="F1895" s="6" t="s">
        <v>542</v>
      </c>
      <c r="G1895">
        <v>12</v>
      </c>
      <c r="H1895">
        <v>202212</v>
      </c>
      <c r="I1895" s="8">
        <v>45.82</v>
      </c>
      <c r="J1895" s="8">
        <v>4.78</v>
      </c>
      <c r="M1895" s="36" t="str">
        <f>INDEX(YahooDetails[], MATCH(ZACKS_Screener[Ticker], YahooDetails[Ticker],0), 4)</f>
        <v>Financial Services</v>
      </c>
      <c r="N1895" s="6" t="str">
        <f>INDEX(YahooDetails[], MATCH(ZACKS_Screener[Ticker], YahooDetails[Ticker],0), 2)</f>
        <v>Banks—Regional</v>
      </c>
      <c r="O18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5" s="17" t="str">
        <f>IFERROR(ZACKS_Screener[[#This Row],[Price]]/ZACKS_Screener[[#This Row],[EPS1]], "")</f>
        <v/>
      </c>
      <c r="R1895" s="17" t="str">
        <f>IFERROR(ZACKS_Screener[[#This Row],[Price]]/ZACKS_Screener[[#This Row],[EPS2]], "")</f>
        <v/>
      </c>
      <c r="S1895" s="17" t="str">
        <f>IFERROR(ZACKS_Screener[[#This Row],[PE1]]/(ZACKS_Screener[[#This Row],[EG1]]*100), "")</f>
        <v/>
      </c>
      <c r="T1895" s="17" t="str">
        <f>IFERROR(ZACKS_Screener[[#This Row],[PE2]]/(ZACKS_Screener[[#This Row],[EG2]]*100), "")</f>
        <v/>
      </c>
      <c r="U1895"/>
    </row>
    <row r="1896" spans="1:21" hidden="1" x14ac:dyDescent="0.25">
      <c r="A1896" s="20" t="s">
        <v>7017</v>
      </c>
      <c r="B1896" s="35">
        <v>2303.9899999999998</v>
      </c>
      <c r="C1896" s="6" t="s">
        <v>7016</v>
      </c>
      <c r="D1896" s="6" t="s">
        <v>13</v>
      </c>
      <c r="E1896" s="6" t="s">
        <v>37</v>
      </c>
      <c r="F1896" s="6" t="s">
        <v>418</v>
      </c>
      <c r="G1896">
        <v>12</v>
      </c>
      <c r="H1896">
        <v>202212</v>
      </c>
      <c r="I1896" s="8">
        <v>3.55</v>
      </c>
      <c r="J1896" s="8">
        <v>0.82</v>
      </c>
      <c r="M1896" s="36" t="e">
        <f>INDEX(YahooDetails[], MATCH(ZACKS_Screener[Ticker], YahooDetails[Ticker],0), 4)</f>
        <v>#N/A</v>
      </c>
      <c r="N1896" s="6" t="e">
        <f>INDEX(YahooDetails[], MATCH(ZACKS_Screener[Ticker], YahooDetails[Ticker],0), 2)</f>
        <v>#N/A</v>
      </c>
      <c r="O18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6" s="17" t="str">
        <f>IFERROR(ZACKS_Screener[[#This Row],[Price]]/ZACKS_Screener[[#This Row],[EPS1]], "")</f>
        <v/>
      </c>
      <c r="R1896" s="17" t="str">
        <f>IFERROR(ZACKS_Screener[[#This Row],[Price]]/ZACKS_Screener[[#This Row],[EPS2]], "")</f>
        <v/>
      </c>
      <c r="S1896" s="17" t="str">
        <f>IFERROR(ZACKS_Screener[[#This Row],[PE1]]/(ZACKS_Screener[[#This Row],[EG1]]*100), "")</f>
        <v/>
      </c>
      <c r="T1896" s="17" t="str">
        <f>IFERROR(ZACKS_Screener[[#This Row],[PE2]]/(ZACKS_Screener[[#This Row],[EG2]]*100), "")</f>
        <v/>
      </c>
      <c r="U1896"/>
    </row>
    <row r="1897" spans="1:21" hidden="1" x14ac:dyDescent="0.25">
      <c r="A1897" s="20" t="s">
        <v>3866</v>
      </c>
      <c r="B1897" s="35">
        <v>2667.02</v>
      </c>
      <c r="C1897" s="6" t="s">
        <v>3865</v>
      </c>
      <c r="D1897" s="6" t="s">
        <v>13</v>
      </c>
      <c r="E1897" s="6" t="s">
        <v>37</v>
      </c>
      <c r="F1897" s="6" t="s">
        <v>1474</v>
      </c>
      <c r="G1897">
        <v>12</v>
      </c>
      <c r="H1897">
        <v>202212</v>
      </c>
      <c r="I1897" s="8">
        <v>45.69</v>
      </c>
      <c r="J1897" s="8">
        <v>1.21</v>
      </c>
      <c r="M1897" s="36" t="str">
        <f>INDEX(YahooDetails[], MATCH(ZACKS_Screener[Ticker], YahooDetails[Ticker],0), 4)</f>
        <v>Real Estate</v>
      </c>
      <c r="N1897" s="6" t="str">
        <f>INDEX(YahooDetails[], MATCH(ZACKS_Screener[Ticker], YahooDetails[Ticker],0), 2)</f>
        <v>Real Estate—Diversified</v>
      </c>
      <c r="O18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7" s="17" t="str">
        <f>IFERROR(ZACKS_Screener[[#This Row],[Price]]/ZACKS_Screener[[#This Row],[EPS1]], "")</f>
        <v/>
      </c>
      <c r="R1897" s="17" t="str">
        <f>IFERROR(ZACKS_Screener[[#This Row],[Price]]/ZACKS_Screener[[#This Row],[EPS2]], "")</f>
        <v/>
      </c>
      <c r="S1897" s="17" t="str">
        <f>IFERROR(ZACKS_Screener[[#This Row],[PE1]]/(ZACKS_Screener[[#This Row],[EG1]]*100), "")</f>
        <v/>
      </c>
      <c r="T1897" s="17" t="str">
        <f>IFERROR(ZACKS_Screener[[#This Row],[PE2]]/(ZACKS_Screener[[#This Row],[EG2]]*100), "")</f>
        <v/>
      </c>
      <c r="U1897"/>
    </row>
    <row r="1898" spans="1:21" hidden="1" x14ac:dyDescent="0.25">
      <c r="A1898" s="20" t="s">
        <v>3912</v>
      </c>
      <c r="B1898" s="35">
        <v>2306.92</v>
      </c>
      <c r="C1898" s="6" t="s">
        <v>3911</v>
      </c>
      <c r="D1898" s="6" t="s">
        <v>13</v>
      </c>
      <c r="E1898" s="6" t="s">
        <v>37</v>
      </c>
      <c r="F1898" s="6" t="s">
        <v>458</v>
      </c>
      <c r="G1898">
        <v>12</v>
      </c>
      <c r="H1898">
        <v>202212</v>
      </c>
      <c r="I1898" s="8">
        <v>16.55</v>
      </c>
      <c r="J1898" s="8">
        <v>1.91</v>
      </c>
      <c r="M1898" s="36" t="str">
        <f>INDEX(YahooDetails[], MATCH(ZACKS_Screener[Ticker], YahooDetails[Ticker],0), 4)</f>
        <v>Real Estate</v>
      </c>
      <c r="N1898" s="6" t="str">
        <f>INDEX(YahooDetails[], MATCH(ZACKS_Screener[Ticker], YahooDetails[Ticker],0), 2)</f>
        <v>Real Estate Services</v>
      </c>
      <c r="O18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8" s="17" t="str">
        <f>IFERROR(ZACKS_Screener[[#This Row],[Price]]/ZACKS_Screener[[#This Row],[EPS1]], "")</f>
        <v/>
      </c>
      <c r="R1898" s="17" t="str">
        <f>IFERROR(ZACKS_Screener[[#This Row],[Price]]/ZACKS_Screener[[#This Row],[EPS2]], "")</f>
        <v/>
      </c>
      <c r="S1898" s="17" t="str">
        <f>IFERROR(ZACKS_Screener[[#This Row],[PE1]]/(ZACKS_Screener[[#This Row],[EG1]]*100), "")</f>
        <v/>
      </c>
      <c r="T1898" s="17" t="str">
        <f>IFERROR(ZACKS_Screener[[#This Row],[PE2]]/(ZACKS_Screener[[#This Row],[EG2]]*100), "")</f>
        <v/>
      </c>
      <c r="U1898"/>
    </row>
    <row r="1899" spans="1:21" hidden="1" x14ac:dyDescent="0.25">
      <c r="A1899" s="20" t="s">
        <v>1778</v>
      </c>
      <c r="B1899" s="35">
        <v>13238.61</v>
      </c>
      <c r="C1899" s="6" t="s">
        <v>1777</v>
      </c>
      <c r="D1899" s="6" t="s">
        <v>13</v>
      </c>
      <c r="E1899" s="6" t="s">
        <v>37</v>
      </c>
      <c r="F1899" s="6" t="s">
        <v>89</v>
      </c>
      <c r="G1899">
        <v>12</v>
      </c>
      <c r="H1899">
        <v>202212</v>
      </c>
      <c r="I1899" s="8">
        <v>58.09</v>
      </c>
      <c r="J1899" s="8">
        <v>4.7300000000000004</v>
      </c>
      <c r="M1899" s="36" t="str">
        <f>INDEX(YahooDetails[], MATCH(ZACKS_Screener[Ticker], YahooDetails[Ticker],0), 4)</f>
        <v>Financial Services</v>
      </c>
      <c r="N1899" s="6" t="str">
        <f>INDEX(YahooDetails[], MATCH(ZACKS_Screener[Ticker], YahooDetails[Ticker],0), 2)</f>
        <v>Insurance—Property &amp; Casualty</v>
      </c>
      <c r="O18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89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899" s="17" t="str">
        <f>IFERROR(ZACKS_Screener[[#This Row],[Price]]/ZACKS_Screener[[#This Row],[EPS1]], "")</f>
        <v/>
      </c>
      <c r="R1899" s="17" t="str">
        <f>IFERROR(ZACKS_Screener[[#This Row],[Price]]/ZACKS_Screener[[#This Row],[EPS2]], "")</f>
        <v/>
      </c>
      <c r="S1899" s="17" t="str">
        <f>IFERROR(ZACKS_Screener[[#This Row],[PE1]]/(ZACKS_Screener[[#This Row],[EG1]]*100), "")</f>
        <v/>
      </c>
      <c r="T1899" s="17" t="str">
        <f>IFERROR(ZACKS_Screener[[#This Row],[PE2]]/(ZACKS_Screener[[#This Row],[EG2]]*100), "")</f>
        <v/>
      </c>
      <c r="U1899"/>
    </row>
    <row r="1900" spans="1:21" hidden="1" x14ac:dyDescent="0.25">
      <c r="A1900" s="20" t="s">
        <v>1790</v>
      </c>
      <c r="B1900" s="35">
        <v>10736.72</v>
      </c>
      <c r="C1900" s="6" t="s">
        <v>1789</v>
      </c>
      <c r="D1900" s="6" t="s">
        <v>22</v>
      </c>
      <c r="E1900" s="6" t="s">
        <v>330</v>
      </c>
      <c r="F1900" s="6" t="s">
        <v>613</v>
      </c>
      <c r="G1900">
        <v>12</v>
      </c>
      <c r="H1900">
        <v>202212</v>
      </c>
      <c r="I1900" s="8">
        <v>73.44</v>
      </c>
      <c r="J1900" s="8">
        <v>7.96</v>
      </c>
      <c r="M1900" s="36" t="str">
        <f>INDEX(YahooDetails[], MATCH(ZACKS_Screener[Ticker], YahooDetails[Ticker],0), 4)</f>
        <v>Communication Services</v>
      </c>
      <c r="N1900" s="6" t="str">
        <f>INDEX(YahooDetails[], MATCH(ZACKS_Screener[Ticker], YahooDetails[Ticker],0), 2)</f>
        <v>Telecom Services</v>
      </c>
      <c r="O19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0" s="17" t="str">
        <f>IFERROR(ZACKS_Screener[[#This Row],[Price]]/ZACKS_Screener[[#This Row],[EPS1]], "")</f>
        <v/>
      </c>
      <c r="R1900" s="17" t="str">
        <f>IFERROR(ZACKS_Screener[[#This Row],[Price]]/ZACKS_Screener[[#This Row],[EPS2]], "")</f>
        <v/>
      </c>
      <c r="S1900" s="17" t="str">
        <f>IFERROR(ZACKS_Screener[[#This Row],[PE1]]/(ZACKS_Screener[[#This Row],[EG1]]*100), "")</f>
        <v/>
      </c>
      <c r="T1900" s="17" t="str">
        <f>IFERROR(ZACKS_Screener[[#This Row],[PE2]]/(ZACKS_Screener[[#This Row],[EG2]]*100), "")</f>
        <v/>
      </c>
      <c r="U1900"/>
    </row>
    <row r="1901" spans="1:21" hidden="1" x14ac:dyDescent="0.25">
      <c r="A1901" s="20" t="s">
        <v>1793</v>
      </c>
      <c r="B1901" s="35">
        <v>7449.02</v>
      </c>
      <c r="C1901" s="6" t="s">
        <v>1792</v>
      </c>
      <c r="D1901" s="6" t="s">
        <v>22</v>
      </c>
      <c r="E1901" s="6" t="s">
        <v>330</v>
      </c>
      <c r="F1901" s="6" t="s">
        <v>613</v>
      </c>
      <c r="G1901">
        <v>12</v>
      </c>
      <c r="H1901">
        <v>202212</v>
      </c>
      <c r="I1901" s="8">
        <v>16.73</v>
      </c>
      <c r="J1901" s="8">
        <v>1.19</v>
      </c>
      <c r="K1901" s="8">
        <v>-1.41</v>
      </c>
      <c r="L1901" s="8">
        <v>-0.81</v>
      </c>
      <c r="M1901" s="36" t="str">
        <f>INDEX(YahooDetails[], MATCH(ZACKS_Screener[Ticker], YahooDetails[Ticker],0), 4)</f>
        <v>Communication Services</v>
      </c>
      <c r="N1901" s="6" t="str">
        <f>INDEX(YahooDetails[], MATCH(ZACKS_Screener[Ticker], YahooDetails[Ticker],0), 2)</f>
        <v>Telecom Services</v>
      </c>
      <c r="O19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0.42553191489361697</v>
      </c>
      <c r="Q1901" s="17">
        <f>IFERROR(ZACKS_Screener[[#This Row],[Price]]/ZACKS_Screener[[#This Row],[EPS1]], "")</f>
        <v>-11.865248226950355</v>
      </c>
      <c r="R1901" s="17">
        <f>IFERROR(ZACKS_Screener[[#This Row],[Price]]/ZACKS_Screener[[#This Row],[EPS2]], "")</f>
        <v>-20.654320987654319</v>
      </c>
      <c r="S1901" s="17">
        <f>IFERROR(ZACKS_Screener[[#This Row],[PE1]]/(ZACKS_Screener[[#This Row],[EG1]]*100), "")</f>
        <v>0.11865248226950355</v>
      </c>
      <c r="T1901" s="17">
        <f>IFERROR(ZACKS_Screener[[#This Row],[PE2]]/(ZACKS_Screener[[#This Row],[EG2]]*100), "")</f>
        <v>-0.48537654320987661</v>
      </c>
      <c r="U1901"/>
    </row>
    <row r="1902" spans="1:21" hidden="1" x14ac:dyDescent="0.25">
      <c r="A1902" s="20" t="s">
        <v>1794</v>
      </c>
      <c r="B1902" s="35">
        <v>7400.04</v>
      </c>
      <c r="C1902" s="6" t="s">
        <v>1792</v>
      </c>
      <c r="D1902" s="6" t="s">
        <v>22</v>
      </c>
      <c r="E1902" s="6" t="s">
        <v>330</v>
      </c>
      <c r="F1902" s="6" t="s">
        <v>613</v>
      </c>
      <c r="G1902">
        <v>12</v>
      </c>
      <c r="H1902">
        <v>202212</v>
      </c>
      <c r="I1902" s="8">
        <v>16.62</v>
      </c>
      <c r="J1902" s="8">
        <v>1.19</v>
      </c>
      <c r="M1902" s="36" t="str">
        <f>INDEX(YahooDetails[], MATCH(ZACKS_Screener[Ticker], YahooDetails[Ticker],0), 4)</f>
        <v>Communication Services</v>
      </c>
      <c r="N1902" s="6" t="str">
        <f>INDEX(YahooDetails[], MATCH(ZACKS_Screener[Ticker], YahooDetails[Ticker],0), 2)</f>
        <v>Telecom Services</v>
      </c>
      <c r="O19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2" s="17" t="str">
        <f>IFERROR(ZACKS_Screener[[#This Row],[Price]]/ZACKS_Screener[[#This Row],[EPS1]], "")</f>
        <v/>
      </c>
      <c r="R1902" s="17" t="str">
        <f>IFERROR(ZACKS_Screener[[#This Row],[Price]]/ZACKS_Screener[[#This Row],[EPS2]], "")</f>
        <v/>
      </c>
      <c r="S1902" s="17" t="str">
        <f>IFERROR(ZACKS_Screener[[#This Row],[PE1]]/(ZACKS_Screener[[#This Row],[EG1]]*100), "")</f>
        <v/>
      </c>
      <c r="T1902" s="17" t="str">
        <f>IFERROR(ZACKS_Screener[[#This Row],[PE2]]/(ZACKS_Screener[[#This Row],[EG2]]*100), "")</f>
        <v/>
      </c>
      <c r="U1902"/>
    </row>
    <row r="1903" spans="1:21" hidden="1" x14ac:dyDescent="0.25">
      <c r="A1903" s="20" t="s">
        <v>1795</v>
      </c>
      <c r="B1903" s="35">
        <v>7840.84</v>
      </c>
      <c r="C1903" s="6" t="s">
        <v>1792</v>
      </c>
      <c r="D1903" s="6" t="s">
        <v>22</v>
      </c>
      <c r="E1903" s="6" t="s">
        <v>330</v>
      </c>
      <c r="F1903" s="6" t="s">
        <v>1290</v>
      </c>
      <c r="G1903">
        <v>12</v>
      </c>
      <c r="H1903">
        <v>202212</v>
      </c>
      <c r="I1903" s="8">
        <v>17.61</v>
      </c>
      <c r="J1903" s="8">
        <v>1.19</v>
      </c>
      <c r="M1903" s="36" t="str">
        <f>INDEX(YahooDetails[], MATCH(ZACKS_Screener[Ticker], YahooDetails[Ticker],0), 4)</f>
        <v>Communication Services</v>
      </c>
      <c r="N1903" s="6" t="str">
        <f>INDEX(YahooDetails[], MATCH(ZACKS_Screener[Ticker], YahooDetails[Ticker],0), 2)</f>
        <v>Telecom Services</v>
      </c>
      <c r="O19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3" s="17" t="str">
        <f>IFERROR(ZACKS_Screener[[#This Row],[Price]]/ZACKS_Screener[[#This Row],[EPS1]], "")</f>
        <v/>
      </c>
      <c r="R1903" s="17" t="str">
        <f>IFERROR(ZACKS_Screener[[#This Row],[Price]]/ZACKS_Screener[[#This Row],[EPS2]], "")</f>
        <v/>
      </c>
      <c r="S1903" s="17" t="str">
        <f>IFERROR(ZACKS_Screener[[#This Row],[PE1]]/(ZACKS_Screener[[#This Row],[EG1]]*100), "")</f>
        <v/>
      </c>
      <c r="T1903" s="17" t="str">
        <f>IFERROR(ZACKS_Screener[[#This Row],[PE2]]/(ZACKS_Screener[[#This Row],[EG2]]*100), "")</f>
        <v/>
      </c>
      <c r="U1903"/>
    </row>
    <row r="1904" spans="1:21" hidden="1" x14ac:dyDescent="0.25">
      <c r="A1904" s="20" t="s">
        <v>1812</v>
      </c>
      <c r="B1904" s="35">
        <v>30896.42</v>
      </c>
      <c r="C1904" s="6" t="s">
        <v>1810</v>
      </c>
      <c r="D1904" s="6" t="s">
        <v>13</v>
      </c>
      <c r="E1904" s="6" t="s">
        <v>26</v>
      </c>
      <c r="F1904" s="6" t="s">
        <v>961</v>
      </c>
      <c r="G1904">
        <v>11</v>
      </c>
      <c r="H1904">
        <v>202211</v>
      </c>
      <c r="I1904" s="8">
        <v>106.76</v>
      </c>
      <c r="J1904" s="8">
        <v>17.55</v>
      </c>
      <c r="M1904" s="36" t="e">
        <f>INDEX(YahooDetails[], MATCH(ZACKS_Screener[Ticker], YahooDetails[Ticker],0), 4)</f>
        <v>#N/A</v>
      </c>
      <c r="N1904" s="6" t="e">
        <f>INDEX(YahooDetails[], MATCH(ZACKS_Screener[Ticker], YahooDetails[Ticker],0), 2)</f>
        <v>#N/A</v>
      </c>
      <c r="O19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4" s="17" t="str">
        <f>IFERROR(ZACKS_Screener[[#This Row],[Price]]/ZACKS_Screener[[#This Row],[EPS1]], "")</f>
        <v/>
      </c>
      <c r="R1904" s="17" t="str">
        <f>IFERROR(ZACKS_Screener[[#This Row],[Price]]/ZACKS_Screener[[#This Row],[EPS2]], "")</f>
        <v/>
      </c>
      <c r="S1904" s="17" t="str">
        <f>IFERROR(ZACKS_Screener[[#This Row],[PE1]]/(ZACKS_Screener[[#This Row],[EG1]]*100), "")</f>
        <v/>
      </c>
      <c r="T1904" s="17" t="str">
        <f>IFERROR(ZACKS_Screener[[#This Row],[PE2]]/(ZACKS_Screener[[#This Row],[EG2]]*100), "")</f>
        <v/>
      </c>
      <c r="U1904"/>
    </row>
    <row r="1905" spans="1:21" hidden="1" x14ac:dyDescent="0.25">
      <c r="A1905" s="20" t="s">
        <v>1869</v>
      </c>
      <c r="B1905" s="35">
        <v>9140.85</v>
      </c>
      <c r="C1905" s="6" t="s">
        <v>1326</v>
      </c>
      <c r="D1905" s="6" t="s">
        <v>22</v>
      </c>
      <c r="E1905" s="6" t="s">
        <v>14</v>
      </c>
      <c r="F1905" s="6" t="s">
        <v>1646</v>
      </c>
      <c r="G1905">
        <v>12</v>
      </c>
      <c r="H1905">
        <v>202212</v>
      </c>
      <c r="I1905" s="8">
        <v>27.99</v>
      </c>
      <c r="J1905" s="8">
        <v>3.66</v>
      </c>
      <c r="M1905" s="36" t="str">
        <f>INDEX(YahooDetails[], MATCH(ZACKS_Screener[Ticker], YahooDetails[Ticker],0), 4)</f>
        <v>Communication Services</v>
      </c>
      <c r="N1905" s="6" t="str">
        <f>INDEX(YahooDetails[], MATCH(ZACKS_Screener[Ticker], YahooDetails[Ticker],0), 2)</f>
        <v>Broadcasting</v>
      </c>
      <c r="O19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5" s="17" t="str">
        <f>IFERROR(ZACKS_Screener[[#This Row],[Price]]/ZACKS_Screener[[#This Row],[EPS1]], "")</f>
        <v/>
      </c>
      <c r="R1905" s="17" t="str">
        <f>IFERROR(ZACKS_Screener[[#This Row],[Price]]/ZACKS_Screener[[#This Row],[EPS2]], "")</f>
        <v/>
      </c>
      <c r="S1905" s="17" t="str">
        <f>IFERROR(ZACKS_Screener[[#This Row],[PE1]]/(ZACKS_Screener[[#This Row],[EG1]]*100), "")</f>
        <v/>
      </c>
      <c r="T1905" s="17" t="str">
        <f>IFERROR(ZACKS_Screener[[#This Row],[PE2]]/(ZACKS_Screener[[#This Row],[EG2]]*100), "")</f>
        <v/>
      </c>
      <c r="U1905"/>
    </row>
    <row r="1906" spans="1:21" hidden="1" x14ac:dyDescent="0.25">
      <c r="A1906" s="20" t="s">
        <v>7022</v>
      </c>
      <c r="B1906" s="35">
        <v>2508.38</v>
      </c>
      <c r="C1906" s="6" t="s">
        <v>7021</v>
      </c>
      <c r="D1906" s="6" t="s">
        <v>22</v>
      </c>
      <c r="E1906" s="6" t="s">
        <v>14</v>
      </c>
      <c r="F1906" s="6" t="s">
        <v>183</v>
      </c>
      <c r="G1906">
        <v>12</v>
      </c>
      <c r="H1906">
        <v>202212</v>
      </c>
      <c r="I1906" s="8">
        <v>33</v>
      </c>
      <c r="J1906" s="8">
        <v>0.39</v>
      </c>
      <c r="M1906" s="36" t="e">
        <f>INDEX(YahooDetails[], MATCH(ZACKS_Screener[Ticker], YahooDetails[Ticker],0), 4)</f>
        <v>#N/A</v>
      </c>
      <c r="N1906" s="6" t="e">
        <f>INDEX(YahooDetails[], MATCH(ZACKS_Screener[Ticker], YahooDetails[Ticker],0), 2)</f>
        <v>#N/A</v>
      </c>
      <c r="O19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6" s="17" t="str">
        <f>IFERROR(ZACKS_Screener[[#This Row],[Price]]/ZACKS_Screener[[#This Row],[EPS1]], "")</f>
        <v/>
      </c>
      <c r="R1906" s="17" t="str">
        <f>IFERROR(ZACKS_Screener[[#This Row],[Price]]/ZACKS_Screener[[#This Row],[EPS2]], "")</f>
        <v/>
      </c>
      <c r="S1906" s="17" t="str">
        <f>IFERROR(ZACKS_Screener[[#This Row],[PE1]]/(ZACKS_Screener[[#This Row],[EG1]]*100), "")</f>
        <v/>
      </c>
      <c r="T1906" s="17" t="str">
        <f>IFERROR(ZACKS_Screener[[#This Row],[PE2]]/(ZACKS_Screener[[#This Row],[EG2]]*100), "")</f>
        <v/>
      </c>
      <c r="U1906"/>
    </row>
    <row r="1907" spans="1:21" hidden="1" x14ac:dyDescent="0.25">
      <c r="A1907" s="20" t="s">
        <v>1961</v>
      </c>
      <c r="B1907" s="35">
        <v>25146.73</v>
      </c>
      <c r="C1907" s="6" t="s">
        <v>1960</v>
      </c>
      <c r="D1907" s="6" t="s">
        <v>13</v>
      </c>
      <c r="E1907" s="6" t="s">
        <v>51</v>
      </c>
      <c r="F1907" s="6" t="s">
        <v>308</v>
      </c>
      <c r="G1907">
        <v>11</v>
      </c>
      <c r="H1907">
        <v>202211</v>
      </c>
      <c r="I1907" s="8">
        <v>93.75</v>
      </c>
      <c r="J1907" s="8">
        <v>2.5299999999999998</v>
      </c>
      <c r="M1907" s="36" t="e">
        <f>INDEX(YahooDetails[], MATCH(ZACKS_Screener[Ticker], YahooDetails[Ticker],0), 4)</f>
        <v>#N/A</v>
      </c>
      <c r="N1907" s="6" t="e">
        <f>INDEX(YahooDetails[], MATCH(ZACKS_Screener[Ticker], YahooDetails[Ticker],0), 2)</f>
        <v>#N/A</v>
      </c>
      <c r="O19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7" s="17" t="str">
        <f>IFERROR(ZACKS_Screener[[#This Row],[Price]]/ZACKS_Screener[[#This Row],[EPS1]], "")</f>
        <v/>
      </c>
      <c r="R1907" s="17" t="str">
        <f>IFERROR(ZACKS_Screener[[#This Row],[Price]]/ZACKS_Screener[[#This Row],[EPS2]], "")</f>
        <v/>
      </c>
      <c r="S1907" s="17" t="str">
        <f>IFERROR(ZACKS_Screener[[#This Row],[PE1]]/(ZACKS_Screener[[#This Row],[EG1]]*100), "")</f>
        <v/>
      </c>
      <c r="T1907" s="17" t="str">
        <f>IFERROR(ZACKS_Screener[[#This Row],[PE2]]/(ZACKS_Screener[[#This Row],[EG2]]*100), "")</f>
        <v/>
      </c>
      <c r="U1907"/>
    </row>
    <row r="1908" spans="1:21" hidden="1" x14ac:dyDescent="0.25">
      <c r="A1908" s="20" t="s">
        <v>1971</v>
      </c>
      <c r="B1908" s="35">
        <v>4601.04</v>
      </c>
      <c r="C1908" s="6" t="s">
        <v>1970</v>
      </c>
      <c r="D1908" s="6" t="s">
        <v>13</v>
      </c>
      <c r="E1908" s="6" t="s">
        <v>18</v>
      </c>
      <c r="F1908" s="6" t="s">
        <v>1136</v>
      </c>
      <c r="G1908">
        <v>12</v>
      </c>
      <c r="H1908">
        <v>202212</v>
      </c>
      <c r="I1908" s="8">
        <v>80.72</v>
      </c>
      <c r="J1908" s="8">
        <v>11.64</v>
      </c>
      <c r="M1908" s="36" t="str">
        <f>INDEX(YahooDetails[], MATCH(ZACKS_Screener[Ticker], YahooDetails[Ticker],0), 4)</f>
        <v>Industrials</v>
      </c>
      <c r="N1908" s="6" t="str">
        <f>INDEX(YahooDetails[], MATCH(ZACKS_Screener[Ticker], YahooDetails[Ticker],0), 2)</f>
        <v>Metal Fabrication</v>
      </c>
      <c r="O19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8" s="17" t="str">
        <f>IFERROR(ZACKS_Screener[[#This Row],[Price]]/ZACKS_Screener[[#This Row],[EPS1]], "")</f>
        <v/>
      </c>
      <c r="R1908" s="17" t="str">
        <f>IFERROR(ZACKS_Screener[[#This Row],[Price]]/ZACKS_Screener[[#This Row],[EPS2]], "")</f>
        <v/>
      </c>
      <c r="S1908" s="17" t="str">
        <f>IFERROR(ZACKS_Screener[[#This Row],[PE1]]/(ZACKS_Screener[[#This Row],[EG1]]*100), "")</f>
        <v/>
      </c>
      <c r="T1908" s="17" t="str">
        <f>IFERROR(ZACKS_Screener[[#This Row],[PE2]]/(ZACKS_Screener[[#This Row],[EG2]]*100), "")</f>
        <v/>
      </c>
      <c r="U1908"/>
    </row>
    <row r="1909" spans="1:21" hidden="1" x14ac:dyDescent="0.25">
      <c r="A1909" s="20" t="s">
        <v>1996</v>
      </c>
      <c r="B1909" s="35">
        <v>3449.2</v>
      </c>
      <c r="C1909" s="6" t="s">
        <v>1994</v>
      </c>
      <c r="D1909" s="6" t="s">
        <v>13</v>
      </c>
      <c r="E1909" s="6" t="s">
        <v>179</v>
      </c>
      <c r="F1909" s="6" t="s">
        <v>180</v>
      </c>
      <c r="G1909">
        <v>9</v>
      </c>
      <c r="H1909">
        <v>202209</v>
      </c>
      <c r="I1909" s="8">
        <v>108.29</v>
      </c>
      <c r="J1909" s="8">
        <v>5.56</v>
      </c>
      <c r="M1909" s="36" t="e">
        <f>INDEX(YahooDetails[], MATCH(ZACKS_Screener[Ticker], YahooDetails[Ticker],0), 4)</f>
        <v>#N/A</v>
      </c>
      <c r="N1909" s="6" t="e">
        <f>INDEX(YahooDetails[], MATCH(ZACKS_Screener[Ticker], YahooDetails[Ticker],0), 2)</f>
        <v>#N/A</v>
      </c>
      <c r="O19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0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09" s="17" t="str">
        <f>IFERROR(ZACKS_Screener[[#This Row],[Price]]/ZACKS_Screener[[#This Row],[EPS1]], "")</f>
        <v/>
      </c>
      <c r="R1909" s="17" t="str">
        <f>IFERROR(ZACKS_Screener[[#This Row],[Price]]/ZACKS_Screener[[#This Row],[EPS2]], "")</f>
        <v/>
      </c>
      <c r="S1909" s="17" t="str">
        <f>IFERROR(ZACKS_Screener[[#This Row],[PE1]]/(ZACKS_Screener[[#This Row],[EG1]]*100), "")</f>
        <v/>
      </c>
      <c r="T1909" s="17" t="str">
        <f>IFERROR(ZACKS_Screener[[#This Row],[PE2]]/(ZACKS_Screener[[#This Row],[EG2]]*100), "")</f>
        <v/>
      </c>
      <c r="U1909"/>
    </row>
    <row r="1910" spans="1:21" hidden="1" x14ac:dyDescent="0.25">
      <c r="A1910" s="20" t="s">
        <v>2000</v>
      </c>
      <c r="B1910" s="35">
        <v>8659.9699999999993</v>
      </c>
      <c r="C1910" s="6" t="s">
        <v>1999</v>
      </c>
      <c r="D1910" s="6" t="s">
        <v>22</v>
      </c>
      <c r="E1910" s="6" t="s">
        <v>85</v>
      </c>
      <c r="F1910" s="6" t="s">
        <v>507</v>
      </c>
      <c r="G1910">
        <v>12</v>
      </c>
      <c r="H1910">
        <v>202212</v>
      </c>
      <c r="I1910" s="8">
        <v>203.52</v>
      </c>
      <c r="J1910" s="8">
        <v>3.87</v>
      </c>
      <c r="M1910" s="36" t="str">
        <f>INDEX(YahooDetails[], MATCH(ZACKS_Screener[Ticker], YahooDetails[Ticker],0), 4)</f>
        <v>Financial Services</v>
      </c>
      <c r="N1910" s="6" t="str">
        <f>INDEX(YahooDetails[], MATCH(ZACKS_Screener[Ticker], YahooDetails[Ticker],0), 2)</f>
        <v>Financial Data &amp; Stock Exchanges</v>
      </c>
      <c r="O19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0" s="17" t="str">
        <f>IFERROR(ZACKS_Screener[[#This Row],[Price]]/ZACKS_Screener[[#This Row],[EPS1]], "")</f>
        <v/>
      </c>
      <c r="R1910" s="17" t="str">
        <f>IFERROR(ZACKS_Screener[[#This Row],[Price]]/ZACKS_Screener[[#This Row],[EPS2]], "")</f>
        <v/>
      </c>
      <c r="S1910" s="17" t="str">
        <f>IFERROR(ZACKS_Screener[[#This Row],[PE1]]/(ZACKS_Screener[[#This Row],[EG1]]*100), "")</f>
        <v/>
      </c>
      <c r="T1910" s="17" t="str">
        <f>IFERROR(ZACKS_Screener[[#This Row],[PE2]]/(ZACKS_Screener[[#This Row],[EG2]]*100), "")</f>
        <v/>
      </c>
      <c r="U1910"/>
    </row>
    <row r="1911" spans="1:21" hidden="1" x14ac:dyDescent="0.25">
      <c r="A1911" s="20" t="s">
        <v>2016</v>
      </c>
      <c r="B1911" s="35">
        <v>47357.59</v>
      </c>
      <c r="C1911" s="6" t="s">
        <v>2015</v>
      </c>
      <c r="D1911" s="6" t="s">
        <v>22</v>
      </c>
      <c r="E1911" s="6" t="s">
        <v>41</v>
      </c>
      <c r="F1911" s="6" t="s">
        <v>67</v>
      </c>
      <c r="G1911">
        <v>12</v>
      </c>
      <c r="H1911">
        <v>202212</v>
      </c>
      <c r="I1911" s="8">
        <v>124.23</v>
      </c>
      <c r="J1911" s="8">
        <v>20.12</v>
      </c>
      <c r="K1911" s="8">
        <v>-3.16</v>
      </c>
      <c r="L1911" s="8">
        <v>-4</v>
      </c>
      <c r="M1911" s="36" t="str">
        <f>INDEX(YahooDetails[], MATCH(ZACKS_Screener[Ticker], YahooDetails[Ticker],0), 4)</f>
        <v>Healthcare</v>
      </c>
      <c r="N1911" s="6" t="str">
        <f>INDEX(YahooDetails[], MATCH(ZACKS_Screener[Ticker], YahooDetails[Ticker],0), 2)</f>
        <v>Biotechnology</v>
      </c>
      <c r="O19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-0.2658227848101265</v>
      </c>
      <c r="Q1911" s="17">
        <f>IFERROR(ZACKS_Screener[[#This Row],[Price]]/ZACKS_Screener[[#This Row],[EPS1]], "")</f>
        <v>-39.313291139240505</v>
      </c>
      <c r="R1911" s="17">
        <f>IFERROR(ZACKS_Screener[[#This Row],[Price]]/ZACKS_Screener[[#This Row],[EPS2]], "")</f>
        <v>-31.057500000000001</v>
      </c>
      <c r="S1911" s="17">
        <f>IFERROR(ZACKS_Screener[[#This Row],[PE1]]/(ZACKS_Screener[[#This Row],[EG1]]*100), "")</f>
        <v>0.39313291139240503</v>
      </c>
      <c r="T1911" s="17">
        <f>IFERROR(ZACKS_Screener[[#This Row],[PE2]]/(ZACKS_Screener[[#This Row],[EG2]]*100), "")</f>
        <v>1.1683535714285718</v>
      </c>
      <c r="U1911"/>
    </row>
    <row r="1912" spans="1:21" hidden="1" x14ac:dyDescent="0.25">
      <c r="A1912" s="20" t="s">
        <v>2059</v>
      </c>
      <c r="B1912" s="35">
        <v>72987.91</v>
      </c>
      <c r="C1912" s="6" t="s">
        <v>2058</v>
      </c>
      <c r="D1912" s="6" t="s">
        <v>22</v>
      </c>
      <c r="E1912" s="6" t="s">
        <v>14</v>
      </c>
      <c r="F1912" s="6" t="s">
        <v>2060</v>
      </c>
      <c r="G1912">
        <v>8</v>
      </c>
      <c r="H1912">
        <v>202208</v>
      </c>
      <c r="I1912" s="8">
        <v>66.900000000000006</v>
      </c>
      <c r="J1912" s="8">
        <v>8.35</v>
      </c>
      <c r="K1912" s="8">
        <v>-4.72</v>
      </c>
      <c r="L1912" s="8">
        <v>0.1</v>
      </c>
      <c r="M1912" s="36" t="str">
        <f>INDEX(YahooDetails[], MATCH(ZACKS_Screener[Ticker], YahooDetails[Ticker],0), 4)</f>
        <v>Technology</v>
      </c>
      <c r="N1912" s="6" t="str">
        <f>INDEX(YahooDetails[], MATCH(ZACKS_Screener[Ticker], YahooDetails[Ticker],0), 2)</f>
        <v>Semiconductors</v>
      </c>
      <c r="O19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12" s="17">
        <f>IFERROR(ZACKS_Screener[[#This Row],[Price]]/ZACKS_Screener[[#This Row],[EPS1]], "")</f>
        <v>-14.173728813559324</v>
      </c>
      <c r="R1912" s="17">
        <f>IFERROR(ZACKS_Screener[[#This Row],[Price]]/ZACKS_Screener[[#This Row],[EPS2]], "")</f>
        <v>669</v>
      </c>
      <c r="S1912" s="17">
        <f>IFERROR(ZACKS_Screener[[#This Row],[PE1]]/(ZACKS_Screener[[#This Row],[EG1]]*100), "")</f>
        <v>0.14173728813559325</v>
      </c>
      <c r="T1912" s="17">
        <f>IFERROR(ZACKS_Screener[[#This Row],[PE2]]/(ZACKS_Screener[[#This Row],[EG2]]*100), "")</f>
        <v>6.69</v>
      </c>
      <c r="U1912"/>
    </row>
    <row r="1913" spans="1:21" hidden="1" x14ac:dyDescent="0.25">
      <c r="A1913" s="20" t="s">
        <v>2084</v>
      </c>
      <c r="B1913" s="35">
        <v>5428.72</v>
      </c>
      <c r="C1913" s="6" t="s">
        <v>2083</v>
      </c>
      <c r="D1913" s="6" t="s">
        <v>13</v>
      </c>
      <c r="E1913" s="6" t="s">
        <v>223</v>
      </c>
      <c r="F1913" s="6" t="s">
        <v>1506</v>
      </c>
      <c r="G1913">
        <v>12</v>
      </c>
      <c r="H1913">
        <v>202212</v>
      </c>
      <c r="I1913" s="8">
        <v>39.159999999999997</v>
      </c>
      <c r="J1913" s="8">
        <v>1.28</v>
      </c>
      <c r="M1913" s="36" t="str">
        <f>INDEX(YahooDetails[], MATCH(ZACKS_Screener[Ticker], YahooDetails[Ticker],0), 4)</f>
        <v>Energy</v>
      </c>
      <c r="N1913" s="6" t="str">
        <f>INDEX(YahooDetails[], MATCH(ZACKS_Screener[Ticker], YahooDetails[Ticker],0), 2)</f>
        <v>Oil &amp; Gas Drilling</v>
      </c>
      <c r="O19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3" s="17" t="str">
        <f>IFERROR(ZACKS_Screener[[#This Row],[Price]]/ZACKS_Screener[[#This Row],[EPS1]], "")</f>
        <v/>
      </c>
      <c r="R1913" s="17" t="str">
        <f>IFERROR(ZACKS_Screener[[#This Row],[Price]]/ZACKS_Screener[[#This Row],[EPS2]], "")</f>
        <v/>
      </c>
      <c r="S1913" s="17" t="str">
        <f>IFERROR(ZACKS_Screener[[#This Row],[PE1]]/(ZACKS_Screener[[#This Row],[EG1]]*100), "")</f>
        <v/>
      </c>
      <c r="T1913" s="17" t="str">
        <f>IFERROR(ZACKS_Screener[[#This Row],[PE2]]/(ZACKS_Screener[[#This Row],[EG2]]*100), "")</f>
        <v/>
      </c>
      <c r="U1913"/>
    </row>
    <row r="1914" spans="1:21" hidden="1" x14ac:dyDescent="0.25">
      <c r="A1914" s="20" t="s">
        <v>2096</v>
      </c>
      <c r="B1914" s="35">
        <v>3866.55</v>
      </c>
      <c r="C1914" s="6" t="s">
        <v>2095</v>
      </c>
      <c r="D1914" s="6" t="s">
        <v>13</v>
      </c>
      <c r="E1914" s="6" t="s">
        <v>130</v>
      </c>
      <c r="F1914" s="6" t="s">
        <v>323</v>
      </c>
      <c r="G1914">
        <v>12</v>
      </c>
      <c r="H1914">
        <v>202212</v>
      </c>
      <c r="I1914" s="8">
        <v>401.68</v>
      </c>
      <c r="J1914" s="8">
        <v>28.35</v>
      </c>
      <c r="M1914" s="36" t="str">
        <f>INDEX(YahooDetails[], MATCH(ZACKS_Screener[Ticker], YahooDetails[Ticker],0), 4)</f>
        <v>Basic Materials</v>
      </c>
      <c r="N1914" s="6" t="str">
        <f>INDEX(YahooDetails[], MATCH(ZACKS_Screener[Ticker], YahooDetails[Ticker],0), 2)</f>
        <v>Specialty Chemicals</v>
      </c>
      <c r="O19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4" s="17" t="str">
        <f>IFERROR(ZACKS_Screener[[#This Row],[Price]]/ZACKS_Screener[[#This Row],[EPS1]], "")</f>
        <v/>
      </c>
      <c r="R1914" s="17" t="str">
        <f>IFERROR(ZACKS_Screener[[#This Row],[Price]]/ZACKS_Screener[[#This Row],[EPS2]], "")</f>
        <v/>
      </c>
      <c r="S1914" s="17" t="str">
        <f>IFERROR(ZACKS_Screener[[#This Row],[PE1]]/(ZACKS_Screener[[#This Row],[EG1]]*100), "")</f>
        <v/>
      </c>
      <c r="T1914" s="17" t="str">
        <f>IFERROR(ZACKS_Screener[[#This Row],[PE2]]/(ZACKS_Screener[[#This Row],[EG2]]*100), "")</f>
        <v/>
      </c>
      <c r="U1914"/>
    </row>
    <row r="1915" spans="1:21" hidden="1" x14ac:dyDescent="0.25">
      <c r="A1915" s="20" t="s">
        <v>2121</v>
      </c>
      <c r="B1915" s="35">
        <v>3697.96</v>
      </c>
      <c r="C1915" s="6" t="s">
        <v>2120</v>
      </c>
      <c r="D1915" s="6" t="s">
        <v>13</v>
      </c>
      <c r="E1915" s="6" t="s">
        <v>37</v>
      </c>
      <c r="F1915" s="6" t="s">
        <v>212</v>
      </c>
      <c r="G1915">
        <v>12</v>
      </c>
      <c r="H1915">
        <v>202212</v>
      </c>
      <c r="I1915" s="8">
        <v>99.17</v>
      </c>
      <c r="J1915" s="8">
        <v>6.15</v>
      </c>
      <c r="M1915" s="36" t="str">
        <f>INDEX(YahooDetails[], MATCH(ZACKS_Screener[Ticker], YahooDetails[Ticker],0), 4)</f>
        <v>Financial Services</v>
      </c>
      <c r="N1915" s="6" t="str">
        <f>INDEX(YahooDetails[], MATCH(ZACKS_Screener[Ticker], YahooDetails[Ticker],0), 2)</f>
        <v>Credit Services</v>
      </c>
      <c r="O19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5" s="17" t="str">
        <f>IFERROR(ZACKS_Screener[[#This Row],[Price]]/ZACKS_Screener[[#This Row],[EPS1]], "")</f>
        <v/>
      </c>
      <c r="R1915" s="17" t="str">
        <f>IFERROR(ZACKS_Screener[[#This Row],[Price]]/ZACKS_Screener[[#This Row],[EPS2]], "")</f>
        <v/>
      </c>
      <c r="S1915" s="17" t="str">
        <f>IFERROR(ZACKS_Screener[[#This Row],[PE1]]/(ZACKS_Screener[[#This Row],[EG1]]*100), "")</f>
        <v/>
      </c>
      <c r="T1915" s="17" t="str">
        <f>IFERROR(ZACKS_Screener[[#This Row],[PE2]]/(ZACKS_Screener[[#This Row],[EG2]]*100), "")</f>
        <v/>
      </c>
      <c r="U1915"/>
    </row>
    <row r="1916" spans="1:21" hidden="1" x14ac:dyDescent="0.25">
      <c r="A1916" s="20" t="s">
        <v>2188</v>
      </c>
      <c r="B1916" s="35">
        <v>11096.52</v>
      </c>
      <c r="C1916" s="6" t="s">
        <v>2187</v>
      </c>
      <c r="D1916" s="6" t="s">
        <v>22</v>
      </c>
      <c r="E1916" s="6" t="s">
        <v>330</v>
      </c>
      <c r="F1916" s="6" t="s">
        <v>1639</v>
      </c>
      <c r="G1916">
        <v>6</v>
      </c>
      <c r="H1916">
        <v>202206</v>
      </c>
      <c r="I1916" s="8">
        <v>19.350000000000001</v>
      </c>
      <c r="J1916" s="8">
        <v>1.2</v>
      </c>
      <c r="M1916" s="36" t="str">
        <f>INDEX(YahooDetails[], MATCH(ZACKS_Screener[Ticker], YahooDetails[Ticker],0), 4)</f>
        <v>Communication Services</v>
      </c>
      <c r="N1916" s="6" t="str">
        <f>INDEX(YahooDetails[], MATCH(ZACKS_Screener[Ticker], YahooDetails[Ticker],0), 2)</f>
        <v>Entertainment</v>
      </c>
      <c r="O19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6" s="17" t="str">
        <f>IFERROR(ZACKS_Screener[[#This Row],[Price]]/ZACKS_Screener[[#This Row],[EPS1]], "")</f>
        <v/>
      </c>
      <c r="R1916" s="17" t="str">
        <f>IFERROR(ZACKS_Screener[[#This Row],[Price]]/ZACKS_Screener[[#This Row],[EPS2]], "")</f>
        <v/>
      </c>
      <c r="S1916" s="17" t="str">
        <f>IFERROR(ZACKS_Screener[[#This Row],[PE1]]/(ZACKS_Screener[[#This Row],[EG1]]*100), "")</f>
        <v/>
      </c>
      <c r="T1916" s="17" t="str">
        <f>IFERROR(ZACKS_Screener[[#This Row],[PE2]]/(ZACKS_Screener[[#This Row],[EG2]]*100), "")</f>
        <v/>
      </c>
      <c r="U1916"/>
    </row>
    <row r="1917" spans="1:21" hidden="1" x14ac:dyDescent="0.25">
      <c r="A1917" s="20" t="s">
        <v>4073</v>
      </c>
      <c r="B1917" s="35">
        <v>2065.7199999999998</v>
      </c>
      <c r="C1917" s="6" t="s">
        <v>4072</v>
      </c>
      <c r="D1917" s="6" t="s">
        <v>22</v>
      </c>
      <c r="E1917" s="6" t="s">
        <v>14</v>
      </c>
      <c r="F1917" s="6" t="s">
        <v>58</v>
      </c>
      <c r="G1917">
        <v>12</v>
      </c>
      <c r="H1917">
        <v>202212</v>
      </c>
      <c r="I1917" s="8">
        <v>17.940000000000001</v>
      </c>
      <c r="J1917" s="8">
        <v>0.25</v>
      </c>
      <c r="M1917" s="36" t="str">
        <f>INDEX(YahooDetails[], MATCH(ZACKS_Screener[Ticker], YahooDetails[Ticker],0), 4)</f>
        <v>Communication Services</v>
      </c>
      <c r="N1917" s="6" t="str">
        <f>INDEX(YahooDetails[], MATCH(ZACKS_Screener[Ticker], YahooDetails[Ticker],0), 2)</f>
        <v>Internet Content &amp; Information</v>
      </c>
      <c r="O19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7" s="17" t="str">
        <f>IFERROR(ZACKS_Screener[[#This Row],[Price]]/ZACKS_Screener[[#This Row],[EPS1]], "")</f>
        <v/>
      </c>
      <c r="R1917" s="17" t="str">
        <f>IFERROR(ZACKS_Screener[[#This Row],[Price]]/ZACKS_Screener[[#This Row],[EPS2]], "")</f>
        <v/>
      </c>
      <c r="S1917" s="17" t="str">
        <f>IFERROR(ZACKS_Screener[[#This Row],[PE1]]/(ZACKS_Screener[[#This Row],[EG1]]*100), "")</f>
        <v/>
      </c>
      <c r="T1917" s="17" t="str">
        <f>IFERROR(ZACKS_Screener[[#This Row],[PE2]]/(ZACKS_Screener[[#This Row],[EG2]]*100), "")</f>
        <v/>
      </c>
      <c r="U1917"/>
    </row>
    <row r="1918" spans="1:21" hidden="1" x14ac:dyDescent="0.25">
      <c r="A1918" s="20" t="s">
        <v>2291</v>
      </c>
      <c r="B1918" s="35">
        <v>11773.64</v>
      </c>
      <c r="C1918" s="6" t="s">
        <v>2290</v>
      </c>
      <c r="D1918" s="6" t="s">
        <v>22</v>
      </c>
      <c r="E1918" s="6" t="s">
        <v>330</v>
      </c>
      <c r="F1918" s="6" t="s">
        <v>971</v>
      </c>
      <c r="G1918">
        <v>12</v>
      </c>
      <c r="H1918">
        <v>202212</v>
      </c>
      <c r="I1918" s="8">
        <v>18.07</v>
      </c>
      <c r="J1918" s="8">
        <v>1.71</v>
      </c>
      <c r="M1918" s="36" t="str">
        <f>INDEX(YahooDetails[], MATCH(ZACKS_Screener[Ticker], YahooDetails[Ticker],0), 4)</f>
        <v>Communication Services</v>
      </c>
      <c r="N1918" s="6" t="str">
        <f>INDEX(YahooDetails[], MATCH(ZACKS_Screener[Ticker], YahooDetails[Ticker],0), 2)</f>
        <v>Entertainment</v>
      </c>
      <c r="O19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8" s="17" t="str">
        <f>IFERROR(ZACKS_Screener[[#This Row],[Price]]/ZACKS_Screener[[#This Row],[EPS1]], "")</f>
        <v/>
      </c>
      <c r="R1918" s="17" t="str">
        <f>IFERROR(ZACKS_Screener[[#This Row],[Price]]/ZACKS_Screener[[#This Row],[EPS2]], "")</f>
        <v/>
      </c>
      <c r="S1918" s="17" t="str">
        <f>IFERROR(ZACKS_Screener[[#This Row],[PE1]]/(ZACKS_Screener[[#This Row],[EG1]]*100), "")</f>
        <v/>
      </c>
      <c r="T1918" s="17" t="str">
        <f>IFERROR(ZACKS_Screener[[#This Row],[PE2]]/(ZACKS_Screener[[#This Row],[EG2]]*100), "")</f>
        <v/>
      </c>
      <c r="U1918"/>
    </row>
    <row r="1919" spans="1:21" hidden="1" x14ac:dyDescent="0.25">
      <c r="A1919" s="20" t="s">
        <v>2306</v>
      </c>
      <c r="B1919" s="35">
        <v>83222.009999999995</v>
      </c>
      <c r="C1919" s="6" t="s">
        <v>2304</v>
      </c>
      <c r="D1919" s="6" t="s">
        <v>13</v>
      </c>
      <c r="E1919" s="6" t="s">
        <v>223</v>
      </c>
      <c r="F1919" s="6" t="s">
        <v>1053</v>
      </c>
      <c r="G1919">
        <v>12</v>
      </c>
      <c r="H1919">
        <v>202212</v>
      </c>
      <c r="I1919" s="8">
        <v>12.76</v>
      </c>
      <c r="J1919" s="8">
        <v>5.29</v>
      </c>
      <c r="M1919" s="36" t="e">
        <f>INDEX(YahooDetails[], MATCH(ZACKS_Screener[Ticker], YahooDetails[Ticker],0), 4)</f>
        <v>#N/A</v>
      </c>
      <c r="N1919" s="6" t="e">
        <f>INDEX(YahooDetails[], MATCH(ZACKS_Screener[Ticker], YahooDetails[Ticker],0), 2)</f>
        <v>#N/A</v>
      </c>
      <c r="O19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1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19" s="17" t="str">
        <f>IFERROR(ZACKS_Screener[[#This Row],[Price]]/ZACKS_Screener[[#This Row],[EPS1]], "")</f>
        <v/>
      </c>
      <c r="R1919" s="17" t="str">
        <f>IFERROR(ZACKS_Screener[[#This Row],[Price]]/ZACKS_Screener[[#This Row],[EPS2]], "")</f>
        <v/>
      </c>
      <c r="S1919" s="17" t="str">
        <f>IFERROR(ZACKS_Screener[[#This Row],[PE1]]/(ZACKS_Screener[[#This Row],[EG1]]*100), "")</f>
        <v/>
      </c>
      <c r="T1919" s="17" t="str">
        <f>IFERROR(ZACKS_Screener[[#This Row],[PE2]]/(ZACKS_Screener[[#This Row],[EG2]]*100), "")</f>
        <v/>
      </c>
      <c r="U1919"/>
    </row>
    <row r="1920" spans="1:21" hidden="1" x14ac:dyDescent="0.25">
      <c r="A1920" s="20" t="s">
        <v>4126</v>
      </c>
      <c r="B1920" s="35">
        <v>2313.5300000000002</v>
      </c>
      <c r="C1920" s="6" t="s">
        <v>4125</v>
      </c>
      <c r="D1920" s="6" t="s">
        <v>22</v>
      </c>
      <c r="E1920" s="6" t="s">
        <v>30</v>
      </c>
      <c r="F1920" s="6" t="s">
        <v>590</v>
      </c>
      <c r="G1920">
        <v>8</v>
      </c>
      <c r="H1920">
        <v>202208</v>
      </c>
      <c r="I1920" s="8">
        <v>74.63</v>
      </c>
      <c r="J1920" s="8">
        <v>3.38</v>
      </c>
      <c r="M1920" s="36" t="str">
        <f>INDEX(YahooDetails[], MATCH(ZACKS_Screener[Ticker], YahooDetails[Ticker],0), 4)</f>
        <v>Consumer Defensive</v>
      </c>
      <c r="N1920" s="6" t="str">
        <f>INDEX(YahooDetails[], MATCH(ZACKS_Screener[Ticker], YahooDetails[Ticker],0), 2)</f>
        <v>Discount Stores</v>
      </c>
      <c r="O19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0" s="17" t="str">
        <f>IFERROR(ZACKS_Screener[[#This Row],[Price]]/ZACKS_Screener[[#This Row],[EPS1]], "")</f>
        <v/>
      </c>
      <c r="R1920" s="17" t="str">
        <f>IFERROR(ZACKS_Screener[[#This Row],[Price]]/ZACKS_Screener[[#This Row],[EPS2]], "")</f>
        <v/>
      </c>
      <c r="S1920" s="17" t="str">
        <f>IFERROR(ZACKS_Screener[[#This Row],[PE1]]/(ZACKS_Screener[[#This Row],[EG1]]*100), "")</f>
        <v/>
      </c>
      <c r="T1920" s="17" t="str">
        <f>IFERROR(ZACKS_Screener[[#This Row],[PE2]]/(ZACKS_Screener[[#This Row],[EG2]]*100), "")</f>
        <v/>
      </c>
      <c r="U1920"/>
    </row>
    <row r="1921" spans="1:21" hidden="1" x14ac:dyDescent="0.25">
      <c r="A1921" s="20" t="s">
        <v>4137</v>
      </c>
      <c r="B1921" s="35">
        <v>2557.21</v>
      </c>
      <c r="C1921" s="6" t="s">
        <v>4136</v>
      </c>
      <c r="D1921" s="6" t="s">
        <v>22</v>
      </c>
      <c r="E1921" s="6" t="s">
        <v>30</v>
      </c>
      <c r="F1921" s="6" t="s">
        <v>256</v>
      </c>
      <c r="G1921">
        <v>12</v>
      </c>
      <c r="H1921">
        <v>202212</v>
      </c>
      <c r="I1921" s="8">
        <v>6.58</v>
      </c>
      <c r="J1921" s="8">
        <v>0.15</v>
      </c>
      <c r="M1921" s="36" t="str">
        <f>INDEX(YahooDetails[], MATCH(ZACKS_Screener[Ticker], YahooDetails[Ticker],0), 4)</f>
        <v>Consumer Cyclical</v>
      </c>
      <c r="N1921" s="6" t="str">
        <f>INDEX(YahooDetails[], MATCH(ZACKS_Screener[Ticker], YahooDetails[Ticker],0), 2)</f>
        <v>Internet Retail</v>
      </c>
      <c r="O19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1" s="17" t="str">
        <f>IFERROR(ZACKS_Screener[[#This Row],[Price]]/ZACKS_Screener[[#This Row],[EPS1]], "")</f>
        <v/>
      </c>
      <c r="R1921" s="17" t="str">
        <f>IFERROR(ZACKS_Screener[[#This Row],[Price]]/ZACKS_Screener[[#This Row],[EPS2]], "")</f>
        <v/>
      </c>
      <c r="S1921" s="17" t="str">
        <f>IFERROR(ZACKS_Screener[[#This Row],[PE1]]/(ZACKS_Screener[[#This Row],[EG1]]*100), "")</f>
        <v/>
      </c>
      <c r="T1921" s="17" t="str">
        <f>IFERROR(ZACKS_Screener[[#This Row],[PE2]]/(ZACKS_Screener[[#This Row],[EG2]]*100), "")</f>
        <v/>
      </c>
      <c r="U1921"/>
    </row>
    <row r="1922" spans="1:21" hidden="1" x14ac:dyDescent="0.25">
      <c r="A1922" s="20" t="s">
        <v>2570</v>
      </c>
      <c r="B1922" s="35">
        <v>4053.5</v>
      </c>
      <c r="C1922" s="6" t="s">
        <v>2569</v>
      </c>
      <c r="D1922" s="6" t="s">
        <v>22</v>
      </c>
      <c r="E1922" s="6" t="s">
        <v>223</v>
      </c>
      <c r="F1922" s="6" t="s">
        <v>311</v>
      </c>
      <c r="G1922">
        <v>12</v>
      </c>
      <c r="H1922">
        <v>202212</v>
      </c>
      <c r="I1922" s="8">
        <v>18.8</v>
      </c>
      <c r="J1922" s="8">
        <v>0.8</v>
      </c>
      <c r="K1922" s="8">
        <v>-1.51</v>
      </c>
      <c r="L1922" s="8">
        <v>-1.07</v>
      </c>
      <c r="M1922" s="36" t="str">
        <f>INDEX(YahooDetails[], MATCH(ZACKS_Screener[Ticker], YahooDetails[Ticker],0), 4)</f>
        <v>Technology</v>
      </c>
      <c r="N1922" s="6" t="str">
        <f>INDEX(YahooDetails[], MATCH(ZACKS_Screener[Ticker], YahooDetails[Ticker],0), 2)</f>
        <v>Solar</v>
      </c>
      <c r="O19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0.29139072847682118</v>
      </c>
      <c r="Q1922" s="17">
        <f>IFERROR(ZACKS_Screener[[#This Row],[Price]]/ZACKS_Screener[[#This Row],[EPS1]], "")</f>
        <v>-12.450331125827814</v>
      </c>
      <c r="R1922" s="17">
        <f>IFERROR(ZACKS_Screener[[#This Row],[Price]]/ZACKS_Screener[[#This Row],[EPS2]], "")</f>
        <v>-17.570093457943926</v>
      </c>
      <c r="S1922" s="17">
        <f>IFERROR(ZACKS_Screener[[#This Row],[PE1]]/(ZACKS_Screener[[#This Row],[EG1]]*100), "")</f>
        <v>0.12450331125827814</v>
      </c>
      <c r="T1922" s="17">
        <f>IFERROR(ZACKS_Screener[[#This Row],[PE2]]/(ZACKS_Screener[[#This Row],[EG2]]*100), "")</f>
        <v>-0.60297366185216661</v>
      </c>
      <c r="U1922"/>
    </row>
    <row r="1923" spans="1:21" hidden="1" x14ac:dyDescent="0.25">
      <c r="A1923" s="20" t="s">
        <v>2572</v>
      </c>
      <c r="B1923" s="35">
        <v>3581.14</v>
      </c>
      <c r="C1923" s="6" t="s">
        <v>2571</v>
      </c>
      <c r="D1923" s="6" t="s">
        <v>22</v>
      </c>
      <c r="E1923" s="6" t="s">
        <v>30</v>
      </c>
      <c r="F1923" s="6" t="s">
        <v>55</v>
      </c>
      <c r="G1923">
        <v>12</v>
      </c>
      <c r="H1923">
        <v>202212</v>
      </c>
      <c r="I1923" s="8">
        <v>65.97</v>
      </c>
      <c r="J1923" s="8">
        <v>6.51</v>
      </c>
      <c r="M1923" s="36" t="str">
        <f>INDEX(YahooDetails[], MATCH(ZACKS_Screener[Ticker], YahooDetails[Ticker],0), 4)</f>
        <v>Consumer Cyclical</v>
      </c>
      <c r="N1923" s="6" t="str">
        <f>INDEX(YahooDetails[], MATCH(ZACKS_Screener[Ticker], YahooDetails[Ticker],0), 2)</f>
        <v>Auto &amp; Truck Dealerships</v>
      </c>
      <c r="O19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3" s="17" t="str">
        <f>IFERROR(ZACKS_Screener[[#This Row],[Price]]/ZACKS_Screener[[#This Row],[EPS1]], "")</f>
        <v/>
      </c>
      <c r="R1923" s="17" t="str">
        <f>IFERROR(ZACKS_Screener[[#This Row],[Price]]/ZACKS_Screener[[#This Row],[EPS2]], "")</f>
        <v/>
      </c>
      <c r="S1923" s="17" t="str">
        <f>IFERROR(ZACKS_Screener[[#This Row],[PE1]]/(ZACKS_Screener[[#This Row],[EG1]]*100), "")</f>
        <v/>
      </c>
      <c r="T1923" s="17" t="str">
        <f>IFERROR(ZACKS_Screener[[#This Row],[PE2]]/(ZACKS_Screener[[#This Row],[EG2]]*100), "")</f>
        <v/>
      </c>
      <c r="U1923"/>
    </row>
    <row r="1924" spans="1:21" hidden="1" x14ac:dyDescent="0.25">
      <c r="A1924" s="20" t="s">
        <v>2595</v>
      </c>
      <c r="B1924" s="35">
        <v>3428.47</v>
      </c>
      <c r="C1924" s="6" t="s">
        <v>2594</v>
      </c>
      <c r="D1924" s="6" t="s">
        <v>22</v>
      </c>
      <c r="E1924" s="6" t="s">
        <v>14</v>
      </c>
      <c r="F1924" s="6" t="s">
        <v>1691</v>
      </c>
      <c r="G1924">
        <v>9</v>
      </c>
      <c r="H1924">
        <v>202209</v>
      </c>
      <c r="I1924" s="8">
        <v>58.94</v>
      </c>
      <c r="J1924" s="8">
        <v>4.99</v>
      </c>
      <c r="M1924" s="36" t="str">
        <f>INDEX(YahooDetails[], MATCH(ZACKS_Screener[Ticker], YahooDetails[Ticker],0), 4)</f>
        <v>Technology</v>
      </c>
      <c r="N1924" s="6" t="str">
        <f>INDEX(YahooDetails[], MATCH(ZACKS_Screener[Ticker], YahooDetails[Ticker],0), 2)</f>
        <v>Electronic Components</v>
      </c>
      <c r="O19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4" s="17" t="str">
        <f>IFERROR(ZACKS_Screener[[#This Row],[Price]]/ZACKS_Screener[[#This Row],[EPS1]], "")</f>
        <v/>
      </c>
      <c r="R1924" s="17" t="str">
        <f>IFERROR(ZACKS_Screener[[#This Row],[Price]]/ZACKS_Screener[[#This Row],[EPS2]], "")</f>
        <v/>
      </c>
      <c r="S1924" s="17" t="str">
        <f>IFERROR(ZACKS_Screener[[#This Row],[PE1]]/(ZACKS_Screener[[#This Row],[EG1]]*100), "")</f>
        <v/>
      </c>
      <c r="T1924" s="17" t="str">
        <f>IFERROR(ZACKS_Screener[[#This Row],[PE2]]/(ZACKS_Screener[[#This Row],[EG2]]*100), "")</f>
        <v/>
      </c>
      <c r="U1924"/>
    </row>
    <row r="1925" spans="1:21" hidden="1" x14ac:dyDescent="0.25">
      <c r="A1925" s="20" t="s">
        <v>2616</v>
      </c>
      <c r="B1925" s="35">
        <v>4279.8100000000004</v>
      </c>
      <c r="C1925" s="6" t="s">
        <v>2615</v>
      </c>
      <c r="D1925" s="6" t="s">
        <v>582</v>
      </c>
      <c r="E1925" s="6" t="s">
        <v>51</v>
      </c>
      <c r="F1925" s="6" t="s">
        <v>308</v>
      </c>
      <c r="G1925">
        <v>12</v>
      </c>
      <c r="H1925">
        <v>202212</v>
      </c>
      <c r="I1925" s="8">
        <v>3687.01</v>
      </c>
      <c r="J1925" s="8">
        <v>499.66</v>
      </c>
      <c r="M1925" s="36" t="str">
        <f>INDEX(YahooDetails[], MATCH(ZACKS_Screener[Ticker], YahooDetails[Ticker],0), 4)</f>
        <v>Industrials</v>
      </c>
      <c r="N1925" s="6" t="str">
        <f>INDEX(YahooDetails[], MATCH(ZACKS_Screener[Ticker], YahooDetails[Ticker],0), 2)</f>
        <v>Conglomerates</v>
      </c>
      <c r="O19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5" s="17" t="str">
        <f>IFERROR(ZACKS_Screener[[#This Row],[Price]]/ZACKS_Screener[[#This Row],[EPS1]], "")</f>
        <v/>
      </c>
      <c r="R1925" s="17" t="str">
        <f>IFERROR(ZACKS_Screener[[#This Row],[Price]]/ZACKS_Screener[[#This Row],[EPS2]], "")</f>
        <v/>
      </c>
      <c r="S1925" s="17" t="str">
        <f>IFERROR(ZACKS_Screener[[#This Row],[PE1]]/(ZACKS_Screener[[#This Row],[EG1]]*100), "")</f>
        <v/>
      </c>
      <c r="T1925" s="17" t="str">
        <f>IFERROR(ZACKS_Screener[[#This Row],[PE2]]/(ZACKS_Screener[[#This Row],[EG2]]*100), "")</f>
        <v/>
      </c>
      <c r="U1925"/>
    </row>
    <row r="1926" spans="1:21" x14ac:dyDescent="0.25">
      <c r="A1926" s="6" t="s">
        <v>2626</v>
      </c>
      <c r="B1926" s="35">
        <v>6280.84</v>
      </c>
      <c r="C1926" s="6" t="s">
        <v>2625</v>
      </c>
      <c r="D1926" s="6" t="s">
        <v>13</v>
      </c>
      <c r="E1926" s="6" t="s">
        <v>37</v>
      </c>
      <c r="F1926" s="6" t="s">
        <v>1171</v>
      </c>
      <c r="G1926">
        <v>12</v>
      </c>
      <c r="H1926">
        <v>202212</v>
      </c>
      <c r="I1926" s="8">
        <v>59.18</v>
      </c>
      <c r="J1926" s="8">
        <v>5.74</v>
      </c>
      <c r="M1926" s="36" t="str">
        <f>INDEX(YahooDetails[], MATCH(ZACKS_Screener[Ticker], YahooDetails[Ticker],0), 4)</f>
        <v>Financial Services</v>
      </c>
      <c r="N1926" s="6" t="str">
        <f>INDEX(YahooDetails[], MATCH(ZACKS_Screener[Ticker], YahooDetails[Ticker],0), 2)</f>
        <v>Capital Markets</v>
      </c>
      <c r="O19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6" s="17" t="str">
        <f>IFERROR(ZACKS_Screener[[#This Row],[Price]]/ZACKS_Screener[[#This Row],[EPS1]], "")</f>
        <v/>
      </c>
      <c r="R1926" s="17" t="str">
        <f>IFERROR(ZACKS_Screener[[#This Row],[Price]]/ZACKS_Screener[[#This Row],[EPS2]], "")</f>
        <v/>
      </c>
      <c r="S1926" s="17" t="str">
        <f>IFERROR(ZACKS_Screener[[#This Row],[PE1]]/(ZACKS_Screener[[#This Row],[EG1]]*100), "")</f>
        <v/>
      </c>
      <c r="T1926" s="17" t="str">
        <f>IFERROR(ZACKS_Screener[[#This Row],[PE2]]/(ZACKS_Screener[[#This Row],[EG2]]*100), "")</f>
        <v/>
      </c>
    </row>
    <row r="1927" spans="1:21" hidden="1" x14ac:dyDescent="0.25">
      <c r="A1927" s="6" t="s">
        <v>2655</v>
      </c>
      <c r="B1927" s="35">
        <v>5035.96</v>
      </c>
      <c r="C1927" s="6" t="s">
        <v>2654</v>
      </c>
      <c r="D1927" s="6" t="s">
        <v>582</v>
      </c>
      <c r="E1927" s="6" t="s">
        <v>130</v>
      </c>
      <c r="F1927" s="6" t="s">
        <v>756</v>
      </c>
      <c r="G1927">
        <v>12</v>
      </c>
      <c r="H1927">
        <v>202212</v>
      </c>
      <c r="I1927" s="8">
        <v>32.659999999999997</v>
      </c>
      <c r="J1927" s="8">
        <v>2.59</v>
      </c>
      <c r="M1927" s="36" t="str">
        <f>INDEX(YahooDetails[], MATCH(ZACKS_Screener[Ticker], YahooDetails[Ticker],0), 4)</f>
        <v>Basic Materials</v>
      </c>
      <c r="N1927" s="6" t="str">
        <f>INDEX(YahooDetails[], MATCH(ZACKS_Screener[Ticker], YahooDetails[Ticker],0), 2)</f>
        <v>Steel</v>
      </c>
      <c r="O19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7" s="17" t="str">
        <f>IFERROR(ZACKS_Screener[[#This Row],[Price]]/ZACKS_Screener[[#This Row],[EPS1]], "")</f>
        <v/>
      </c>
      <c r="R1927" s="17" t="str">
        <f>IFERROR(ZACKS_Screener[[#This Row],[Price]]/ZACKS_Screener[[#This Row],[EPS2]], "")</f>
        <v/>
      </c>
      <c r="S1927" s="17" t="str">
        <f>IFERROR(ZACKS_Screener[[#This Row],[PE1]]/(ZACKS_Screener[[#This Row],[EG1]]*100), "")</f>
        <v/>
      </c>
      <c r="T1927" s="17" t="str">
        <f>IFERROR(ZACKS_Screener[[#This Row],[PE2]]/(ZACKS_Screener[[#This Row],[EG2]]*100), "")</f>
        <v/>
      </c>
    </row>
    <row r="1928" spans="1:21" hidden="1" x14ac:dyDescent="0.25">
      <c r="A1928" s="6" t="s">
        <v>2807</v>
      </c>
      <c r="B1928" s="35">
        <v>3086.8</v>
      </c>
      <c r="C1928" s="6" t="s">
        <v>2806</v>
      </c>
      <c r="D1928" s="6" t="s">
        <v>13</v>
      </c>
      <c r="E1928" s="6" t="s">
        <v>130</v>
      </c>
      <c r="F1928" s="6" t="s">
        <v>323</v>
      </c>
      <c r="G1928">
        <v>12</v>
      </c>
      <c r="H1928">
        <v>202212</v>
      </c>
      <c r="I1928" s="8">
        <v>73.069999999999993</v>
      </c>
      <c r="J1928" s="8">
        <v>3.29</v>
      </c>
      <c r="M1928" s="36" t="str">
        <f>INDEX(YahooDetails[], MATCH(ZACKS_Screener[Ticker], YahooDetails[Ticker],0), 4)</f>
        <v>Basic Materials</v>
      </c>
      <c r="N1928" s="6" t="str">
        <f>INDEX(YahooDetails[], MATCH(ZACKS_Screener[Ticker], YahooDetails[Ticker],0), 2)</f>
        <v>Specialty Chemicals</v>
      </c>
      <c r="O19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8" s="17" t="str">
        <f>IFERROR(ZACKS_Screener[[#This Row],[Price]]/ZACKS_Screener[[#This Row],[EPS1]], "")</f>
        <v/>
      </c>
      <c r="R1928" s="17" t="str">
        <f>IFERROR(ZACKS_Screener[[#This Row],[Price]]/ZACKS_Screener[[#This Row],[EPS2]], "")</f>
        <v/>
      </c>
      <c r="S1928" s="17" t="str">
        <f>IFERROR(ZACKS_Screener[[#This Row],[PE1]]/(ZACKS_Screener[[#This Row],[EG1]]*100), "")</f>
        <v/>
      </c>
      <c r="T1928" s="17" t="str">
        <f>IFERROR(ZACKS_Screener[[#This Row],[PE2]]/(ZACKS_Screener[[#This Row],[EG2]]*100), "")</f>
        <v/>
      </c>
    </row>
    <row r="1929" spans="1:21" hidden="1" x14ac:dyDescent="0.25">
      <c r="A1929" s="6" t="s">
        <v>4287</v>
      </c>
      <c r="B1929" s="35">
        <v>2320.9499999999998</v>
      </c>
      <c r="C1929" s="6" t="s">
        <v>4286</v>
      </c>
      <c r="D1929" s="6" t="s">
        <v>13</v>
      </c>
      <c r="E1929" s="6" t="s">
        <v>223</v>
      </c>
      <c r="F1929" s="6" t="s">
        <v>224</v>
      </c>
      <c r="G1929">
        <v>12</v>
      </c>
      <c r="H1929">
        <v>202212</v>
      </c>
      <c r="I1929" s="8">
        <v>45.63</v>
      </c>
      <c r="J1929" s="8">
        <v>0.22</v>
      </c>
      <c r="M1929" s="36" t="str">
        <f>INDEX(YahooDetails[], MATCH(ZACKS_Screener[Ticker], YahooDetails[Ticker],0), 4)</f>
        <v>Energy</v>
      </c>
      <c r="N1929" s="6" t="str">
        <f>INDEX(YahooDetails[], MATCH(ZACKS_Screener[Ticker], YahooDetails[Ticker],0), 2)</f>
        <v>Oil &amp; Gas Equipment &amp; Services</v>
      </c>
      <c r="O19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2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29" s="17" t="str">
        <f>IFERROR(ZACKS_Screener[[#This Row],[Price]]/ZACKS_Screener[[#This Row],[EPS1]], "")</f>
        <v/>
      </c>
      <c r="R1929" s="17" t="str">
        <f>IFERROR(ZACKS_Screener[[#This Row],[Price]]/ZACKS_Screener[[#This Row],[EPS2]], "")</f>
        <v/>
      </c>
      <c r="S1929" s="17" t="str">
        <f>IFERROR(ZACKS_Screener[[#This Row],[PE1]]/(ZACKS_Screener[[#This Row],[EG1]]*100), "")</f>
        <v/>
      </c>
      <c r="T1929" s="17" t="str">
        <f>IFERROR(ZACKS_Screener[[#This Row],[PE2]]/(ZACKS_Screener[[#This Row],[EG2]]*100), "")</f>
        <v/>
      </c>
    </row>
    <row r="1930" spans="1:21" hidden="1" x14ac:dyDescent="0.25">
      <c r="A1930" s="6" t="s">
        <v>2885</v>
      </c>
      <c r="B1930" s="35">
        <v>24073.57</v>
      </c>
      <c r="C1930" s="6" t="s">
        <v>2884</v>
      </c>
      <c r="D1930" s="6" t="s">
        <v>13</v>
      </c>
      <c r="E1930" s="6" t="s">
        <v>118</v>
      </c>
      <c r="F1930" s="6" t="s">
        <v>440</v>
      </c>
      <c r="G1930">
        <v>12</v>
      </c>
      <c r="H1930">
        <v>202212</v>
      </c>
      <c r="I1930" s="8">
        <v>26.73</v>
      </c>
      <c r="J1930" s="8">
        <v>1.47</v>
      </c>
      <c r="M1930" s="36" t="str">
        <f>INDEX(YahooDetails[], MATCH(ZACKS_Screener[Ticker], YahooDetails[Ticker],0), 4)</f>
        <v>Communication Services</v>
      </c>
      <c r="N1930" s="6" t="str">
        <f>INDEX(YahooDetails[], MATCH(ZACKS_Screener[Ticker], YahooDetails[Ticker],0), 2)</f>
        <v>Telecom Services</v>
      </c>
      <c r="O19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0" s="17" t="str">
        <f>IFERROR(ZACKS_Screener[[#This Row],[Price]]/ZACKS_Screener[[#This Row],[EPS1]], "")</f>
        <v/>
      </c>
      <c r="R1930" s="17" t="str">
        <f>IFERROR(ZACKS_Screener[[#This Row],[Price]]/ZACKS_Screener[[#This Row],[EPS2]], "")</f>
        <v/>
      </c>
      <c r="S1930" s="17" t="str">
        <f>IFERROR(ZACKS_Screener[[#This Row],[PE1]]/(ZACKS_Screener[[#This Row],[EG1]]*100), "")</f>
        <v/>
      </c>
      <c r="T1930" s="17" t="str">
        <f>IFERROR(ZACKS_Screener[[#This Row],[PE2]]/(ZACKS_Screener[[#This Row],[EG2]]*100), "")</f>
        <v/>
      </c>
    </row>
    <row r="1931" spans="1:21" hidden="1" x14ac:dyDescent="0.25">
      <c r="A1931" s="6" t="s">
        <v>4313</v>
      </c>
      <c r="B1931" s="35">
        <v>2621.36</v>
      </c>
      <c r="C1931" s="6" t="s">
        <v>4312</v>
      </c>
      <c r="D1931" s="6" t="s">
        <v>13</v>
      </c>
      <c r="E1931" s="6" t="s">
        <v>51</v>
      </c>
      <c r="F1931" s="6" t="s">
        <v>1527</v>
      </c>
      <c r="G1931">
        <v>12</v>
      </c>
      <c r="H1931">
        <v>202212</v>
      </c>
      <c r="I1931" s="8">
        <v>37.270000000000003</v>
      </c>
      <c r="J1931" s="8">
        <v>1.07</v>
      </c>
      <c r="M1931" s="36" t="str">
        <f>INDEX(YahooDetails[], MATCH(ZACKS_Screener[Ticker], YahooDetails[Ticker],0), 4)</f>
        <v>Consumer Defensive</v>
      </c>
      <c r="N1931" s="6" t="str">
        <f>INDEX(YahooDetails[], MATCH(ZACKS_Screener[Ticker], YahooDetails[Ticker],0), 2)</f>
        <v>Confectioners</v>
      </c>
      <c r="O19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1" s="17" t="str">
        <f>IFERROR(ZACKS_Screener[[#This Row],[Price]]/ZACKS_Screener[[#This Row],[EPS1]], "")</f>
        <v/>
      </c>
      <c r="R1931" s="17" t="str">
        <f>IFERROR(ZACKS_Screener[[#This Row],[Price]]/ZACKS_Screener[[#This Row],[EPS2]], "")</f>
        <v/>
      </c>
      <c r="S1931" s="17" t="str">
        <f>IFERROR(ZACKS_Screener[[#This Row],[PE1]]/(ZACKS_Screener[[#This Row],[EG1]]*100), "")</f>
        <v/>
      </c>
      <c r="T1931" s="17" t="str">
        <f>IFERROR(ZACKS_Screener[[#This Row],[PE2]]/(ZACKS_Screener[[#This Row],[EG2]]*100), "")</f>
        <v/>
      </c>
    </row>
    <row r="1932" spans="1:21" hidden="1" x14ac:dyDescent="0.25">
      <c r="A1932" s="6" t="s">
        <v>4329</v>
      </c>
      <c r="B1932" s="35">
        <v>3076.6</v>
      </c>
      <c r="C1932" s="6" t="s">
        <v>2975</v>
      </c>
      <c r="D1932" s="6" t="s">
        <v>13</v>
      </c>
      <c r="E1932" s="6" t="s">
        <v>330</v>
      </c>
      <c r="F1932" s="6" t="s">
        <v>806</v>
      </c>
      <c r="G1932">
        <v>3</v>
      </c>
      <c r="H1932">
        <v>202303</v>
      </c>
      <c r="I1932" s="8">
        <v>6.92</v>
      </c>
      <c r="J1932" s="8">
        <v>0.57999999999999996</v>
      </c>
      <c r="M1932" s="36" t="str">
        <f>INDEX(YahooDetails[], MATCH(ZACKS_Screener[Ticker], YahooDetails[Ticker],0), 4)</f>
        <v>Consumer Cyclical</v>
      </c>
      <c r="N1932" s="6" t="str">
        <f>INDEX(YahooDetails[], MATCH(ZACKS_Screener[Ticker], YahooDetails[Ticker],0), 2)</f>
        <v>Apparel Manufacturing</v>
      </c>
      <c r="O19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2" s="17" t="str">
        <f>IFERROR(ZACKS_Screener[[#This Row],[Price]]/ZACKS_Screener[[#This Row],[EPS1]], "")</f>
        <v/>
      </c>
      <c r="R1932" s="17" t="str">
        <f>IFERROR(ZACKS_Screener[[#This Row],[Price]]/ZACKS_Screener[[#This Row],[EPS2]], "")</f>
        <v/>
      </c>
      <c r="S1932" s="17" t="str">
        <f>IFERROR(ZACKS_Screener[[#This Row],[PE1]]/(ZACKS_Screener[[#This Row],[EG1]]*100), "")</f>
        <v/>
      </c>
      <c r="T1932" s="17" t="str">
        <f>IFERROR(ZACKS_Screener[[#This Row],[PE2]]/(ZACKS_Screener[[#This Row],[EG2]]*100), "")</f>
        <v/>
      </c>
    </row>
    <row r="1933" spans="1:21" hidden="1" x14ac:dyDescent="0.25">
      <c r="A1933" s="6" t="s">
        <v>4340</v>
      </c>
      <c r="B1933" s="35">
        <v>2760.39</v>
      </c>
      <c r="C1933" s="6" t="s">
        <v>4339</v>
      </c>
      <c r="D1933" s="6" t="s">
        <v>22</v>
      </c>
      <c r="E1933" s="6" t="s">
        <v>14</v>
      </c>
      <c r="F1933" s="6" t="s">
        <v>163</v>
      </c>
      <c r="G1933">
        <v>12</v>
      </c>
      <c r="H1933">
        <v>202212</v>
      </c>
      <c r="I1933" s="8">
        <v>33.39</v>
      </c>
      <c r="J1933" s="8">
        <v>0.21</v>
      </c>
      <c r="K1933" s="8">
        <v>-0.46</v>
      </c>
      <c r="L1933" s="8">
        <v>0.64</v>
      </c>
      <c r="M1933" s="36" t="str">
        <f>INDEX(YahooDetails[], MATCH(ZACKS_Screener[Ticker], YahooDetails[Ticker],0), 4)</f>
        <v>Financial Services</v>
      </c>
      <c r="N1933" s="6" t="str">
        <f>INDEX(YahooDetails[], MATCH(ZACKS_Screener[Ticker], YahooDetails[Ticker],0), 2)</f>
        <v>Credit Services</v>
      </c>
      <c r="O19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33" s="17">
        <f>IFERROR(ZACKS_Screener[[#This Row],[Price]]/ZACKS_Screener[[#This Row],[EPS1]], "")</f>
        <v>-72.586956521739125</v>
      </c>
      <c r="R1933" s="17">
        <f>IFERROR(ZACKS_Screener[[#This Row],[Price]]/ZACKS_Screener[[#This Row],[EPS2]], "")</f>
        <v>52.171875</v>
      </c>
      <c r="S1933" s="17">
        <f>IFERROR(ZACKS_Screener[[#This Row],[PE1]]/(ZACKS_Screener[[#This Row],[EG1]]*100), "")</f>
        <v>0.72586956521739121</v>
      </c>
      <c r="T1933" s="17">
        <f>IFERROR(ZACKS_Screener[[#This Row],[PE2]]/(ZACKS_Screener[[#This Row],[EG2]]*100), "")</f>
        <v>0.52171875000000001</v>
      </c>
    </row>
    <row r="1934" spans="1:21" hidden="1" x14ac:dyDescent="0.25">
      <c r="A1934" s="6" t="s">
        <v>3030</v>
      </c>
      <c r="B1934" s="35">
        <v>4283.07</v>
      </c>
      <c r="C1934" s="6" t="s">
        <v>3029</v>
      </c>
      <c r="D1934" s="6" t="s">
        <v>13</v>
      </c>
      <c r="E1934" s="6" t="s">
        <v>223</v>
      </c>
      <c r="F1934" s="6" t="s">
        <v>1506</v>
      </c>
      <c r="G1934">
        <v>12</v>
      </c>
      <c r="H1934">
        <v>202212</v>
      </c>
      <c r="I1934" s="8">
        <v>56.97</v>
      </c>
      <c r="J1934" s="8">
        <v>1</v>
      </c>
      <c r="M1934" s="36" t="str">
        <f>INDEX(YahooDetails[], MATCH(ZACKS_Screener[Ticker], YahooDetails[Ticker],0), 4)</f>
        <v>Energy</v>
      </c>
      <c r="N1934" s="6" t="str">
        <f>INDEX(YahooDetails[], MATCH(ZACKS_Screener[Ticker], YahooDetails[Ticker],0), 2)</f>
        <v>Oil &amp; Gas Equipment &amp; Services</v>
      </c>
      <c r="O19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4" s="17" t="str">
        <f>IFERROR(ZACKS_Screener[[#This Row],[Price]]/ZACKS_Screener[[#This Row],[EPS1]], "")</f>
        <v/>
      </c>
      <c r="R1934" s="17" t="str">
        <f>IFERROR(ZACKS_Screener[[#This Row],[Price]]/ZACKS_Screener[[#This Row],[EPS2]], "")</f>
        <v/>
      </c>
      <c r="S1934" s="17" t="str">
        <f>IFERROR(ZACKS_Screener[[#This Row],[PE1]]/(ZACKS_Screener[[#This Row],[EG1]]*100), "")</f>
        <v/>
      </c>
      <c r="T1934" s="17" t="str">
        <f>IFERROR(ZACKS_Screener[[#This Row],[PE2]]/(ZACKS_Screener[[#This Row],[EG2]]*100), "")</f>
        <v/>
      </c>
    </row>
    <row r="1935" spans="1:21" hidden="1" x14ac:dyDescent="0.25">
      <c r="A1935" s="6" t="s">
        <v>4353</v>
      </c>
      <c r="B1935" s="35">
        <v>2411.4499999999998</v>
      </c>
      <c r="C1935" s="6" t="s">
        <v>4352</v>
      </c>
      <c r="D1935" s="6" t="s">
        <v>22</v>
      </c>
      <c r="E1935" s="6" t="s">
        <v>14</v>
      </c>
      <c r="F1935" s="6" t="s">
        <v>595</v>
      </c>
      <c r="G1935">
        <v>12</v>
      </c>
      <c r="H1935">
        <v>202212</v>
      </c>
      <c r="I1935" s="8">
        <v>54.54</v>
      </c>
      <c r="J1935" s="8">
        <v>0.56999999999999995</v>
      </c>
      <c r="M1935" s="36" t="str">
        <f>INDEX(YahooDetails[], MATCH(ZACKS_Screener[Ticker], YahooDetails[Ticker],0), 4)</f>
        <v>Technology</v>
      </c>
      <c r="N1935" s="6" t="str">
        <f>INDEX(YahooDetails[], MATCH(ZACKS_Screener[Ticker], YahooDetails[Ticker],0), 2)</f>
        <v>Electronic Components</v>
      </c>
      <c r="O19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5" s="17" t="str">
        <f>IFERROR(ZACKS_Screener[[#This Row],[Price]]/ZACKS_Screener[[#This Row],[EPS1]], "")</f>
        <v/>
      </c>
      <c r="R1935" s="17" t="str">
        <f>IFERROR(ZACKS_Screener[[#This Row],[Price]]/ZACKS_Screener[[#This Row],[EPS2]], "")</f>
        <v/>
      </c>
      <c r="S1935" s="17" t="str">
        <f>IFERROR(ZACKS_Screener[[#This Row],[PE1]]/(ZACKS_Screener[[#This Row],[EG1]]*100), "")</f>
        <v/>
      </c>
      <c r="T1935" s="17" t="str">
        <f>IFERROR(ZACKS_Screener[[#This Row],[PE2]]/(ZACKS_Screener[[#This Row],[EG2]]*100), "")</f>
        <v/>
      </c>
    </row>
    <row r="1936" spans="1:21" hidden="1" x14ac:dyDescent="0.25">
      <c r="A1936" s="6" t="s">
        <v>3047</v>
      </c>
      <c r="B1936" s="35">
        <v>3325.88</v>
      </c>
      <c r="C1936" s="6" t="s">
        <v>3046</v>
      </c>
      <c r="D1936" s="6" t="s">
        <v>22</v>
      </c>
      <c r="E1936" s="6" t="s">
        <v>41</v>
      </c>
      <c r="F1936" s="6" t="s">
        <v>67</v>
      </c>
      <c r="G1936">
        <v>12</v>
      </c>
      <c r="H1936">
        <v>202212</v>
      </c>
      <c r="I1936" s="8">
        <v>24.82</v>
      </c>
      <c r="J1936" s="8">
        <v>3.83</v>
      </c>
      <c r="K1936" s="8">
        <v>-3.8</v>
      </c>
      <c r="L1936" s="8">
        <v>-4.67</v>
      </c>
      <c r="M1936" s="36" t="str">
        <f>INDEX(YahooDetails[], MATCH(ZACKS_Screener[Ticker], YahooDetails[Ticker],0), 4)</f>
        <v>Healthcare</v>
      </c>
      <c r="N1936" s="6" t="str">
        <f>INDEX(YahooDetails[], MATCH(ZACKS_Screener[Ticker], YahooDetails[Ticker],0), 2)</f>
        <v>Biotechnology</v>
      </c>
      <c r="O19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-0.22894736842105268</v>
      </c>
      <c r="Q1936" s="17">
        <f>IFERROR(ZACKS_Screener[[#This Row],[Price]]/ZACKS_Screener[[#This Row],[EPS1]], "")</f>
        <v>-6.5315789473684216</v>
      </c>
      <c r="R1936" s="17">
        <f>IFERROR(ZACKS_Screener[[#This Row],[Price]]/ZACKS_Screener[[#This Row],[EPS2]], "")</f>
        <v>-5.3147751605995719</v>
      </c>
      <c r="S1936" s="17">
        <f>IFERROR(ZACKS_Screener[[#This Row],[PE1]]/(ZACKS_Screener[[#This Row],[EG1]]*100), "")</f>
        <v>6.5315789473684216E-2</v>
      </c>
      <c r="T1936" s="17">
        <f>IFERROR(ZACKS_Screener[[#This Row],[PE2]]/(ZACKS_Screener[[#This Row],[EG2]]*100), "")</f>
        <v>0.23213960471584333</v>
      </c>
    </row>
    <row r="1937" spans="1:20" hidden="1" x14ac:dyDescent="0.25">
      <c r="A1937" s="6" t="s">
        <v>3107</v>
      </c>
      <c r="B1937" s="35">
        <v>29696.15</v>
      </c>
      <c r="C1937" s="6" t="s">
        <v>3106</v>
      </c>
      <c r="D1937" s="6" t="s">
        <v>22</v>
      </c>
      <c r="E1937" s="6" t="s">
        <v>330</v>
      </c>
      <c r="F1937" s="6" t="s">
        <v>1290</v>
      </c>
      <c r="G1937">
        <v>12</v>
      </c>
      <c r="H1937">
        <v>202212</v>
      </c>
      <c r="I1937" s="8">
        <v>12.19</v>
      </c>
      <c r="J1937" s="8">
        <v>0.46</v>
      </c>
      <c r="K1937" s="8">
        <v>-0.76</v>
      </c>
      <c r="L1937" s="8">
        <v>0.23</v>
      </c>
      <c r="M1937" s="36" t="str">
        <f>INDEX(YahooDetails[], MATCH(ZACKS_Screener[Ticker], YahooDetails[Ticker],0), 4)</f>
        <v>Communication Services</v>
      </c>
      <c r="N1937" s="6" t="str">
        <f>INDEX(YahooDetails[], MATCH(ZACKS_Screener[Ticker], YahooDetails[Ticker],0), 2)</f>
        <v>Entertainment</v>
      </c>
      <c r="O19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37" s="17">
        <f>IFERROR(ZACKS_Screener[[#This Row],[Price]]/ZACKS_Screener[[#This Row],[EPS1]], "")</f>
        <v>-16.039473684210524</v>
      </c>
      <c r="R1937" s="17">
        <f>IFERROR(ZACKS_Screener[[#This Row],[Price]]/ZACKS_Screener[[#This Row],[EPS2]], "")</f>
        <v>52.999999999999993</v>
      </c>
      <c r="S1937" s="17">
        <f>IFERROR(ZACKS_Screener[[#This Row],[PE1]]/(ZACKS_Screener[[#This Row],[EG1]]*100), "")</f>
        <v>0.16039473684210523</v>
      </c>
      <c r="T1937" s="17">
        <f>IFERROR(ZACKS_Screener[[#This Row],[PE2]]/(ZACKS_Screener[[#This Row],[EG2]]*100), "")</f>
        <v>0.52999999999999992</v>
      </c>
    </row>
    <row r="1938" spans="1:20" hidden="1" x14ac:dyDescent="0.25">
      <c r="A1938" s="6" t="s">
        <v>3117</v>
      </c>
      <c r="B1938" s="35">
        <v>12515.95</v>
      </c>
      <c r="C1938" s="6" t="s">
        <v>3116</v>
      </c>
      <c r="D1938" s="6" t="s">
        <v>22</v>
      </c>
      <c r="E1938" s="6" t="s">
        <v>14</v>
      </c>
      <c r="F1938" s="6" t="s">
        <v>2146</v>
      </c>
      <c r="G1938">
        <v>6</v>
      </c>
      <c r="H1938">
        <v>202206</v>
      </c>
      <c r="I1938" s="8">
        <v>39.119999999999997</v>
      </c>
      <c r="J1938" s="8">
        <v>8.2200000000000006</v>
      </c>
      <c r="K1938" s="8">
        <v>-3.59</v>
      </c>
      <c r="L1938" s="8">
        <v>-1.47</v>
      </c>
      <c r="M1938" s="36" t="str">
        <f>INDEX(YahooDetails[], MATCH(ZACKS_Screener[Ticker], YahooDetails[Ticker],0), 4)</f>
        <v>Technology</v>
      </c>
      <c r="N1938" s="6" t="str">
        <f>INDEX(YahooDetails[], MATCH(ZACKS_Screener[Ticker], YahooDetails[Ticker],0), 2)</f>
        <v>Computer Hardware</v>
      </c>
      <c r="O19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0.59052924791086359</v>
      </c>
      <c r="Q1938" s="17">
        <f>IFERROR(ZACKS_Screener[[#This Row],[Price]]/ZACKS_Screener[[#This Row],[EPS1]], "")</f>
        <v>-10.896935933147631</v>
      </c>
      <c r="R1938" s="17">
        <f>IFERROR(ZACKS_Screener[[#This Row],[Price]]/ZACKS_Screener[[#This Row],[EPS2]], "")</f>
        <v>-26.612244897959183</v>
      </c>
      <c r="S1938" s="17">
        <f>IFERROR(ZACKS_Screener[[#This Row],[PE1]]/(ZACKS_Screener[[#This Row],[EG1]]*100), "")</f>
        <v>0.10896935933147631</v>
      </c>
      <c r="T1938" s="17">
        <f>IFERROR(ZACKS_Screener[[#This Row],[PE2]]/(ZACKS_Screener[[#This Row],[EG2]]*100), "")</f>
        <v>-0.45065075086638418</v>
      </c>
    </row>
    <row r="1939" spans="1:20" hidden="1" x14ac:dyDescent="0.25">
      <c r="A1939" s="6" t="s">
        <v>3119</v>
      </c>
      <c r="B1939" s="35">
        <v>23871.37</v>
      </c>
      <c r="C1939" s="6" t="s">
        <v>3118</v>
      </c>
      <c r="D1939" s="6" t="s">
        <v>13</v>
      </c>
      <c r="E1939" s="6" t="s">
        <v>223</v>
      </c>
      <c r="F1939" s="6" t="s">
        <v>410</v>
      </c>
      <c r="G1939">
        <v>12</v>
      </c>
      <c r="H1939">
        <v>202212</v>
      </c>
      <c r="I1939" s="8">
        <v>24.26</v>
      </c>
      <c r="J1939" s="8">
        <v>1.67</v>
      </c>
      <c r="M1939" s="36" t="str">
        <f>INDEX(YahooDetails[], MATCH(ZACKS_Screener[Ticker], YahooDetails[Ticker],0), 4)</f>
        <v>Energy</v>
      </c>
      <c r="N1939" s="6" t="str">
        <f>INDEX(YahooDetails[], MATCH(ZACKS_Screener[Ticker], YahooDetails[Ticker],0), 2)</f>
        <v>Oil &amp; Gas E&amp;P</v>
      </c>
      <c r="O19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3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39" s="17" t="str">
        <f>IFERROR(ZACKS_Screener[[#This Row],[Price]]/ZACKS_Screener[[#This Row],[EPS1]], "")</f>
        <v/>
      </c>
      <c r="R1939" s="17" t="str">
        <f>IFERROR(ZACKS_Screener[[#This Row],[Price]]/ZACKS_Screener[[#This Row],[EPS2]], "")</f>
        <v/>
      </c>
      <c r="S1939" s="17" t="str">
        <f>IFERROR(ZACKS_Screener[[#This Row],[PE1]]/(ZACKS_Screener[[#This Row],[EG1]]*100), "")</f>
        <v/>
      </c>
      <c r="T1939" s="17" t="str">
        <f>IFERROR(ZACKS_Screener[[#This Row],[PE2]]/(ZACKS_Screener[[#This Row],[EG2]]*100), "")</f>
        <v/>
      </c>
    </row>
    <row r="1940" spans="1:20" hidden="1" x14ac:dyDescent="0.25">
      <c r="A1940" s="6" t="s">
        <v>3181</v>
      </c>
      <c r="B1940" s="35">
        <v>14211.38</v>
      </c>
      <c r="C1940" s="6" t="s">
        <v>3179</v>
      </c>
      <c r="D1940" s="6" t="s">
        <v>13</v>
      </c>
      <c r="E1940" s="6" t="s">
        <v>26</v>
      </c>
      <c r="F1940" s="6" t="s">
        <v>27</v>
      </c>
      <c r="G1940">
        <v>12</v>
      </c>
      <c r="H1940">
        <v>202212</v>
      </c>
      <c r="I1940" s="8">
        <v>364.81</v>
      </c>
      <c r="J1940" s="8">
        <v>14.2</v>
      </c>
      <c r="M1940" s="36" t="e">
        <f>INDEX(YahooDetails[], MATCH(ZACKS_Screener[Ticker], YahooDetails[Ticker],0), 4)</f>
        <v>#N/A</v>
      </c>
      <c r="N1940" s="6" t="e">
        <f>INDEX(YahooDetails[], MATCH(ZACKS_Screener[Ticker], YahooDetails[Ticker],0), 2)</f>
        <v>#N/A</v>
      </c>
      <c r="O19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40" s="17" t="str">
        <f>IFERROR(ZACKS_Screener[[#This Row],[Price]]/ZACKS_Screener[[#This Row],[EPS1]], "")</f>
        <v/>
      </c>
      <c r="R1940" s="17" t="str">
        <f>IFERROR(ZACKS_Screener[[#This Row],[Price]]/ZACKS_Screener[[#This Row],[EPS2]], "")</f>
        <v/>
      </c>
      <c r="S1940" s="17" t="str">
        <f>IFERROR(ZACKS_Screener[[#This Row],[PE1]]/(ZACKS_Screener[[#This Row],[EG1]]*100), "")</f>
        <v/>
      </c>
      <c r="T1940" s="17" t="str">
        <f>IFERROR(ZACKS_Screener[[#This Row],[PE2]]/(ZACKS_Screener[[#This Row],[EG2]]*100), "")</f>
        <v/>
      </c>
    </row>
    <row r="1941" spans="1:20" hidden="1" x14ac:dyDescent="0.25">
      <c r="A1941" s="6" t="s">
        <v>3228</v>
      </c>
      <c r="B1941" s="35">
        <v>7330.95</v>
      </c>
      <c r="C1941" s="6" t="s">
        <v>3227</v>
      </c>
      <c r="D1941" s="6" t="s">
        <v>13</v>
      </c>
      <c r="E1941" s="6" t="s">
        <v>85</v>
      </c>
      <c r="F1941" s="6" t="s">
        <v>286</v>
      </c>
      <c r="G1941">
        <v>12</v>
      </c>
      <c r="H1941">
        <v>202212</v>
      </c>
      <c r="I1941" s="8">
        <v>6.63</v>
      </c>
      <c r="J1941" s="8">
        <v>0.19</v>
      </c>
      <c r="M1941" s="36" t="str">
        <f>INDEX(YahooDetails[], MATCH(ZACKS_Screener[Ticker], YahooDetails[Ticker],0), 4)</f>
        <v>Technology</v>
      </c>
      <c r="N1941" s="6" t="str">
        <f>INDEX(YahooDetails[], MATCH(ZACKS_Screener[Ticker], YahooDetails[Ticker],0), 2)</f>
        <v>Software—Application</v>
      </c>
      <c r="O19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41" s="17" t="str">
        <f>IFERROR(ZACKS_Screener[[#This Row],[Price]]/ZACKS_Screener[[#This Row],[EPS1]], "")</f>
        <v/>
      </c>
      <c r="R1941" s="17" t="str">
        <f>IFERROR(ZACKS_Screener[[#This Row],[Price]]/ZACKS_Screener[[#This Row],[EPS2]], "")</f>
        <v/>
      </c>
      <c r="S1941" s="17" t="str">
        <f>IFERROR(ZACKS_Screener[[#This Row],[PE1]]/(ZACKS_Screener[[#This Row],[EG1]]*100), "")</f>
        <v/>
      </c>
      <c r="T1941" s="17" t="str">
        <f>IFERROR(ZACKS_Screener[[#This Row],[PE2]]/(ZACKS_Screener[[#This Row],[EG2]]*100), "")</f>
        <v/>
      </c>
    </row>
    <row r="1942" spans="1:20" hidden="1" x14ac:dyDescent="0.25">
      <c r="A1942" s="6" t="s">
        <v>3230</v>
      </c>
      <c r="B1942" s="35">
        <v>6846.48</v>
      </c>
      <c r="C1942" s="6" t="s">
        <v>3229</v>
      </c>
      <c r="D1942" s="6" t="s">
        <v>22</v>
      </c>
      <c r="E1942" s="6" t="s">
        <v>14</v>
      </c>
      <c r="F1942" s="6" t="s">
        <v>58</v>
      </c>
      <c r="G1942">
        <v>12</v>
      </c>
      <c r="H1942">
        <v>202212</v>
      </c>
      <c r="I1942" s="8">
        <v>18.940000000000001</v>
      </c>
      <c r="J1942" s="8">
        <v>0.11</v>
      </c>
      <c r="M1942" s="36" t="str">
        <f>INDEX(YahooDetails[], MATCH(ZACKS_Screener[Ticker], YahooDetails[Ticker],0), 4)</f>
        <v>Communication Services</v>
      </c>
      <c r="N1942" s="6" t="str">
        <f>INDEX(YahooDetails[], MATCH(ZACKS_Screener[Ticker], YahooDetails[Ticker],0), 2)</f>
        <v>Internet Content &amp; Information</v>
      </c>
      <c r="O19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42" s="17" t="str">
        <f>IFERROR(ZACKS_Screener[[#This Row],[Price]]/ZACKS_Screener[[#This Row],[EPS1]], "")</f>
        <v/>
      </c>
      <c r="R1942" s="17" t="str">
        <f>IFERROR(ZACKS_Screener[[#This Row],[Price]]/ZACKS_Screener[[#This Row],[EPS2]], "")</f>
        <v/>
      </c>
      <c r="S1942" s="17" t="str">
        <f>IFERROR(ZACKS_Screener[[#This Row],[PE1]]/(ZACKS_Screener[[#This Row],[EG1]]*100), "")</f>
        <v/>
      </c>
      <c r="T1942" s="17" t="str">
        <f>IFERROR(ZACKS_Screener[[#This Row],[PE2]]/(ZACKS_Screener[[#This Row],[EG2]]*100), "")</f>
        <v/>
      </c>
    </row>
    <row r="1943" spans="1:20" hidden="1" x14ac:dyDescent="0.25">
      <c r="A1943" s="6" t="s">
        <v>3232</v>
      </c>
      <c r="B1943" s="35">
        <v>3686.23</v>
      </c>
      <c r="C1943" s="6" t="s">
        <v>3231</v>
      </c>
      <c r="D1943" s="6" t="s">
        <v>13</v>
      </c>
      <c r="E1943" s="6" t="s">
        <v>18</v>
      </c>
      <c r="F1943" s="6" t="s">
        <v>115</v>
      </c>
      <c r="G1943">
        <v>12</v>
      </c>
      <c r="H1943">
        <v>202212</v>
      </c>
      <c r="I1943" s="8">
        <v>24.06</v>
      </c>
      <c r="J1943" s="8">
        <v>0.16</v>
      </c>
      <c r="K1943" s="8">
        <v>-7.0000000000000007E-2</v>
      </c>
      <c r="L1943" s="8">
        <v>0.05</v>
      </c>
      <c r="M1943" s="36" t="str">
        <f>INDEX(YahooDetails[], MATCH(ZACKS_Screener[Ticker], YahooDetails[Ticker],0), 4)</f>
        <v>Technology</v>
      </c>
      <c r="N1943" s="6" t="str">
        <f>INDEX(YahooDetails[], MATCH(ZACKS_Screener[Ticker], YahooDetails[Ticker],0), 2)</f>
        <v>Software—Application</v>
      </c>
      <c r="O19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43" s="17">
        <f>IFERROR(ZACKS_Screener[[#This Row],[Price]]/ZACKS_Screener[[#This Row],[EPS1]], "")</f>
        <v>-343.71428571428567</v>
      </c>
      <c r="R1943" s="17">
        <f>IFERROR(ZACKS_Screener[[#This Row],[Price]]/ZACKS_Screener[[#This Row],[EPS2]], "")</f>
        <v>481.19999999999993</v>
      </c>
      <c r="S1943" s="17">
        <f>IFERROR(ZACKS_Screener[[#This Row],[PE1]]/(ZACKS_Screener[[#This Row],[EG1]]*100), "")</f>
        <v>3.4371428571428568</v>
      </c>
      <c r="T1943" s="17">
        <f>IFERROR(ZACKS_Screener[[#This Row],[PE2]]/(ZACKS_Screener[[#This Row],[EG2]]*100), "")</f>
        <v>4.8119999999999994</v>
      </c>
    </row>
    <row r="1944" spans="1:20" hidden="1" x14ac:dyDescent="0.25">
      <c r="A1944" s="6" t="s">
        <v>3240</v>
      </c>
      <c r="B1944" s="35">
        <v>11202.46</v>
      </c>
      <c r="C1944" s="6" t="s">
        <v>3239</v>
      </c>
      <c r="D1944" s="6" t="s">
        <v>22</v>
      </c>
      <c r="E1944" s="6" t="s">
        <v>37</v>
      </c>
      <c r="F1944" s="6" t="s">
        <v>458</v>
      </c>
      <c r="G1944">
        <v>12</v>
      </c>
      <c r="H1944">
        <v>202212</v>
      </c>
      <c r="I1944" s="8">
        <v>47.87</v>
      </c>
      <c r="J1944" s="8">
        <v>1.43</v>
      </c>
      <c r="M1944" s="36" t="str">
        <f>INDEX(YahooDetails[], MATCH(ZACKS_Screener[Ticker], YahooDetails[Ticker],0), 4)</f>
        <v>Communication Services</v>
      </c>
      <c r="N1944" s="6" t="str">
        <f>INDEX(YahooDetails[], MATCH(ZACKS_Screener[Ticker], YahooDetails[Ticker],0), 2)</f>
        <v>Internet Content &amp; Information</v>
      </c>
      <c r="O19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94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944" s="17" t="str">
        <f>IFERROR(ZACKS_Screener[[#This Row],[Price]]/ZACKS_Screener[[#This Row],[EPS1]], "")</f>
        <v/>
      </c>
      <c r="R1944" s="17" t="str">
        <f>IFERROR(ZACKS_Screener[[#This Row],[Price]]/ZACKS_Screener[[#This Row],[EPS2]], "")</f>
        <v/>
      </c>
      <c r="S1944" s="17" t="str">
        <f>IFERROR(ZACKS_Screener[[#This Row],[PE1]]/(ZACKS_Screener[[#This Row],[EG1]]*100), "")</f>
        <v/>
      </c>
      <c r="T1944" s="17" t="str">
        <f>IFERROR(ZACKS_Screener[[#This Row],[PE2]]/(ZACKS_Screener[[#This Row],[EG2]]*100), "")</f>
        <v/>
      </c>
    </row>
    <row r="1945" spans="1:20" hidden="1" x14ac:dyDescent="0.25">
      <c r="A1945" s="6" t="s">
        <v>7036</v>
      </c>
      <c r="B1945" s="35">
        <v>2004.35</v>
      </c>
      <c r="C1945" s="6" t="s">
        <v>7035</v>
      </c>
      <c r="D1945" s="6" t="s">
        <v>22</v>
      </c>
      <c r="E1945" s="6" t="s">
        <v>85</v>
      </c>
      <c r="F1945" s="6" t="s">
        <v>286</v>
      </c>
      <c r="G1945">
        <v>12</v>
      </c>
      <c r="H1945">
        <v>202212</v>
      </c>
      <c r="I1945" s="8">
        <v>11.25</v>
      </c>
      <c r="J1945" s="8">
        <v>-0.47</v>
      </c>
      <c r="K1945" s="8">
        <v>-1.01</v>
      </c>
      <c r="L1945" s="8">
        <v>-0.8</v>
      </c>
      <c r="M1945" s="36" t="e">
        <f>INDEX(YahooDetails[], MATCH(ZACKS_Screener[Ticker], YahooDetails[Ticker],0), 4)</f>
        <v>#N/A</v>
      </c>
      <c r="N1945" s="6" t="e">
        <f>INDEX(YahooDetails[], MATCH(ZACKS_Screener[Ticker], YahooDetails[Ticker],0), 2)</f>
        <v>#N/A</v>
      </c>
      <c r="O19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-1.1489361702127661</v>
      </c>
      <c r="P19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0.20792079207920788</v>
      </c>
      <c r="Q1945" s="17">
        <f>IFERROR(ZACKS_Screener[[#This Row],[Price]]/ZACKS_Screener[[#This Row],[EPS1]], "")</f>
        <v>-11.138613861386139</v>
      </c>
      <c r="R1945" s="17">
        <f>IFERROR(ZACKS_Screener[[#This Row],[Price]]/ZACKS_Screener[[#This Row],[EPS2]], "")</f>
        <v>-14.0625</v>
      </c>
      <c r="S1945" s="17">
        <f>IFERROR(ZACKS_Screener[[#This Row],[PE1]]/(ZACKS_Screener[[#This Row],[EG1]]*100), "")</f>
        <v>9.6947194719471941E-2</v>
      </c>
      <c r="T1945" s="17">
        <f>IFERROR(ZACKS_Screener[[#This Row],[PE2]]/(ZACKS_Screener[[#This Row],[EG2]]*100), "")</f>
        <v>-0.67633928571428581</v>
      </c>
    </row>
    <row r="1946" spans="1:20" hidden="1" x14ac:dyDescent="0.25">
      <c r="A1946" s="6" t="s">
        <v>2423</v>
      </c>
      <c r="B1946" s="35">
        <v>8347.5</v>
      </c>
      <c r="C1946" s="6" t="s">
        <v>2422</v>
      </c>
      <c r="D1946" s="6" t="s">
        <v>22</v>
      </c>
      <c r="E1946" s="6" t="s">
        <v>107</v>
      </c>
      <c r="F1946" s="6" t="s">
        <v>776</v>
      </c>
      <c r="G1946">
        <v>12</v>
      </c>
      <c r="H1946">
        <v>202212</v>
      </c>
      <c r="I1946" s="8">
        <v>3.91</v>
      </c>
      <c r="J1946" s="8">
        <v>-0.23</v>
      </c>
      <c r="K1946" s="8">
        <v>-0.5</v>
      </c>
      <c r="M1946" s="36" t="str">
        <f>INDEX(YahooDetails[], MATCH(ZACKS_Screener[Ticker], YahooDetails[Ticker],0), 4)</f>
        <v>Consumer Cyclical</v>
      </c>
      <c r="N1946" s="6" t="str">
        <f>INDEX(YahooDetails[], MATCH(ZACKS_Screener[Ticker], YahooDetails[Ticker],0), 2)</f>
        <v>Auto Manufacturers</v>
      </c>
      <c r="O19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-1.173913043478261</v>
      </c>
      <c r="P19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46" s="17">
        <f>IFERROR(ZACKS_Screener[[#This Row],[Price]]/ZACKS_Screener[[#This Row],[EPS1]], "")</f>
        <v>-7.82</v>
      </c>
      <c r="R1946" s="17" t="str">
        <f>IFERROR(ZACKS_Screener[[#This Row],[Price]]/ZACKS_Screener[[#This Row],[EPS2]], "")</f>
        <v/>
      </c>
      <c r="S1946" s="17">
        <f>IFERROR(ZACKS_Screener[[#This Row],[PE1]]/(ZACKS_Screener[[#This Row],[EG1]]*100), "")</f>
        <v>6.6614814814814807E-2</v>
      </c>
      <c r="T1946" s="17" t="str">
        <f>IFERROR(ZACKS_Screener[[#This Row],[PE2]]/(ZACKS_Screener[[#This Row],[EG2]]*100), "")</f>
        <v/>
      </c>
    </row>
    <row r="1947" spans="1:20" hidden="1" x14ac:dyDescent="0.25">
      <c r="A1947" s="6" t="s">
        <v>2166</v>
      </c>
      <c r="B1947" s="35">
        <v>4683.83</v>
      </c>
      <c r="C1947" s="6" t="s">
        <v>2165</v>
      </c>
      <c r="D1947" s="6" t="s">
        <v>22</v>
      </c>
      <c r="E1947" s="6" t="s">
        <v>41</v>
      </c>
      <c r="F1947" s="6" t="s">
        <v>153</v>
      </c>
      <c r="G1947">
        <v>12</v>
      </c>
      <c r="H1947">
        <v>202212</v>
      </c>
      <c r="I1947" s="8">
        <v>44.1</v>
      </c>
      <c r="J1947" s="8">
        <v>-0.88</v>
      </c>
      <c r="K1947" s="8">
        <v>-1.98</v>
      </c>
      <c r="L1947" s="8">
        <v>-2.16</v>
      </c>
      <c r="M1947" s="36" t="str">
        <f>INDEX(YahooDetails[], MATCH(ZACKS_Screener[Ticker], YahooDetails[Ticker],0), 4)</f>
        <v>Healthcare</v>
      </c>
      <c r="N1947" s="6" t="str">
        <f>INDEX(YahooDetails[], MATCH(ZACKS_Screener[Ticker], YahooDetails[Ticker],0), 2)</f>
        <v>Medical Devices</v>
      </c>
      <c r="O19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-1.25</v>
      </c>
      <c r="P19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-9.0909090909090995E-2</v>
      </c>
      <c r="Q1947" s="17">
        <f>IFERROR(ZACKS_Screener[[#This Row],[Price]]/ZACKS_Screener[[#This Row],[EPS1]], "")</f>
        <v>-22.272727272727273</v>
      </c>
      <c r="R1947" s="17">
        <f>IFERROR(ZACKS_Screener[[#This Row],[Price]]/ZACKS_Screener[[#This Row],[EPS2]], "")</f>
        <v>-20.416666666666664</v>
      </c>
      <c r="S1947" s="17">
        <f>IFERROR(ZACKS_Screener[[#This Row],[PE1]]/(ZACKS_Screener[[#This Row],[EG1]]*100), "")</f>
        <v>0.17818181818181819</v>
      </c>
      <c r="T1947" s="17">
        <f>IFERROR(ZACKS_Screener[[#This Row],[PE2]]/(ZACKS_Screener[[#This Row],[EG2]]*100), "")</f>
        <v>2.2458333333333309</v>
      </c>
    </row>
    <row r="1948" spans="1:20" hidden="1" x14ac:dyDescent="0.25">
      <c r="A1948" s="6" t="s">
        <v>3981</v>
      </c>
      <c r="B1948" s="35">
        <v>2727.27</v>
      </c>
      <c r="C1948" s="6" t="s">
        <v>3980</v>
      </c>
      <c r="D1948" s="6" t="s">
        <v>22</v>
      </c>
      <c r="E1948" s="6" t="s">
        <v>41</v>
      </c>
      <c r="F1948" s="6" t="s">
        <v>67</v>
      </c>
      <c r="G1948">
        <v>12</v>
      </c>
      <c r="H1948">
        <v>202212</v>
      </c>
      <c r="I1948" s="8">
        <v>60.64</v>
      </c>
      <c r="J1948" s="8">
        <v>-1.55</v>
      </c>
      <c r="K1948" s="8">
        <v>-3.71</v>
      </c>
      <c r="L1948" s="8">
        <v>-4.38</v>
      </c>
      <c r="M1948" s="36" t="str">
        <f>INDEX(YahooDetails[], MATCH(ZACKS_Screener[Ticker], YahooDetails[Ticker],0), 4)</f>
        <v>Healthcare</v>
      </c>
      <c r="N1948" s="6" t="str">
        <f>INDEX(YahooDetails[], MATCH(ZACKS_Screener[Ticker], YahooDetails[Ticker],0), 2)</f>
        <v>Biotechnology</v>
      </c>
      <c r="O19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-1.3935483870967742</v>
      </c>
      <c r="P19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-0.18059299191374661</v>
      </c>
      <c r="Q1948" s="17">
        <f>IFERROR(ZACKS_Screener[[#This Row],[Price]]/ZACKS_Screener[[#This Row],[EPS1]], "")</f>
        <v>-16.345013477088948</v>
      </c>
      <c r="R1948" s="17">
        <f>IFERROR(ZACKS_Screener[[#This Row],[Price]]/ZACKS_Screener[[#This Row],[EPS2]], "")</f>
        <v>-13.844748858447488</v>
      </c>
      <c r="S1948" s="17">
        <f>IFERROR(ZACKS_Screener[[#This Row],[PE1]]/(ZACKS_Screener[[#This Row],[EG1]]*100), "")</f>
        <v>0.11729060596985125</v>
      </c>
      <c r="T1948" s="17">
        <f>IFERROR(ZACKS_Screener[[#This Row],[PE2]]/(ZACKS_Screener[[#This Row],[EG2]]*100), "")</f>
        <v>0.76662713828119677</v>
      </c>
    </row>
    <row r="1949" spans="1:20" hidden="1" x14ac:dyDescent="0.25">
      <c r="A1949" s="6" t="s">
        <v>2813</v>
      </c>
      <c r="B1949" s="35">
        <v>28239.57</v>
      </c>
      <c r="C1949" s="6" t="s">
        <v>2812</v>
      </c>
      <c r="D1949" s="6" t="s">
        <v>22</v>
      </c>
      <c r="E1949" s="6" t="s">
        <v>85</v>
      </c>
      <c r="F1949" s="6" t="s">
        <v>286</v>
      </c>
      <c r="G1949">
        <v>9</v>
      </c>
      <c r="H1949">
        <v>202209</v>
      </c>
      <c r="I1949" s="8">
        <v>50.84</v>
      </c>
      <c r="J1949" s="8">
        <v>-0.11</v>
      </c>
      <c r="K1949" s="8">
        <v>-0.28000000000000003</v>
      </c>
      <c r="L1949" s="8">
        <v>0.17</v>
      </c>
      <c r="M1949" s="36" t="str">
        <f>INDEX(YahooDetails[], MATCH(ZACKS_Screener[Ticker], YahooDetails[Ticker],0), 4)</f>
        <v>Industrials</v>
      </c>
      <c r="N1949" s="6" t="str">
        <f>INDEX(YahooDetails[], MATCH(ZACKS_Screener[Ticker], YahooDetails[Ticker],0), 2)</f>
        <v>Specialty Industrial Machinery</v>
      </c>
      <c r="O19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-1.5454545454545459</v>
      </c>
      <c r="P19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49" s="17">
        <f>IFERROR(ZACKS_Screener[[#This Row],[Price]]/ZACKS_Screener[[#This Row],[EPS1]], "")</f>
        <v>-181.57142857142856</v>
      </c>
      <c r="R1949" s="17">
        <f>IFERROR(ZACKS_Screener[[#This Row],[Price]]/ZACKS_Screener[[#This Row],[EPS2]], "")</f>
        <v>299.05882352941177</v>
      </c>
      <c r="S1949" s="17">
        <f>IFERROR(ZACKS_Screener[[#This Row],[PE1]]/(ZACKS_Screener[[#This Row],[EG1]]*100), "")</f>
        <v>1.1748739495798315</v>
      </c>
      <c r="T1949" s="17">
        <f>IFERROR(ZACKS_Screener[[#This Row],[PE2]]/(ZACKS_Screener[[#This Row],[EG2]]*100), "")</f>
        <v>2.9905882352941178</v>
      </c>
    </row>
    <row r="1950" spans="1:20" hidden="1" x14ac:dyDescent="0.25">
      <c r="A1950" s="6" t="s">
        <v>3648</v>
      </c>
      <c r="B1950" s="35">
        <v>2112.39</v>
      </c>
      <c r="C1950" s="6" t="s">
        <v>3647</v>
      </c>
      <c r="D1950" s="6" t="s">
        <v>22</v>
      </c>
      <c r="E1950" s="6" t="s">
        <v>14</v>
      </c>
      <c r="F1950" s="6" t="s">
        <v>201</v>
      </c>
      <c r="G1950">
        <v>12</v>
      </c>
      <c r="H1950">
        <v>202212</v>
      </c>
      <c r="I1950" s="8">
        <v>11.24</v>
      </c>
      <c r="J1950" s="8">
        <v>-0.11</v>
      </c>
      <c r="K1950" s="8">
        <v>-0.3</v>
      </c>
      <c r="L1950" s="8">
        <v>-0.14000000000000001</v>
      </c>
      <c r="M1950" s="36" t="str">
        <f>INDEX(YahooDetails[], MATCH(ZACKS_Screener[Ticker], YahooDetails[Ticker],0), 4)</f>
        <v>Technology</v>
      </c>
      <c r="N1950" s="6" t="str">
        <f>INDEX(YahooDetails[], MATCH(ZACKS_Screener[Ticker], YahooDetails[Ticker],0), 2)</f>
        <v>Software—Infrastructure</v>
      </c>
      <c r="O19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-1.7272727272727273</v>
      </c>
      <c r="P19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0.53333333333333333</v>
      </c>
      <c r="Q1950" s="17">
        <f>IFERROR(ZACKS_Screener[[#This Row],[Price]]/ZACKS_Screener[[#This Row],[EPS1]], "")</f>
        <v>-37.466666666666669</v>
      </c>
      <c r="R1950" s="17">
        <f>IFERROR(ZACKS_Screener[[#This Row],[Price]]/ZACKS_Screener[[#This Row],[EPS2]], "")</f>
        <v>-80.285714285714278</v>
      </c>
      <c r="S1950" s="17">
        <f>IFERROR(ZACKS_Screener[[#This Row],[PE1]]/(ZACKS_Screener[[#This Row],[EG1]]*100), "")</f>
        <v>0.21691228070175442</v>
      </c>
      <c r="T1950" s="17">
        <f>IFERROR(ZACKS_Screener[[#This Row],[PE2]]/(ZACKS_Screener[[#This Row],[EG2]]*100), "")</f>
        <v>-1.5053571428571426</v>
      </c>
    </row>
    <row r="1951" spans="1:20" hidden="1" x14ac:dyDescent="0.25">
      <c r="A1951" s="6" t="s">
        <v>2568</v>
      </c>
      <c r="B1951" s="35">
        <v>3591.23</v>
      </c>
      <c r="C1951" s="6" t="s">
        <v>2567</v>
      </c>
      <c r="D1951" s="6" t="s">
        <v>22</v>
      </c>
      <c r="E1951" s="6" t="s">
        <v>14</v>
      </c>
      <c r="F1951" s="6" t="s">
        <v>201</v>
      </c>
      <c r="G1951">
        <v>12</v>
      </c>
      <c r="H1951">
        <v>202212</v>
      </c>
      <c r="I1951" s="8">
        <v>9.33</v>
      </c>
      <c r="J1951" s="8">
        <v>-0.12</v>
      </c>
      <c r="K1951" s="8">
        <v>-0.55000000000000004</v>
      </c>
      <c r="L1951" s="8">
        <v>-0.24</v>
      </c>
      <c r="M1951" s="36" t="str">
        <f>INDEX(YahooDetails[], MATCH(ZACKS_Screener[Ticker], YahooDetails[Ticker],0), 4)</f>
        <v>Technology</v>
      </c>
      <c r="N1951" s="6" t="str">
        <f>INDEX(YahooDetails[], MATCH(ZACKS_Screener[Ticker], YahooDetails[Ticker],0), 2)</f>
        <v>Software—Application</v>
      </c>
      <c r="O19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-3.5833333333333339</v>
      </c>
      <c r="P19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0.56363636363636371</v>
      </c>
      <c r="Q1951" s="17">
        <f>IFERROR(ZACKS_Screener[[#This Row],[Price]]/ZACKS_Screener[[#This Row],[EPS1]], "")</f>
        <v>-16.963636363636361</v>
      </c>
      <c r="R1951" s="17">
        <f>IFERROR(ZACKS_Screener[[#This Row],[Price]]/ZACKS_Screener[[#This Row],[EPS2]], "")</f>
        <v>-38.875</v>
      </c>
      <c r="S1951" s="17">
        <f>IFERROR(ZACKS_Screener[[#This Row],[PE1]]/(ZACKS_Screener[[#This Row],[EG1]]*100), "")</f>
        <v>4.7340380549682863E-2</v>
      </c>
      <c r="T1951" s="17">
        <f>IFERROR(ZACKS_Screener[[#This Row],[PE2]]/(ZACKS_Screener[[#This Row],[EG2]]*100), "")</f>
        <v>-0.68971774193548374</v>
      </c>
    </row>
    <row r="1952" spans="1:20" hidden="1" x14ac:dyDescent="0.25">
      <c r="A1952" s="6" t="s">
        <v>7034</v>
      </c>
      <c r="B1952" s="35">
        <v>2525.27</v>
      </c>
      <c r="C1952" s="6" t="s">
        <v>7033</v>
      </c>
      <c r="D1952" s="6" t="s">
        <v>22</v>
      </c>
      <c r="E1952" s="6" t="s">
        <v>41</v>
      </c>
      <c r="F1952" s="6" t="s">
        <v>317</v>
      </c>
      <c r="G1952">
        <v>12</v>
      </c>
      <c r="H1952">
        <v>202212</v>
      </c>
      <c r="I1952" s="8">
        <v>10.74</v>
      </c>
      <c r="J1952" s="8">
        <v>-0.23</v>
      </c>
      <c r="K1952" s="8">
        <v>-1.1399999999999999</v>
      </c>
      <c r="L1952" s="8">
        <v>-1.26</v>
      </c>
      <c r="M1952" s="36" t="e">
        <f>INDEX(YahooDetails[], MATCH(ZACKS_Screener[Ticker], YahooDetails[Ticker],0), 4)</f>
        <v>#N/A</v>
      </c>
      <c r="N1952" s="6" t="e">
        <f>INDEX(YahooDetails[], MATCH(ZACKS_Screener[Ticker], YahooDetails[Ticker],0), 2)</f>
        <v>#N/A</v>
      </c>
      <c r="O19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-3.9565217391304341</v>
      </c>
      <c r="P19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-0.10526315789473695</v>
      </c>
      <c r="Q1952" s="17">
        <f>IFERROR(ZACKS_Screener[[#This Row],[Price]]/ZACKS_Screener[[#This Row],[EPS1]], "")</f>
        <v>-9.4210526315789487</v>
      </c>
      <c r="R1952" s="17">
        <f>IFERROR(ZACKS_Screener[[#This Row],[Price]]/ZACKS_Screener[[#This Row],[EPS2]], "")</f>
        <v>-8.5238095238095237</v>
      </c>
      <c r="S1952" s="17">
        <f>IFERROR(ZACKS_Screener[[#This Row],[PE1]]/(ZACKS_Screener[[#This Row],[EG1]]*100), "")</f>
        <v>2.3811451706188553E-2</v>
      </c>
      <c r="T1952" s="17">
        <f>IFERROR(ZACKS_Screener[[#This Row],[PE2]]/(ZACKS_Screener[[#This Row],[EG2]]*100), "")</f>
        <v>0.80976190476190391</v>
      </c>
    </row>
  </sheetData>
  <conditionalFormatting sqref="K1953:K1048576 B1:B1952">
    <cfRule type="cellIs" dxfId="15" priority="7" operator="between">
      <formula>3000</formula>
      <formula>10000</formula>
    </cfRule>
    <cfRule type="cellIs" dxfId="14" priority="8" operator="greaterThan">
      <formula>20000</formula>
    </cfRule>
  </conditionalFormatting>
  <conditionalFormatting sqref="R1953:R50027 P30:P1952">
    <cfRule type="cellIs" dxfId="13" priority="6" operator="greaterThan">
      <formula>$P$2</formula>
    </cfRule>
  </conditionalFormatting>
  <conditionalFormatting sqref="S1953:S50027 Q30:Q1952">
    <cfRule type="cellIs" dxfId="12" priority="5" operator="greaterThan">
      <formula>$Q$2</formula>
    </cfRule>
  </conditionalFormatting>
  <conditionalFormatting sqref="T1953:T50027 R30:R1952">
    <cfRule type="cellIs" dxfId="11" priority="4" operator="greaterThan">
      <formula>$R$2</formula>
    </cfRule>
  </conditionalFormatting>
  <conditionalFormatting sqref="S30:S1952">
    <cfRule type="cellIs" dxfId="10" priority="3" operator="greaterThan">
      <formula>$S$2</formula>
    </cfRule>
  </conditionalFormatting>
  <conditionalFormatting sqref="U1926:U50000 T30:T1952">
    <cfRule type="cellIs" dxfId="9" priority="2" operator="greaterThan">
      <formula>$T$2</formula>
    </cfRule>
  </conditionalFormatting>
  <conditionalFormatting sqref="Q1953:Q50027 O5:O1952">
    <cfRule type="cellIs" dxfId="8" priority="13" operator="greaterThan">
      <formula>$O$2</formula>
    </cfRule>
  </conditionalFormatting>
  <pageMargins left="0.7" right="0.7" top="0.75" bottom="0.75" header="0.3" footer="0.3"/>
  <pageSetup orientation="portrait" horizontalDpi="4294967293"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2D321-2090-4A73-8561-87DB3F61B050}">
  <sheetPr>
    <tabColor rgb="FFFF0000"/>
  </sheetPr>
  <dimension ref="A1:AP20"/>
  <sheetViews>
    <sheetView workbookViewId="0">
      <selection activeCell="A17" sqref="A17"/>
    </sheetView>
  </sheetViews>
  <sheetFormatPr baseColWidth="10" defaultRowHeight="15" x14ac:dyDescent="0.25"/>
  <cols>
    <col min="1" max="1" width="26.7109375" bestFit="1" customWidth="1"/>
    <col min="2" max="39" width="12.7109375" bestFit="1" customWidth="1"/>
    <col min="40" max="41" width="12.7109375" customWidth="1"/>
    <col min="42" max="42" width="14.42578125" bestFit="1" customWidth="1"/>
    <col min="43" max="44" width="12.7109375" bestFit="1" customWidth="1"/>
    <col min="45" max="47" width="14.42578125" bestFit="1" customWidth="1"/>
  </cols>
  <sheetData>
    <row r="1" spans="1:42" x14ac:dyDescent="0.25">
      <c r="A1" t="s">
        <v>7152</v>
      </c>
      <c r="B1" t="s">
        <v>7153</v>
      </c>
      <c r="C1" t="s">
        <v>7154</v>
      </c>
      <c r="D1" t="s">
        <v>7155</v>
      </c>
      <c r="E1" t="s">
        <v>7156</v>
      </c>
      <c r="F1" t="s">
        <v>7157</v>
      </c>
      <c r="G1" t="s">
        <v>7158</v>
      </c>
      <c r="H1" t="s">
        <v>7159</v>
      </c>
      <c r="I1" t="s">
        <v>7160</v>
      </c>
      <c r="J1" t="s">
        <v>7161</v>
      </c>
      <c r="K1" t="s">
        <v>7162</v>
      </c>
      <c r="L1" t="s">
        <v>7163</v>
      </c>
      <c r="M1" t="s">
        <v>7164</v>
      </c>
      <c r="N1" t="s">
        <v>7165</v>
      </c>
      <c r="O1" t="s">
        <v>7166</v>
      </c>
      <c r="P1" t="s">
        <v>7167</v>
      </c>
      <c r="Q1" t="s">
        <v>7168</v>
      </c>
      <c r="R1" t="s">
        <v>7169</v>
      </c>
      <c r="S1" t="s">
        <v>7170</v>
      </c>
      <c r="T1" t="s">
        <v>7171</v>
      </c>
      <c r="U1" t="s">
        <v>7172</v>
      </c>
      <c r="V1" t="s">
        <v>7173</v>
      </c>
      <c r="W1" t="s">
        <v>7174</v>
      </c>
      <c r="X1" t="s">
        <v>7175</v>
      </c>
      <c r="Y1" t="s">
        <v>7176</v>
      </c>
      <c r="Z1" t="s">
        <v>7177</v>
      </c>
      <c r="AA1" t="s">
        <v>7178</v>
      </c>
      <c r="AB1" t="s">
        <v>7179</v>
      </c>
      <c r="AC1" t="s">
        <v>7180</v>
      </c>
      <c r="AD1" t="s">
        <v>7181</v>
      </c>
      <c r="AE1" t="s">
        <v>7182</v>
      </c>
      <c r="AF1" t="s">
        <v>7183</v>
      </c>
      <c r="AG1" t="s">
        <v>7184</v>
      </c>
      <c r="AH1" t="s">
        <v>7185</v>
      </c>
      <c r="AI1" t="s">
        <v>7186</v>
      </c>
      <c r="AJ1" t="s">
        <v>7187</v>
      </c>
      <c r="AK1" t="s">
        <v>7188</v>
      </c>
      <c r="AL1" t="s">
        <v>7189</v>
      </c>
      <c r="AM1" t="s">
        <v>7190</v>
      </c>
      <c r="AN1" t="s">
        <v>7191</v>
      </c>
      <c r="AO1" t="s">
        <v>7192</v>
      </c>
      <c r="AP1" t="s">
        <v>7194</v>
      </c>
    </row>
    <row r="2" spans="1:42" x14ac:dyDescent="0.25">
      <c r="A2" s="6" t="s">
        <v>7062</v>
      </c>
      <c r="B2">
        <v>733.9</v>
      </c>
      <c r="C2">
        <v>921.3</v>
      </c>
      <c r="D2">
        <v>769.4</v>
      </c>
      <c r="E2">
        <v>720.4</v>
      </c>
      <c r="F2">
        <v>600.5</v>
      </c>
      <c r="G2">
        <v>518.70000000000005</v>
      </c>
      <c r="H2">
        <v>380.5</v>
      </c>
      <c r="I2">
        <v>495.5</v>
      </c>
      <c r="J2">
        <v>470.8</v>
      </c>
      <c r="K2">
        <v>408.6</v>
      </c>
      <c r="L2">
        <v>385.5</v>
      </c>
      <c r="M2">
        <v>147.69999999999999</v>
      </c>
      <c r="N2">
        <v>359.4</v>
      </c>
      <c r="O2">
        <v>531.29999999999995</v>
      </c>
      <c r="P2">
        <v>607.9</v>
      </c>
      <c r="Q2">
        <v>619.70000000000005</v>
      </c>
      <c r="R2">
        <v>629</v>
      </c>
      <c r="S2">
        <v>578.1</v>
      </c>
      <c r="T2">
        <v>545.29999999999995</v>
      </c>
      <c r="U2">
        <v>559.6</v>
      </c>
      <c r="V2">
        <v>512.1</v>
      </c>
      <c r="W2">
        <v>589.20000000000005</v>
      </c>
      <c r="X2">
        <v>402.7</v>
      </c>
      <c r="Y2">
        <v>373</v>
      </c>
      <c r="Z2">
        <v>310.3</v>
      </c>
      <c r="AA2">
        <v>288.8</v>
      </c>
      <c r="AB2">
        <v>346.2</v>
      </c>
      <c r="AC2">
        <v>481.3</v>
      </c>
      <c r="AD2">
        <v>-594.6</v>
      </c>
      <c r="AE2">
        <v>347.2</v>
      </c>
      <c r="AF2">
        <v>431.2</v>
      </c>
      <c r="AG2">
        <v>447.2</v>
      </c>
      <c r="AH2">
        <v>378.4</v>
      </c>
      <c r="AI2">
        <v>394.3</v>
      </c>
      <c r="AJ2">
        <v>371.4</v>
      </c>
      <c r="AK2">
        <v>319.2</v>
      </c>
      <c r="AL2">
        <v>273.89999999999998</v>
      </c>
      <c r="AM2">
        <v>334.2</v>
      </c>
      <c r="AN2">
        <v>309.39999999999998</v>
      </c>
      <c r="AO2">
        <v>291.60000000000002</v>
      </c>
    </row>
    <row r="3" spans="1:42" x14ac:dyDescent="0.25">
      <c r="A3" s="6" t="s">
        <v>7076</v>
      </c>
      <c r="B3">
        <v>221.1</v>
      </c>
      <c r="C3">
        <v>204.6</v>
      </c>
      <c r="D3">
        <v>203</v>
      </c>
      <c r="E3">
        <v>196.9</v>
      </c>
      <c r="F3">
        <v>185.7</v>
      </c>
      <c r="G3">
        <v>211</v>
      </c>
      <c r="H3">
        <v>209.9</v>
      </c>
      <c r="I3">
        <v>230.7</v>
      </c>
      <c r="J3">
        <v>251.7</v>
      </c>
      <c r="K3">
        <v>269.5</v>
      </c>
      <c r="L3">
        <v>266.2</v>
      </c>
      <c r="M3">
        <v>241.3</v>
      </c>
      <c r="N3">
        <v>272</v>
      </c>
      <c r="O3">
        <v>284.89999999999998</v>
      </c>
      <c r="P3">
        <v>272.10000000000002</v>
      </c>
      <c r="Q3">
        <v>261.2</v>
      </c>
      <c r="R3">
        <v>259.10000000000002</v>
      </c>
      <c r="S3">
        <v>259.7</v>
      </c>
      <c r="T3">
        <v>252.6</v>
      </c>
      <c r="U3">
        <v>268.3</v>
      </c>
      <c r="V3">
        <v>273.5</v>
      </c>
      <c r="W3">
        <v>293.2</v>
      </c>
      <c r="X3">
        <v>286.10000000000002</v>
      </c>
      <c r="Y3">
        <v>269</v>
      </c>
      <c r="Z3">
        <v>259.2</v>
      </c>
      <c r="AA3">
        <v>247.5</v>
      </c>
      <c r="AB3">
        <v>250.2</v>
      </c>
      <c r="AC3">
        <v>252.9</v>
      </c>
      <c r="AD3">
        <v>242.5</v>
      </c>
      <c r="AE3">
        <v>227.8</v>
      </c>
      <c r="AF3">
        <v>230.9</v>
      </c>
      <c r="AG3">
        <v>227.3</v>
      </c>
      <c r="AH3">
        <v>221.1</v>
      </c>
      <c r="AI3">
        <v>240.1</v>
      </c>
      <c r="AJ3">
        <v>230.1</v>
      </c>
      <c r="AK3">
        <v>227.7</v>
      </c>
      <c r="AL3">
        <v>219.8</v>
      </c>
      <c r="AM3">
        <v>222</v>
      </c>
      <c r="AN3">
        <v>206.4</v>
      </c>
      <c r="AO3">
        <v>197.6</v>
      </c>
    </row>
    <row r="4" spans="1:42" x14ac:dyDescent="0.25">
      <c r="A4" s="6" t="s">
        <v>4617</v>
      </c>
      <c r="B4">
        <v>-270.2</v>
      </c>
      <c r="C4">
        <v>122.9</v>
      </c>
      <c r="D4">
        <v>-291.7</v>
      </c>
      <c r="E4">
        <v>-279.10000000000002</v>
      </c>
      <c r="F4">
        <v>-326.89999999999998</v>
      </c>
      <c r="G4">
        <v>306.8</v>
      </c>
      <c r="H4">
        <v>-307.89999999999998</v>
      </c>
      <c r="I4">
        <v>-395.4</v>
      </c>
      <c r="J4">
        <v>-185.6</v>
      </c>
      <c r="K4">
        <v>116.6</v>
      </c>
      <c r="L4">
        <v>180</v>
      </c>
      <c r="M4">
        <v>545.9</v>
      </c>
      <c r="N4">
        <v>-205.5</v>
      </c>
      <c r="O4">
        <v>127.5</v>
      </c>
      <c r="P4">
        <v>-152.9</v>
      </c>
      <c r="Q4">
        <v>-54.4</v>
      </c>
      <c r="R4">
        <v>-525.1</v>
      </c>
      <c r="S4">
        <v>227.3</v>
      </c>
      <c r="T4">
        <v>-69.2</v>
      </c>
      <c r="U4">
        <v>-154.69999999999999</v>
      </c>
      <c r="V4">
        <v>-260.3</v>
      </c>
      <c r="W4">
        <v>10.9</v>
      </c>
      <c r="X4">
        <v>-51.5</v>
      </c>
      <c r="Y4">
        <v>-67.3</v>
      </c>
      <c r="Z4">
        <v>41</v>
      </c>
      <c r="AA4">
        <v>274</v>
      </c>
      <c r="AB4">
        <v>-755.3</v>
      </c>
      <c r="AC4">
        <v>119.4</v>
      </c>
      <c r="AD4">
        <v>1147.9000000000001</v>
      </c>
      <c r="AE4">
        <v>129.80000000000001</v>
      </c>
      <c r="AF4">
        <v>2</v>
      </c>
      <c r="AG4">
        <v>36.4</v>
      </c>
      <c r="AH4">
        <v>-123.3</v>
      </c>
      <c r="AI4">
        <v>-112.4</v>
      </c>
      <c r="AJ4">
        <v>159.30000000000001</v>
      </c>
      <c r="AK4">
        <v>8.1999999999999993</v>
      </c>
      <c r="AL4">
        <v>-208</v>
      </c>
      <c r="AM4">
        <v>119.2</v>
      </c>
      <c r="AN4">
        <v>31.9</v>
      </c>
      <c r="AO4">
        <v>279.39999999999998</v>
      </c>
    </row>
    <row r="5" spans="1:42" x14ac:dyDescent="0.25">
      <c r="A5" s="6" t="s">
        <v>7097</v>
      </c>
      <c r="B5">
        <v>684.8</v>
      </c>
      <c r="C5">
        <v>1248.8</v>
      </c>
      <c r="D5">
        <v>680.7</v>
      </c>
      <c r="E5">
        <v>638.20000000000005</v>
      </c>
      <c r="F5">
        <v>459.3</v>
      </c>
      <c r="G5">
        <v>1036.5</v>
      </c>
      <c r="H5">
        <v>282.5</v>
      </c>
      <c r="I5">
        <v>330.8</v>
      </c>
      <c r="J5">
        <v>536.9</v>
      </c>
      <c r="K5">
        <v>794.7</v>
      </c>
      <c r="L5">
        <v>831.7</v>
      </c>
      <c r="M5">
        <v>934.9</v>
      </c>
      <c r="N5">
        <v>425.9</v>
      </c>
      <c r="O5">
        <v>943.7</v>
      </c>
      <c r="P5">
        <v>727.1</v>
      </c>
      <c r="Q5">
        <v>826.5</v>
      </c>
      <c r="R5">
        <v>363</v>
      </c>
      <c r="S5">
        <v>1065.0999999999999</v>
      </c>
      <c r="T5">
        <v>728.7</v>
      </c>
      <c r="U5">
        <v>673.2</v>
      </c>
      <c r="V5">
        <v>525.29999999999995</v>
      </c>
      <c r="W5">
        <v>893.3</v>
      </c>
      <c r="X5">
        <v>637.29999999999995</v>
      </c>
      <c r="Y5">
        <v>574.70000000000005</v>
      </c>
      <c r="Z5">
        <v>610.5</v>
      </c>
      <c r="AA5">
        <v>810.3</v>
      </c>
      <c r="AB5">
        <v>-158.9</v>
      </c>
      <c r="AC5">
        <v>853.6</v>
      </c>
      <c r="AD5">
        <v>795.8</v>
      </c>
      <c r="AE5">
        <v>704.8</v>
      </c>
      <c r="AF5">
        <v>664.1</v>
      </c>
      <c r="AG5">
        <v>710.9</v>
      </c>
      <c r="AH5">
        <v>476.2</v>
      </c>
      <c r="AI5">
        <v>522</v>
      </c>
      <c r="AJ5">
        <v>760.8</v>
      </c>
      <c r="AK5">
        <v>555.1</v>
      </c>
      <c r="AL5">
        <v>285.7</v>
      </c>
      <c r="AM5">
        <v>675.4</v>
      </c>
      <c r="AN5">
        <v>547.70000000000005</v>
      </c>
      <c r="AO5">
        <v>768.6</v>
      </c>
    </row>
    <row r="6" spans="1:42" x14ac:dyDescent="0.25">
      <c r="A6" s="6" t="s">
        <v>7098</v>
      </c>
      <c r="B6">
        <v>0.49099999999999999</v>
      </c>
      <c r="C6">
        <v>0.20480000000000001</v>
      </c>
      <c r="D6">
        <v>1.4096</v>
      </c>
      <c r="E6">
        <v>0.92930000000000001</v>
      </c>
      <c r="F6">
        <v>-0.14449999999999999</v>
      </c>
      <c r="G6">
        <v>0.30430000000000001</v>
      </c>
      <c r="H6">
        <v>-0.6603</v>
      </c>
      <c r="I6">
        <v>-0.6462</v>
      </c>
      <c r="J6">
        <v>0.2606</v>
      </c>
      <c r="K6">
        <v>-0.15790000000000001</v>
      </c>
      <c r="L6">
        <v>0.1439</v>
      </c>
      <c r="M6">
        <v>0.13120000000000001</v>
      </c>
      <c r="N6">
        <v>0.17330000000000001</v>
      </c>
      <c r="O6">
        <v>-0.114</v>
      </c>
      <c r="P6">
        <v>-2.2000000000000001E-3</v>
      </c>
      <c r="Q6">
        <v>0.22770000000000001</v>
      </c>
      <c r="R6">
        <v>-0.309</v>
      </c>
      <c r="S6">
        <v>0.1923</v>
      </c>
      <c r="T6">
        <v>0.1434</v>
      </c>
      <c r="U6">
        <v>0.1714</v>
      </c>
      <c r="V6">
        <v>-0.1396</v>
      </c>
      <c r="W6">
        <v>0.1024</v>
      </c>
      <c r="Y6">
        <v>-0.32669999999999999</v>
      </c>
      <c r="Z6">
        <v>-0.23280000000000001</v>
      </c>
      <c r="AA6">
        <v>0.1497</v>
      </c>
      <c r="AC6">
        <v>0.20069999999999999</v>
      </c>
      <c r="AD6">
        <v>0.67110000000000003</v>
      </c>
      <c r="AE6">
        <v>0.35020000000000001</v>
      </c>
      <c r="AF6">
        <v>-0.12709999999999999</v>
      </c>
      <c r="AG6">
        <v>0.28070000000000001</v>
      </c>
      <c r="AH6">
        <v>0.66679999999999995</v>
      </c>
      <c r="AI6">
        <v>-0.2271</v>
      </c>
      <c r="AJ6">
        <v>0.3891</v>
      </c>
      <c r="AK6">
        <v>-0.27779999999999999</v>
      </c>
      <c r="AL6">
        <v>-0.25600000000000001</v>
      </c>
      <c r="AM6">
        <v>0.1212</v>
      </c>
      <c r="AN6">
        <v>0.15890000000000001</v>
      </c>
      <c r="AO6">
        <v>1.4193</v>
      </c>
    </row>
    <row r="7" spans="1:42" x14ac:dyDescent="0.25">
      <c r="A7" s="6" t="s">
        <v>7099</v>
      </c>
      <c r="B7">
        <v>-291.8</v>
      </c>
      <c r="C7">
        <v>-308.7</v>
      </c>
      <c r="D7">
        <v>-342.5</v>
      </c>
      <c r="E7">
        <v>-370.7</v>
      </c>
      <c r="F7">
        <v>-368.6</v>
      </c>
      <c r="G7">
        <v>-461</v>
      </c>
      <c r="H7">
        <v>-378.5</v>
      </c>
      <c r="I7">
        <v>-435.6</v>
      </c>
      <c r="J7">
        <v>-357.7</v>
      </c>
      <c r="K7">
        <v>-505.5</v>
      </c>
      <c r="L7">
        <v>-381.1</v>
      </c>
      <c r="M7">
        <v>-295.3</v>
      </c>
      <c r="N7">
        <v>-456.5</v>
      </c>
      <c r="O7">
        <v>-545.20000000000005</v>
      </c>
      <c r="P7">
        <v>-515.29999999999995</v>
      </c>
      <c r="Q7">
        <v>-520.1</v>
      </c>
      <c r="R7">
        <v>-390.2</v>
      </c>
      <c r="S7">
        <v>-539.4</v>
      </c>
      <c r="T7">
        <v>-494.3</v>
      </c>
      <c r="U7">
        <v>-543.5</v>
      </c>
      <c r="V7">
        <v>-375.1</v>
      </c>
      <c r="W7">
        <v>-502.9</v>
      </c>
      <c r="X7">
        <v>-427.4</v>
      </c>
      <c r="Y7">
        <v>-487</v>
      </c>
      <c r="Z7">
        <v>-429.3</v>
      </c>
      <c r="AA7">
        <v>-520.6</v>
      </c>
      <c r="AB7">
        <v>-525.1</v>
      </c>
      <c r="AC7">
        <v>-501.8</v>
      </c>
      <c r="AD7">
        <v>-417.4</v>
      </c>
      <c r="AE7">
        <v>-444.5</v>
      </c>
      <c r="AF7">
        <v>-448</v>
      </c>
      <c r="AG7">
        <v>-437</v>
      </c>
      <c r="AH7">
        <v>-395.7</v>
      </c>
      <c r="AI7">
        <v>-428.7</v>
      </c>
      <c r="AJ7">
        <v>-416.7</v>
      </c>
      <c r="AK7">
        <v>-428.7</v>
      </c>
      <c r="AL7">
        <v>-263.2</v>
      </c>
      <c r="AM7">
        <v>-490.3</v>
      </c>
      <c r="AN7">
        <v>-504.5</v>
      </c>
      <c r="AO7">
        <v>-488.1</v>
      </c>
    </row>
    <row r="8" spans="1:42" x14ac:dyDescent="0.25">
      <c r="A8" s="6" t="s">
        <v>7100</v>
      </c>
      <c r="B8">
        <v>171.4</v>
      </c>
      <c r="C8">
        <v>176.4</v>
      </c>
      <c r="D8">
        <v>163</v>
      </c>
      <c r="E8">
        <v>160.19999999999999</v>
      </c>
      <c r="F8">
        <v>188.1</v>
      </c>
      <c r="G8">
        <v>218</v>
      </c>
      <c r="H8">
        <v>212.7</v>
      </c>
      <c r="I8">
        <v>232.5</v>
      </c>
      <c r="J8">
        <v>240.9</v>
      </c>
      <c r="K8">
        <v>182.6</v>
      </c>
      <c r="L8">
        <v>176.7</v>
      </c>
      <c r="M8">
        <v>129.5</v>
      </c>
      <c r="N8">
        <v>113.1</v>
      </c>
      <c r="O8">
        <v>160.5</v>
      </c>
      <c r="P8">
        <v>178.4</v>
      </c>
      <c r="Q8">
        <v>134.69999999999999</v>
      </c>
      <c r="R8">
        <v>164.5</v>
      </c>
      <c r="S8">
        <v>163</v>
      </c>
      <c r="T8">
        <v>182.4</v>
      </c>
      <c r="U8">
        <v>178.3</v>
      </c>
      <c r="V8">
        <v>130</v>
      </c>
      <c r="W8">
        <v>113.7</v>
      </c>
      <c r="X8">
        <v>112.8</v>
      </c>
      <c r="Y8">
        <v>123.4</v>
      </c>
      <c r="Z8">
        <v>120.8</v>
      </c>
      <c r="AA8">
        <v>112.9</v>
      </c>
      <c r="AB8">
        <v>102.7</v>
      </c>
      <c r="AC8">
        <v>102.1</v>
      </c>
      <c r="AD8">
        <v>116.1</v>
      </c>
      <c r="AE8">
        <v>108.7</v>
      </c>
      <c r="AF8">
        <v>99</v>
      </c>
      <c r="AG8">
        <v>118.1</v>
      </c>
      <c r="AH8">
        <v>123</v>
      </c>
      <c r="AI8">
        <v>105.5</v>
      </c>
      <c r="AJ8">
        <v>102.2</v>
      </c>
      <c r="AK8">
        <v>104.4</v>
      </c>
      <c r="AL8">
        <v>83.4</v>
      </c>
      <c r="AM8">
        <v>101.4</v>
      </c>
      <c r="AN8">
        <v>78.900000000000006</v>
      </c>
      <c r="AO8">
        <v>77</v>
      </c>
    </row>
    <row r="9" spans="1:42" x14ac:dyDescent="0.25">
      <c r="A9" s="6" t="s">
        <v>7101</v>
      </c>
      <c r="B9">
        <v>-189.8</v>
      </c>
      <c r="C9">
        <v>-582.20000000000005</v>
      </c>
      <c r="D9">
        <v>-260</v>
      </c>
      <c r="E9">
        <v>-262.39999999999998</v>
      </c>
      <c r="F9">
        <v>-252.3</v>
      </c>
      <c r="G9">
        <v>-94.3</v>
      </c>
      <c r="H9">
        <v>-192.9</v>
      </c>
      <c r="I9">
        <v>-247.9</v>
      </c>
      <c r="J9">
        <v>-86.1</v>
      </c>
      <c r="K9">
        <v>-518.6</v>
      </c>
      <c r="L9">
        <v>-235.8</v>
      </c>
      <c r="M9">
        <v>-48.5</v>
      </c>
      <c r="N9">
        <v>-53.7</v>
      </c>
      <c r="O9">
        <v>-266.2</v>
      </c>
      <c r="P9">
        <v>-95.3</v>
      </c>
      <c r="Q9">
        <v>-339.3</v>
      </c>
      <c r="R9">
        <v>-175</v>
      </c>
      <c r="S9">
        <v>-277.8</v>
      </c>
      <c r="T9">
        <v>-219.4</v>
      </c>
      <c r="U9">
        <v>-322</v>
      </c>
      <c r="V9">
        <v>189</v>
      </c>
      <c r="W9">
        <v>-435.9</v>
      </c>
      <c r="X9">
        <v>-54.6</v>
      </c>
      <c r="Y9">
        <v>-69.7</v>
      </c>
      <c r="Z9">
        <v>-28.5</v>
      </c>
      <c r="AA9">
        <v>-236.2</v>
      </c>
      <c r="AB9">
        <v>287.60000000000002</v>
      </c>
      <c r="AC9">
        <v>-94.2</v>
      </c>
      <c r="AD9">
        <v>9.1</v>
      </c>
      <c r="AE9">
        <v>-237.3</v>
      </c>
      <c r="AF9">
        <v>-141.19999999999999</v>
      </c>
      <c r="AG9">
        <v>-263.60000000000002</v>
      </c>
      <c r="AH9">
        <v>-59.5</v>
      </c>
      <c r="AI9">
        <v>-126.4</v>
      </c>
      <c r="AJ9">
        <v>-114.6</v>
      </c>
      <c r="AK9">
        <v>-153.30000000000001</v>
      </c>
      <c r="AL9">
        <v>4.2</v>
      </c>
      <c r="AM9">
        <v>-298</v>
      </c>
      <c r="AN9">
        <v>-100.5</v>
      </c>
      <c r="AO9">
        <v>-185.4</v>
      </c>
    </row>
    <row r="10" spans="1:42" x14ac:dyDescent="0.25">
      <c r="A10" s="6" t="s">
        <v>4618</v>
      </c>
      <c r="B10">
        <v>17.5</v>
      </c>
      <c r="F10">
        <v>26.7</v>
      </c>
      <c r="J10">
        <v>-12.8</v>
      </c>
      <c r="N10">
        <v>17.3</v>
      </c>
      <c r="P10">
        <v>1.1000000000000001</v>
      </c>
      <c r="U10">
        <v>-1.9</v>
      </c>
      <c r="AA10">
        <v>1</v>
      </c>
      <c r="AB10">
        <v>-0.5</v>
      </c>
      <c r="AE10">
        <v>-0.1</v>
      </c>
      <c r="AF10">
        <v>3.2</v>
      </c>
    </row>
    <row r="11" spans="1:42" x14ac:dyDescent="0.25">
      <c r="A11" s="6" t="s">
        <v>7102</v>
      </c>
      <c r="B11">
        <v>-292.7</v>
      </c>
      <c r="C11">
        <v>-714.5</v>
      </c>
      <c r="D11">
        <v>-439.5</v>
      </c>
      <c r="E11">
        <v>-472.9</v>
      </c>
      <c r="F11">
        <v>-406.1</v>
      </c>
      <c r="G11">
        <v>-337.3</v>
      </c>
      <c r="H11">
        <v>-358.7</v>
      </c>
      <c r="I11">
        <v>-451</v>
      </c>
      <c r="J11">
        <v>-215.7</v>
      </c>
      <c r="K11">
        <v>-841.5</v>
      </c>
      <c r="L11">
        <v>-440.2</v>
      </c>
      <c r="M11">
        <v>-214.3</v>
      </c>
      <c r="N11">
        <v>-379.8</v>
      </c>
      <c r="O11">
        <v>-650.9</v>
      </c>
      <c r="P11">
        <v>-431.1</v>
      </c>
      <c r="Q11">
        <v>-724.7</v>
      </c>
      <c r="R11">
        <v>-400.7</v>
      </c>
      <c r="S11">
        <v>-654.20000000000005</v>
      </c>
      <c r="T11">
        <v>-531.29999999999995</v>
      </c>
      <c r="U11">
        <v>-689.1</v>
      </c>
      <c r="V11">
        <v>-56.1</v>
      </c>
      <c r="W11">
        <v>-825.1</v>
      </c>
      <c r="X11">
        <v>-369.2</v>
      </c>
      <c r="Y11">
        <v>-433.3</v>
      </c>
      <c r="Z11">
        <v>-337</v>
      </c>
      <c r="AA11">
        <v>-642.9</v>
      </c>
      <c r="AB11">
        <v>-135.30000000000001</v>
      </c>
      <c r="AC11">
        <v>-493.9</v>
      </c>
      <c r="AD11">
        <v>-292.2</v>
      </c>
      <c r="AE11">
        <v>-573.20000000000005</v>
      </c>
      <c r="AF11">
        <v>-487</v>
      </c>
      <c r="AG11">
        <v>-582.5</v>
      </c>
      <c r="AH11">
        <v>-332.2</v>
      </c>
      <c r="AI11">
        <v>-449.6</v>
      </c>
      <c r="AJ11">
        <v>-429.1</v>
      </c>
      <c r="AK11">
        <v>-477.6</v>
      </c>
      <c r="AL11">
        <v>-175.6</v>
      </c>
      <c r="AM11">
        <v>-686.9</v>
      </c>
      <c r="AN11">
        <v>-526.1</v>
      </c>
      <c r="AO11">
        <v>-596.5</v>
      </c>
    </row>
    <row r="12" spans="1:42" x14ac:dyDescent="0.25">
      <c r="A12" s="6" t="s">
        <v>7103</v>
      </c>
      <c r="B12">
        <v>-1105.3</v>
      </c>
      <c r="C12">
        <v>-128.80000000000001</v>
      </c>
      <c r="D12">
        <v>-118.3</v>
      </c>
      <c r="E12">
        <v>-118.2</v>
      </c>
      <c r="F12">
        <v>-639.4</v>
      </c>
      <c r="G12">
        <v>-118.1</v>
      </c>
      <c r="H12">
        <v>-118.1</v>
      </c>
      <c r="I12">
        <v>-118.1</v>
      </c>
      <c r="J12">
        <v>-353.7</v>
      </c>
      <c r="K12">
        <v>-110.9</v>
      </c>
      <c r="L12">
        <v>-110.9</v>
      </c>
      <c r="M12">
        <v>-110.6</v>
      </c>
      <c r="N12">
        <v>-907.4</v>
      </c>
      <c r="O12">
        <v>-110.8</v>
      </c>
      <c r="P12">
        <v>-110.8</v>
      </c>
      <c r="Q12">
        <v>-110.9</v>
      </c>
      <c r="R12">
        <v>-806.1</v>
      </c>
      <c r="S12">
        <v>-97.7</v>
      </c>
      <c r="T12">
        <v>-98.1</v>
      </c>
      <c r="U12">
        <v>-98.4</v>
      </c>
      <c r="V12">
        <v>-510.1</v>
      </c>
      <c r="W12">
        <v>-87.9</v>
      </c>
      <c r="X12">
        <v>-87.9</v>
      </c>
      <c r="Y12">
        <v>-87.8</v>
      </c>
      <c r="Z12">
        <v>-294.7</v>
      </c>
      <c r="AA12">
        <v>-84.1</v>
      </c>
      <c r="AB12">
        <v>-84.2</v>
      </c>
      <c r="AC12">
        <v>-84.1</v>
      </c>
      <c r="AD12">
        <v>-576.9</v>
      </c>
      <c r="AE12">
        <v>-84.8</v>
      </c>
      <c r="AF12">
        <v>-85.2</v>
      </c>
      <c r="AG12">
        <v>-78.099999999999994</v>
      </c>
      <c r="AH12">
        <v>-432.4</v>
      </c>
      <c r="AI12">
        <v>-78</v>
      </c>
      <c r="AJ12">
        <v>-78</v>
      </c>
      <c r="AK12">
        <v>-78.099999999999994</v>
      </c>
      <c r="AL12">
        <v>-389.7</v>
      </c>
      <c r="AM12">
        <v>-70.8</v>
      </c>
      <c r="AN12">
        <v>-70.900000000000006</v>
      </c>
      <c r="AO12">
        <v>-70.7</v>
      </c>
    </row>
    <row r="13" spans="1:42" x14ac:dyDescent="0.25">
      <c r="A13" s="6" t="s">
        <v>7104</v>
      </c>
      <c r="B13">
        <v>17.5</v>
      </c>
      <c r="C13">
        <v>13.9</v>
      </c>
      <c r="D13">
        <v>3.2</v>
      </c>
      <c r="E13">
        <v>1.7</v>
      </c>
      <c r="F13">
        <v>14.8</v>
      </c>
      <c r="G13">
        <v>7.4</v>
      </c>
      <c r="H13">
        <v>-0.1</v>
      </c>
      <c r="I13">
        <v>1.3</v>
      </c>
      <c r="J13">
        <v>27.4</v>
      </c>
      <c r="K13">
        <v>11.9</v>
      </c>
      <c r="L13">
        <v>30</v>
      </c>
      <c r="M13">
        <v>4.9000000000000004</v>
      </c>
      <c r="N13">
        <v>-35.200000000000003</v>
      </c>
      <c r="O13">
        <v>27</v>
      </c>
      <c r="P13">
        <v>-43.8</v>
      </c>
      <c r="Q13">
        <v>-15.6</v>
      </c>
      <c r="R13">
        <v>-17</v>
      </c>
      <c r="S13">
        <v>-195.1</v>
      </c>
      <c r="T13">
        <v>-56.7</v>
      </c>
      <c r="U13">
        <v>-79.3</v>
      </c>
      <c r="V13">
        <v>-4</v>
      </c>
      <c r="W13">
        <v>11.1</v>
      </c>
      <c r="X13">
        <v>9.4</v>
      </c>
      <c r="Y13">
        <v>1</v>
      </c>
      <c r="Z13">
        <v>17.8</v>
      </c>
      <c r="AA13">
        <v>3.9</v>
      </c>
      <c r="AB13">
        <v>3.9</v>
      </c>
      <c r="AC13">
        <v>4.8</v>
      </c>
      <c r="AD13">
        <v>-53.7</v>
      </c>
      <c r="AE13">
        <v>-125.3</v>
      </c>
      <c r="AF13">
        <v>-67.2</v>
      </c>
      <c r="AG13">
        <v>6.4</v>
      </c>
      <c r="AH13">
        <v>6.3</v>
      </c>
      <c r="AI13">
        <v>-4.5</v>
      </c>
      <c r="AJ13">
        <v>-22.4</v>
      </c>
      <c r="AK13">
        <v>1.7</v>
      </c>
      <c r="AL13">
        <v>11.6</v>
      </c>
      <c r="AM13">
        <v>5.3</v>
      </c>
      <c r="AN13">
        <v>8.1999999999999993</v>
      </c>
      <c r="AO13">
        <v>9.9</v>
      </c>
    </row>
    <row r="14" spans="1:42" x14ac:dyDescent="0.25">
      <c r="A14" s="6" t="s">
        <v>7105</v>
      </c>
      <c r="B14">
        <v>397</v>
      </c>
      <c r="C14">
        <v>838.7</v>
      </c>
      <c r="D14">
        <v>42.2</v>
      </c>
      <c r="E14">
        <v>-73.099999999999994</v>
      </c>
      <c r="F14">
        <v>468.2</v>
      </c>
      <c r="G14">
        <v>617.70000000000005</v>
      </c>
      <c r="H14">
        <v>-620.20000000000005</v>
      </c>
      <c r="I14">
        <v>-26.4</v>
      </c>
      <c r="J14">
        <v>-182</v>
      </c>
      <c r="K14">
        <v>278.5</v>
      </c>
      <c r="L14">
        <v>-128.69999999999999</v>
      </c>
      <c r="M14">
        <v>-839</v>
      </c>
      <c r="N14">
        <v>108.9</v>
      </c>
      <c r="O14">
        <v>255.9</v>
      </c>
      <c r="P14">
        <v>347.9</v>
      </c>
      <c r="Q14">
        <v>394.8</v>
      </c>
      <c r="R14">
        <v>272.8</v>
      </c>
      <c r="S14">
        <v>427.6</v>
      </c>
      <c r="T14">
        <v>369.7</v>
      </c>
      <c r="U14">
        <v>238.4</v>
      </c>
      <c r="V14">
        <v>174.8</v>
      </c>
      <c r="W14">
        <v>52.3</v>
      </c>
      <c r="X14">
        <v>217</v>
      </c>
      <c r="Y14">
        <v>24.7</v>
      </c>
      <c r="Z14">
        <v>-168.8</v>
      </c>
      <c r="AA14">
        <v>88.7</v>
      </c>
      <c r="AB14">
        <v>90.1</v>
      </c>
      <c r="AC14">
        <v>-39.6</v>
      </c>
      <c r="AD14">
        <v>-92.3</v>
      </c>
      <c r="AE14">
        <v>-11.3</v>
      </c>
      <c r="AF14">
        <v>172</v>
      </c>
      <c r="AG14">
        <v>316.89999999999998</v>
      </c>
      <c r="AH14">
        <v>186.2</v>
      </c>
      <c r="AI14">
        <v>137.80000000000001</v>
      </c>
      <c r="AJ14">
        <v>90.3</v>
      </c>
      <c r="AK14">
        <v>78.8</v>
      </c>
      <c r="AL14">
        <v>-190</v>
      </c>
      <c r="AM14">
        <v>119.4</v>
      </c>
      <c r="AN14">
        <v>284.60000000000002</v>
      </c>
      <c r="AO14">
        <v>96.2</v>
      </c>
    </row>
    <row r="15" spans="1:42" x14ac:dyDescent="0.25">
      <c r="A15" s="6" t="s">
        <v>7106</v>
      </c>
      <c r="B15">
        <v>-690.8</v>
      </c>
      <c r="C15">
        <v>723.8</v>
      </c>
      <c r="D15">
        <v>-72.900000000000006</v>
      </c>
      <c r="E15">
        <v>-189.6</v>
      </c>
      <c r="F15">
        <v>-156.4</v>
      </c>
      <c r="G15">
        <v>507</v>
      </c>
      <c r="H15">
        <v>-738.4</v>
      </c>
      <c r="I15">
        <v>-143.19999999999999</v>
      </c>
      <c r="J15">
        <v>-508.3</v>
      </c>
      <c r="K15">
        <v>179.5</v>
      </c>
      <c r="L15">
        <v>-209.6</v>
      </c>
      <c r="M15">
        <v>-944.7</v>
      </c>
      <c r="N15">
        <v>-833.7</v>
      </c>
      <c r="O15">
        <v>172.1</v>
      </c>
      <c r="P15">
        <v>193.3</v>
      </c>
      <c r="Q15">
        <v>268.3</v>
      </c>
      <c r="R15">
        <v>-550.29999999999995</v>
      </c>
      <c r="S15">
        <v>134.80000000000001</v>
      </c>
      <c r="T15">
        <v>214.9</v>
      </c>
      <c r="U15">
        <v>60.7</v>
      </c>
      <c r="V15">
        <v>-339.3</v>
      </c>
      <c r="W15">
        <v>-24.5</v>
      </c>
      <c r="X15">
        <v>138.5</v>
      </c>
      <c r="Y15">
        <v>-62.1</v>
      </c>
      <c r="Z15">
        <v>-445.7</v>
      </c>
      <c r="AA15">
        <v>8.5</v>
      </c>
      <c r="AB15">
        <v>9.8000000000000007</v>
      </c>
      <c r="AC15">
        <v>-118.9</v>
      </c>
      <c r="AD15">
        <v>-722.9</v>
      </c>
      <c r="AE15">
        <v>-221.4</v>
      </c>
      <c r="AF15">
        <v>19.600000000000001</v>
      </c>
      <c r="AG15">
        <v>245.2</v>
      </c>
      <c r="AH15">
        <v>-239.9</v>
      </c>
      <c r="AI15">
        <v>55.3</v>
      </c>
      <c r="AJ15">
        <v>-10.1</v>
      </c>
      <c r="AK15">
        <v>2.4</v>
      </c>
      <c r="AL15">
        <v>-568.1</v>
      </c>
      <c r="AM15">
        <v>53.9</v>
      </c>
      <c r="AN15">
        <v>221.9</v>
      </c>
      <c r="AO15">
        <v>35.4</v>
      </c>
    </row>
    <row r="16" spans="1:42" x14ac:dyDescent="0.25">
      <c r="A16" s="6" t="s">
        <v>7107</v>
      </c>
      <c r="B16">
        <v>-280.8</v>
      </c>
      <c r="C16">
        <v>1367.4</v>
      </c>
      <c r="D16">
        <v>92.2</v>
      </c>
      <c r="E16">
        <v>-83.6</v>
      </c>
      <c r="F16">
        <v>-113.4</v>
      </c>
      <c r="G16">
        <v>1200.5</v>
      </c>
      <c r="H16">
        <v>-842</v>
      </c>
      <c r="I16">
        <v>-250.2</v>
      </c>
      <c r="J16">
        <v>-219.6</v>
      </c>
      <c r="K16">
        <v>195.3</v>
      </c>
      <c r="L16">
        <v>216.3</v>
      </c>
      <c r="M16">
        <v>-195.1</v>
      </c>
      <c r="N16">
        <v>-852</v>
      </c>
      <c r="O16">
        <v>505.6</v>
      </c>
      <c r="P16">
        <v>450.1</v>
      </c>
      <c r="Q16">
        <v>376.8</v>
      </c>
      <c r="R16">
        <v>-593.29999999999995</v>
      </c>
      <c r="S16">
        <v>521.9</v>
      </c>
      <c r="T16">
        <v>407.2</v>
      </c>
      <c r="U16">
        <v>2.7</v>
      </c>
      <c r="V16">
        <v>139.4</v>
      </c>
      <c r="W16">
        <v>51.4</v>
      </c>
      <c r="X16">
        <v>433.5</v>
      </c>
      <c r="Y16">
        <v>115.4</v>
      </c>
      <c r="Z16">
        <v>-151.30000000000001</v>
      </c>
      <c r="AA16">
        <v>127.8</v>
      </c>
      <c r="AB16">
        <v>-277</v>
      </c>
      <c r="AC16">
        <v>217.6</v>
      </c>
      <c r="AD16">
        <v>-169.1</v>
      </c>
      <c r="AE16">
        <v>-109.7</v>
      </c>
      <c r="AF16">
        <v>163</v>
      </c>
      <c r="AG16">
        <v>398.4</v>
      </c>
      <c r="AH16">
        <v>-172.9</v>
      </c>
      <c r="AI16">
        <v>89.2</v>
      </c>
      <c r="AJ16">
        <v>268.10000000000002</v>
      </c>
      <c r="AK16">
        <v>90.4</v>
      </c>
      <c r="AL16">
        <v>-460.2</v>
      </c>
      <c r="AM16">
        <v>39.700000000000003</v>
      </c>
      <c r="AN16">
        <v>268.5</v>
      </c>
      <c r="AO16">
        <v>180.5</v>
      </c>
    </row>
    <row r="17" spans="1:41" x14ac:dyDescent="0.25">
      <c r="A17" s="6" t="s">
        <v>7108</v>
      </c>
      <c r="B17">
        <v>393</v>
      </c>
      <c r="C17">
        <v>940.1</v>
      </c>
      <c r="D17">
        <v>338.2</v>
      </c>
      <c r="E17">
        <v>267.5</v>
      </c>
      <c r="F17">
        <v>90.7</v>
      </c>
      <c r="G17">
        <v>575.5</v>
      </c>
      <c r="H17">
        <v>-96</v>
      </c>
      <c r="I17">
        <v>-104.8</v>
      </c>
      <c r="J17">
        <v>179.2</v>
      </c>
      <c r="K17">
        <v>289.2</v>
      </c>
      <c r="L17">
        <v>450.6</v>
      </c>
      <c r="M17">
        <v>639.6</v>
      </c>
      <c r="N17">
        <v>-30.6</v>
      </c>
      <c r="O17">
        <v>398.5</v>
      </c>
      <c r="P17">
        <v>211.8</v>
      </c>
      <c r="Q17">
        <v>306.39999999999998</v>
      </c>
      <c r="R17">
        <v>-27.2</v>
      </c>
      <c r="S17">
        <v>525.70000000000005</v>
      </c>
      <c r="T17">
        <v>234.4</v>
      </c>
      <c r="U17">
        <v>129.69999999999999</v>
      </c>
      <c r="V17">
        <v>150.19999999999999</v>
      </c>
      <c r="W17">
        <v>390.4</v>
      </c>
      <c r="X17">
        <v>209.9</v>
      </c>
      <c r="Y17">
        <v>87.7</v>
      </c>
      <c r="Z17">
        <v>181.2</v>
      </c>
      <c r="AA17">
        <v>289.7</v>
      </c>
      <c r="AB17">
        <v>-684</v>
      </c>
      <c r="AC17">
        <v>351.8</v>
      </c>
      <c r="AD17">
        <v>378.4</v>
      </c>
      <c r="AE17">
        <v>260.3</v>
      </c>
      <c r="AF17">
        <v>216.1</v>
      </c>
      <c r="AG17">
        <v>273.89999999999998</v>
      </c>
      <c r="AH17">
        <v>80.5</v>
      </c>
      <c r="AI17">
        <v>93.3</v>
      </c>
      <c r="AJ17">
        <v>344.1</v>
      </c>
      <c r="AK17">
        <v>126.4</v>
      </c>
      <c r="AL17">
        <v>22.5</v>
      </c>
      <c r="AM17">
        <v>185.1</v>
      </c>
      <c r="AN17">
        <v>43.2</v>
      </c>
      <c r="AO17">
        <v>280.5</v>
      </c>
    </row>
    <row r="18" spans="1:41" x14ac:dyDescent="0.25">
      <c r="A18" s="6" t="s">
        <v>7109</v>
      </c>
      <c r="B18">
        <v>3.3330000000000002</v>
      </c>
      <c r="C18">
        <v>0.63349999999999995</v>
      </c>
      <c r="F18">
        <v>-0.49390000000000001</v>
      </c>
      <c r="G18">
        <v>0.99</v>
      </c>
      <c r="K18">
        <v>-0.27429999999999999</v>
      </c>
      <c r="L18">
        <v>1.1274999999999999</v>
      </c>
      <c r="M18">
        <v>1.0874999999999999</v>
      </c>
      <c r="O18">
        <v>-0.24199999999999999</v>
      </c>
      <c r="P18">
        <v>-9.64E-2</v>
      </c>
      <c r="Q18">
        <v>1.3624000000000001</v>
      </c>
      <c r="S18">
        <v>0.34660000000000002</v>
      </c>
      <c r="T18">
        <v>0.1167</v>
      </c>
      <c r="U18">
        <v>0.47889999999999999</v>
      </c>
      <c r="V18">
        <v>-0.1711</v>
      </c>
      <c r="W18">
        <v>0.34760000000000002</v>
      </c>
      <c r="Y18">
        <v>-0.75070000000000003</v>
      </c>
      <c r="Z18">
        <v>-0.52110000000000001</v>
      </c>
      <c r="AA18">
        <v>0.1129</v>
      </c>
      <c r="AC18">
        <v>0.28439999999999999</v>
      </c>
      <c r="AD18">
        <v>3.7006000000000001</v>
      </c>
      <c r="AE18">
        <v>1.7899</v>
      </c>
      <c r="AF18">
        <v>-0.372</v>
      </c>
      <c r="AG18">
        <v>1.1669</v>
      </c>
      <c r="AH18">
        <v>2.5777999999999999</v>
      </c>
      <c r="AI18">
        <v>-0.49590000000000001</v>
      </c>
      <c r="AJ18">
        <v>6.9653</v>
      </c>
      <c r="AK18">
        <v>-0.5494</v>
      </c>
      <c r="AM18">
        <v>0.92210000000000003</v>
      </c>
      <c r="AN18">
        <v>2.6</v>
      </c>
    </row>
    <row r="19" spans="1:41" x14ac:dyDescent="0.25">
      <c r="A19" s="6" t="s">
        <v>7072</v>
      </c>
      <c r="B19">
        <v>4.6399999999999997E-2</v>
      </c>
      <c r="C19">
        <v>0.11559999999999999</v>
      </c>
      <c r="D19">
        <v>4.7899999999999998E-2</v>
      </c>
      <c r="E19">
        <v>3.7400000000000003E-2</v>
      </c>
      <c r="F19">
        <v>1.4E-2</v>
      </c>
      <c r="G19">
        <v>8.6099999999999996E-2</v>
      </c>
      <c r="H19">
        <v>-1.8700000000000001E-2</v>
      </c>
      <c r="I19">
        <v>-1.7899999999999999E-2</v>
      </c>
      <c r="J19">
        <v>3.0700000000000002E-2</v>
      </c>
      <c r="K19">
        <v>5.1900000000000002E-2</v>
      </c>
      <c r="L19">
        <v>9.1300000000000006E-2</v>
      </c>
      <c r="M19">
        <v>0.2089</v>
      </c>
      <c r="N19">
        <v>-5.8999999999999999E-3</v>
      </c>
      <c r="O19">
        <v>6.5100000000000005E-2</v>
      </c>
      <c r="P19">
        <v>3.3300000000000003E-2</v>
      </c>
      <c r="Q19">
        <v>4.6199999999999998E-2</v>
      </c>
      <c r="R19">
        <v>-4.1999999999999997E-3</v>
      </c>
      <c r="S19">
        <v>8.3699999999999997E-2</v>
      </c>
      <c r="T19">
        <v>4.07E-2</v>
      </c>
      <c r="U19">
        <v>2.23E-2</v>
      </c>
      <c r="V19">
        <v>2.6599999999999999E-2</v>
      </c>
      <c r="W19">
        <v>7.1599999999999997E-2</v>
      </c>
      <c r="X19">
        <v>4.1500000000000002E-2</v>
      </c>
      <c r="Y19">
        <v>1.8599999999999998E-2</v>
      </c>
      <c r="Z19">
        <v>4.2799999999999998E-2</v>
      </c>
      <c r="AA19">
        <v>7.1199999999999999E-2</v>
      </c>
      <c r="AB19">
        <v>-0.161</v>
      </c>
      <c r="AC19">
        <v>7.9699999999999993E-2</v>
      </c>
      <c r="AD19">
        <v>8.7999999999999995E-2</v>
      </c>
      <c r="AE19">
        <v>5.9799999999999999E-2</v>
      </c>
      <c r="AF19">
        <v>4.4600000000000001E-2</v>
      </c>
      <c r="AG19">
        <v>5.3900000000000003E-2</v>
      </c>
      <c r="AH19">
        <v>1.67E-2</v>
      </c>
      <c r="AI19">
        <v>1.8200000000000001E-2</v>
      </c>
      <c r="AJ19">
        <v>6.9800000000000001E-2</v>
      </c>
      <c r="AK19">
        <v>2.7699999999999999E-2</v>
      </c>
      <c r="AL19">
        <v>5.1000000000000004E-3</v>
      </c>
      <c r="AM19">
        <v>4.02E-2</v>
      </c>
      <c r="AN19">
        <v>0.01</v>
      </c>
      <c r="AO19">
        <v>6.5199999999999994E-2</v>
      </c>
    </row>
    <row r="20" spans="1:41" x14ac:dyDescent="0.25">
      <c r="A20" s="6" t="s">
        <v>7068</v>
      </c>
      <c r="B20">
        <v>0.75</v>
      </c>
      <c r="C20">
        <v>1.8</v>
      </c>
      <c r="D20">
        <v>0.65</v>
      </c>
      <c r="E20">
        <v>0.51</v>
      </c>
      <c r="F20">
        <v>0.17</v>
      </c>
      <c r="G20">
        <v>1.1000000000000001</v>
      </c>
      <c r="H20">
        <v>-0.18</v>
      </c>
      <c r="I20">
        <v>-0.2</v>
      </c>
      <c r="J20">
        <v>0.34</v>
      </c>
      <c r="K20">
        <v>0.56000000000000005</v>
      </c>
      <c r="L20">
        <v>0.87</v>
      </c>
      <c r="M20">
        <v>1.23</v>
      </c>
      <c r="N20">
        <v>-0.06</v>
      </c>
      <c r="O20">
        <v>0.77</v>
      </c>
      <c r="P20">
        <v>0.41</v>
      </c>
      <c r="Q20">
        <v>0.59</v>
      </c>
      <c r="R20">
        <v>-0.05</v>
      </c>
      <c r="S20">
        <v>1</v>
      </c>
      <c r="T20">
        <v>0.45</v>
      </c>
      <c r="U20">
        <v>0.25</v>
      </c>
      <c r="V20">
        <v>0.28000000000000003</v>
      </c>
      <c r="W20">
        <v>0.74</v>
      </c>
      <c r="X20">
        <v>0.4</v>
      </c>
      <c r="Y20">
        <v>0.17</v>
      </c>
      <c r="Z20">
        <v>0.34</v>
      </c>
      <c r="AA20">
        <v>0.55000000000000004</v>
      </c>
      <c r="AB20">
        <v>-1.3</v>
      </c>
      <c r="AC20">
        <v>0.67</v>
      </c>
      <c r="AD20">
        <v>0.72</v>
      </c>
      <c r="AE20">
        <v>0.49</v>
      </c>
      <c r="AF20">
        <v>0.41</v>
      </c>
      <c r="AG20">
        <v>0.51</v>
      </c>
      <c r="AH20">
        <v>0.15</v>
      </c>
      <c r="AI20">
        <v>0.17</v>
      </c>
      <c r="AJ20">
        <v>0.65</v>
      </c>
      <c r="AK20">
        <v>0.24</v>
      </c>
      <c r="AL20">
        <v>0.04</v>
      </c>
      <c r="AM20">
        <v>0.35</v>
      </c>
      <c r="AN20">
        <v>0.08</v>
      </c>
      <c r="AO20">
        <v>0.53</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82E6-F7AC-49CF-8AE3-AD84F42CA3FC}">
  <sheetPr>
    <tabColor rgb="FFFF0000"/>
  </sheetPr>
  <dimension ref="A1:AQ15"/>
  <sheetViews>
    <sheetView workbookViewId="0">
      <selection activeCell="B2" sqref="B2"/>
    </sheetView>
  </sheetViews>
  <sheetFormatPr baseColWidth="10" defaultRowHeight="15" x14ac:dyDescent="0.25"/>
  <cols>
    <col min="1" max="1" width="23.42578125" bestFit="1" customWidth="1"/>
    <col min="2" max="2" width="10" bestFit="1" customWidth="1"/>
    <col min="3" max="40" width="12.7109375" bestFit="1" customWidth="1"/>
    <col min="41" max="42" width="12.7109375" customWidth="1"/>
    <col min="43" max="43" width="14.42578125" bestFit="1" customWidth="1"/>
    <col min="44" max="45" width="12.7109375" bestFit="1" customWidth="1"/>
    <col min="46" max="49" width="14.42578125" bestFit="1" customWidth="1"/>
  </cols>
  <sheetData>
    <row r="1" spans="1:43" x14ac:dyDescent="0.25">
      <c r="A1" t="s">
        <v>7152</v>
      </c>
      <c r="B1" t="s">
        <v>7150</v>
      </c>
      <c r="C1" t="s">
        <v>7153</v>
      </c>
      <c r="D1" t="s">
        <v>7154</v>
      </c>
      <c r="E1" t="s">
        <v>7155</v>
      </c>
      <c r="F1" t="s">
        <v>7156</v>
      </c>
      <c r="G1" t="s">
        <v>7157</v>
      </c>
      <c r="H1" t="s">
        <v>7158</v>
      </c>
      <c r="I1" t="s">
        <v>7159</v>
      </c>
      <c r="J1" t="s">
        <v>7160</v>
      </c>
      <c r="K1" t="s">
        <v>7161</v>
      </c>
      <c r="L1" t="s">
        <v>7162</v>
      </c>
      <c r="M1" t="s">
        <v>7163</v>
      </c>
      <c r="N1" t="s">
        <v>7164</v>
      </c>
      <c r="O1" t="s">
        <v>7165</v>
      </c>
      <c r="P1" t="s">
        <v>7166</v>
      </c>
      <c r="Q1" t="s">
        <v>7167</v>
      </c>
      <c r="R1" t="s">
        <v>7168</v>
      </c>
      <c r="S1" t="s">
        <v>7169</v>
      </c>
      <c r="T1" t="s">
        <v>7170</v>
      </c>
      <c r="U1" t="s">
        <v>7171</v>
      </c>
      <c r="V1" t="s">
        <v>7172</v>
      </c>
      <c r="W1" t="s">
        <v>7173</v>
      </c>
      <c r="X1" t="s">
        <v>7174</v>
      </c>
      <c r="Y1" t="s">
        <v>7175</v>
      </c>
      <c r="Z1" t="s">
        <v>7176</v>
      </c>
      <c r="AA1" t="s">
        <v>7177</v>
      </c>
      <c r="AB1" t="s">
        <v>7178</v>
      </c>
      <c r="AC1" t="s">
        <v>7179</v>
      </c>
      <c r="AD1" t="s">
        <v>7180</v>
      </c>
      <c r="AE1" t="s">
        <v>7181</v>
      </c>
      <c r="AF1" t="s">
        <v>7182</v>
      </c>
      <c r="AG1" t="s">
        <v>7183</v>
      </c>
      <c r="AH1" t="s">
        <v>7184</v>
      </c>
      <c r="AI1" t="s">
        <v>7185</v>
      </c>
      <c r="AJ1" t="s">
        <v>7186</v>
      </c>
      <c r="AK1" t="s">
        <v>7187</v>
      </c>
      <c r="AL1" t="s">
        <v>7188</v>
      </c>
      <c r="AM1" t="s">
        <v>7189</v>
      </c>
      <c r="AN1" t="s">
        <v>7190</v>
      </c>
      <c r="AO1" t="s">
        <v>7191</v>
      </c>
      <c r="AP1" t="s">
        <v>7192</v>
      </c>
      <c r="AQ1" t="s">
        <v>7193</v>
      </c>
    </row>
    <row r="2" spans="1:43" x14ac:dyDescent="0.25">
      <c r="A2" s="6" t="s">
        <v>7110</v>
      </c>
      <c r="B2">
        <v>41392</v>
      </c>
      <c r="C2">
        <v>38185</v>
      </c>
      <c r="D2">
        <v>34419</v>
      </c>
      <c r="E2">
        <v>29101</v>
      </c>
      <c r="F2">
        <v>28628</v>
      </c>
      <c r="G2">
        <v>30611</v>
      </c>
      <c r="H2">
        <v>30642</v>
      </c>
      <c r="I2">
        <v>27399</v>
      </c>
      <c r="J2">
        <v>30984</v>
      </c>
      <c r="K2">
        <v>32237</v>
      </c>
      <c r="L2">
        <v>29891</v>
      </c>
      <c r="M2">
        <v>29520</v>
      </c>
      <c r="N2">
        <v>25878</v>
      </c>
      <c r="O2">
        <v>21173</v>
      </c>
      <c r="P2">
        <v>27359</v>
      </c>
      <c r="Q2">
        <v>24249</v>
      </c>
      <c r="R2">
        <v>24826</v>
      </c>
      <c r="S2">
        <v>23625</v>
      </c>
      <c r="T2">
        <v>19967</v>
      </c>
      <c r="U2">
        <v>23904</v>
      </c>
      <c r="V2">
        <v>21798</v>
      </c>
      <c r="W2">
        <v>23291</v>
      </c>
      <c r="X2">
        <v>24992</v>
      </c>
      <c r="Y2">
        <v>25419</v>
      </c>
      <c r="Z2">
        <v>23199</v>
      </c>
      <c r="AA2">
        <v>23580</v>
      </c>
      <c r="AB2">
        <v>22399</v>
      </c>
      <c r="AC2">
        <v>20604</v>
      </c>
      <c r="AD2">
        <v>18179</v>
      </c>
      <c r="AE2">
        <v>19216</v>
      </c>
      <c r="AF2">
        <v>16754</v>
      </c>
      <c r="AG2">
        <v>18512</v>
      </c>
      <c r="AH2">
        <v>22640</v>
      </c>
      <c r="AI2">
        <v>22384</v>
      </c>
      <c r="AJ2">
        <v>24083</v>
      </c>
      <c r="AK2">
        <v>20177</v>
      </c>
      <c r="AL2">
        <v>22286</v>
      </c>
      <c r="AM2">
        <v>23901</v>
      </c>
      <c r="AN2">
        <v>20952</v>
      </c>
      <c r="AO2">
        <v>19702</v>
      </c>
      <c r="AP2">
        <v>18981</v>
      </c>
    </row>
    <row r="3" spans="1:43" x14ac:dyDescent="0.25">
      <c r="A3" s="6" t="s">
        <v>7111</v>
      </c>
      <c r="C3">
        <v>0.24740000000000001</v>
      </c>
      <c r="D3">
        <v>0.12330000000000001</v>
      </c>
      <c r="E3">
        <v>6.2100000000000002E-2</v>
      </c>
      <c r="F3">
        <v>-7.5999999999999998E-2</v>
      </c>
      <c r="G3">
        <v>-5.0500000000000003E-2</v>
      </c>
      <c r="H3">
        <v>2.5100000000000001E-2</v>
      </c>
      <c r="I3">
        <v>-7.1800000000000003E-2</v>
      </c>
      <c r="J3">
        <v>0.1973</v>
      </c>
      <c r="K3">
        <v>0.52259999999999995</v>
      </c>
      <c r="L3">
        <v>9.2600000000000002E-2</v>
      </c>
      <c r="M3">
        <v>0.21729999999999999</v>
      </c>
      <c r="N3">
        <v>4.24E-2</v>
      </c>
      <c r="O3">
        <v>-0.1038</v>
      </c>
      <c r="P3">
        <v>0.37019999999999997</v>
      </c>
      <c r="Q3">
        <v>1.4500000000000001E-2</v>
      </c>
      <c r="R3">
        <v>0.1389</v>
      </c>
      <c r="S3">
        <v>1.44E-2</v>
      </c>
      <c r="T3">
        <v>-0.2011</v>
      </c>
      <c r="U3">
        <v>-5.96E-2</v>
      </c>
      <c r="V3">
        <v>-6.0400000000000002E-2</v>
      </c>
      <c r="W3">
        <v>-1.23E-2</v>
      </c>
      <c r="X3">
        <v>0.1158</v>
      </c>
      <c r="Y3">
        <v>0.23369999999999999</v>
      </c>
      <c r="Z3">
        <v>0.2762</v>
      </c>
      <c r="AA3">
        <v>0.2271</v>
      </c>
      <c r="AB3">
        <v>0.33700000000000002</v>
      </c>
      <c r="AC3">
        <v>0.113</v>
      </c>
      <c r="AD3">
        <v>-0.19700000000000001</v>
      </c>
      <c r="AE3">
        <v>-0.14149999999999999</v>
      </c>
      <c r="AF3">
        <v>-0.30430000000000001</v>
      </c>
      <c r="AG3">
        <v>-8.2600000000000007E-2</v>
      </c>
      <c r="AH3">
        <v>1.5900000000000001E-2</v>
      </c>
      <c r="AI3">
        <v>-6.3500000000000001E-2</v>
      </c>
      <c r="AJ3">
        <v>0.14940000000000001</v>
      </c>
      <c r="AK3">
        <v>2.41E-2</v>
      </c>
      <c r="AL3">
        <v>0.1741</v>
      </c>
      <c r="AM3">
        <v>0.33739999999999998</v>
      </c>
      <c r="AN3">
        <v>0.31269999999999998</v>
      </c>
      <c r="AO3">
        <v>0.3926</v>
      </c>
      <c r="AP3">
        <v>0.35780000000000001</v>
      </c>
    </row>
    <row r="4" spans="1:43" x14ac:dyDescent="0.25">
      <c r="A4" s="6" t="s">
        <v>7112</v>
      </c>
      <c r="B4">
        <v>47258</v>
      </c>
      <c r="C4">
        <v>44052</v>
      </c>
      <c r="D4">
        <v>39585</v>
      </c>
      <c r="E4">
        <v>34611</v>
      </c>
      <c r="F4">
        <v>34402</v>
      </c>
      <c r="G4">
        <v>36641</v>
      </c>
      <c r="H4">
        <v>36086</v>
      </c>
      <c r="I4">
        <v>33477</v>
      </c>
      <c r="J4">
        <v>37048</v>
      </c>
      <c r="K4">
        <v>38061</v>
      </c>
      <c r="L4">
        <v>35776</v>
      </c>
      <c r="M4">
        <v>35373</v>
      </c>
      <c r="N4">
        <v>31999</v>
      </c>
      <c r="O4">
        <v>27892</v>
      </c>
      <c r="P4">
        <v>33244</v>
      </c>
      <c r="Q4">
        <v>30328</v>
      </c>
      <c r="R4">
        <v>31122</v>
      </c>
      <c r="S4">
        <v>29898</v>
      </c>
      <c r="T4">
        <v>25461</v>
      </c>
      <c r="U4">
        <v>29576</v>
      </c>
      <c r="V4">
        <v>27466</v>
      </c>
      <c r="W4">
        <v>28870</v>
      </c>
      <c r="X4">
        <v>30140</v>
      </c>
      <c r="Y4">
        <v>30721</v>
      </c>
      <c r="Z4">
        <v>28618</v>
      </c>
      <c r="AA4">
        <v>28975</v>
      </c>
      <c r="AB4">
        <v>27818</v>
      </c>
      <c r="AC4">
        <v>26268</v>
      </c>
      <c r="AD4">
        <v>23132</v>
      </c>
      <c r="AE4">
        <v>24480</v>
      </c>
      <c r="AF4">
        <v>21881</v>
      </c>
      <c r="AG4">
        <v>23667</v>
      </c>
      <c r="AH4">
        <v>27850</v>
      </c>
      <c r="AI4">
        <v>27767</v>
      </c>
      <c r="AJ4">
        <v>29304</v>
      </c>
      <c r="AK4">
        <v>25427</v>
      </c>
      <c r="AL4">
        <v>27890</v>
      </c>
      <c r="AM4">
        <v>29601</v>
      </c>
      <c r="AN4">
        <v>26358</v>
      </c>
      <c r="AO4">
        <v>25077</v>
      </c>
      <c r="AP4">
        <v>24268</v>
      </c>
    </row>
    <row r="5" spans="1:43" x14ac:dyDescent="0.25">
      <c r="A5" s="6" t="s">
        <v>7113</v>
      </c>
      <c r="B5">
        <v>13.18</v>
      </c>
      <c r="C5">
        <v>12.14</v>
      </c>
      <c r="D5">
        <v>11.43</v>
      </c>
      <c r="E5">
        <v>11.15</v>
      </c>
      <c r="F5">
        <v>12.9</v>
      </c>
      <c r="G5">
        <v>15.34</v>
      </c>
      <c r="H5">
        <v>16.43</v>
      </c>
      <c r="I5">
        <v>15.61</v>
      </c>
      <c r="J5">
        <v>17.600000000000001</v>
      </c>
      <c r="K5">
        <v>22.82</v>
      </c>
      <c r="L5">
        <v>22.97</v>
      </c>
      <c r="M5">
        <v>20.73</v>
      </c>
      <c r="N5">
        <v>15.72</v>
      </c>
      <c r="O5">
        <v>9.99</v>
      </c>
      <c r="P5">
        <v>11.46</v>
      </c>
      <c r="Q5">
        <v>9.9600000000000009</v>
      </c>
      <c r="R5">
        <v>10.47</v>
      </c>
      <c r="S5">
        <v>10.220000000000001</v>
      </c>
      <c r="T5">
        <v>9.1</v>
      </c>
      <c r="U5">
        <v>10.84</v>
      </c>
      <c r="V5">
        <v>10.56</v>
      </c>
      <c r="W5">
        <v>12.41</v>
      </c>
      <c r="X5">
        <v>14.92</v>
      </c>
      <c r="Y5">
        <v>18.489999999999998</v>
      </c>
      <c r="Z5">
        <v>17.600000000000001</v>
      </c>
      <c r="AA5">
        <v>16.53</v>
      </c>
      <c r="AB5">
        <v>42.94</v>
      </c>
      <c r="AC5">
        <v>35.520000000000003</v>
      </c>
      <c r="AD5">
        <v>27.33</v>
      </c>
      <c r="AE5">
        <v>30.45</v>
      </c>
      <c r="AF5">
        <v>10.45</v>
      </c>
      <c r="AG5">
        <v>11.21</v>
      </c>
      <c r="AH5">
        <v>14.23</v>
      </c>
      <c r="AI5">
        <v>15.3</v>
      </c>
      <c r="AJ5">
        <v>17.72</v>
      </c>
      <c r="AK5">
        <v>15.54</v>
      </c>
      <c r="AL5">
        <v>18.02</v>
      </c>
      <c r="AM5">
        <v>19.77</v>
      </c>
      <c r="AN5">
        <v>17.89</v>
      </c>
      <c r="AO5">
        <v>18.07</v>
      </c>
      <c r="AP5">
        <v>18.7</v>
      </c>
    </row>
    <row r="6" spans="1:43" x14ac:dyDescent="0.25">
      <c r="A6" s="6" t="s">
        <v>7114</v>
      </c>
      <c r="B6">
        <v>1.34</v>
      </c>
      <c r="C6">
        <v>1.24</v>
      </c>
      <c r="D6">
        <v>1.19</v>
      </c>
      <c r="E6">
        <v>1.06</v>
      </c>
      <c r="F6">
        <v>1.1200000000000001</v>
      </c>
      <c r="G6">
        <v>1.27</v>
      </c>
      <c r="H6">
        <v>1.3</v>
      </c>
      <c r="I6">
        <v>1.22</v>
      </c>
      <c r="J6">
        <v>1.4</v>
      </c>
      <c r="K6">
        <v>1.66</v>
      </c>
      <c r="L6">
        <v>1.6</v>
      </c>
      <c r="M6">
        <v>1.53</v>
      </c>
      <c r="N6">
        <v>1.25</v>
      </c>
      <c r="O6">
        <v>0.87</v>
      </c>
      <c r="P6">
        <v>1.07</v>
      </c>
      <c r="Q6">
        <v>0.94</v>
      </c>
      <c r="R6">
        <v>0.99</v>
      </c>
      <c r="S6">
        <v>0.97</v>
      </c>
      <c r="T6">
        <v>0.85</v>
      </c>
      <c r="U6">
        <v>1.05</v>
      </c>
      <c r="V6">
        <v>0.99</v>
      </c>
      <c r="W6">
        <v>1.1200000000000001</v>
      </c>
      <c r="X6">
        <v>1.29</v>
      </c>
      <c r="Y6">
        <v>1.41</v>
      </c>
      <c r="Z6">
        <v>1.34</v>
      </c>
      <c r="AA6">
        <v>1.39</v>
      </c>
      <c r="AB6">
        <v>1.32</v>
      </c>
      <c r="AC6">
        <v>1.19</v>
      </c>
      <c r="AD6">
        <v>1.01</v>
      </c>
      <c r="AE6">
        <v>1.03</v>
      </c>
      <c r="AF6">
        <v>0.88</v>
      </c>
      <c r="AG6">
        <v>0.93</v>
      </c>
      <c r="AH6">
        <v>1.1299999999999999</v>
      </c>
      <c r="AI6">
        <v>1.1499999999999999</v>
      </c>
      <c r="AJ6">
        <v>1.27</v>
      </c>
      <c r="AK6">
        <v>1.0900000000000001</v>
      </c>
      <c r="AL6">
        <v>1.25</v>
      </c>
      <c r="AM6">
        <v>1.36</v>
      </c>
      <c r="AN6">
        <v>1.22</v>
      </c>
      <c r="AO6">
        <v>1.19</v>
      </c>
      <c r="AP6">
        <v>1.18</v>
      </c>
    </row>
    <row r="7" spans="1:43" x14ac:dyDescent="0.25">
      <c r="A7" s="6" t="s">
        <v>7115</v>
      </c>
      <c r="B7">
        <v>2.98</v>
      </c>
      <c r="C7">
        <v>2.75</v>
      </c>
      <c r="D7">
        <v>2.61</v>
      </c>
      <c r="E7">
        <v>2.2599999999999998</v>
      </c>
      <c r="F7">
        <v>2.29</v>
      </c>
      <c r="G7">
        <v>2.52</v>
      </c>
      <c r="H7">
        <v>2.64</v>
      </c>
      <c r="I7">
        <v>2.42</v>
      </c>
      <c r="J7">
        <v>2.77</v>
      </c>
      <c r="K7">
        <v>3.01</v>
      </c>
      <c r="L7">
        <v>2.88</v>
      </c>
      <c r="M7">
        <v>2.9</v>
      </c>
      <c r="N7">
        <v>2.65</v>
      </c>
      <c r="O7">
        <v>2.2000000000000002</v>
      </c>
      <c r="P7">
        <v>2.82</v>
      </c>
      <c r="Q7">
        <v>2.4300000000000002</v>
      </c>
      <c r="R7">
        <v>2.58</v>
      </c>
      <c r="S7">
        <v>2.6</v>
      </c>
      <c r="T7">
        <v>2.3199999999999998</v>
      </c>
      <c r="U7">
        <v>2.61</v>
      </c>
      <c r="V7">
        <v>2.48</v>
      </c>
      <c r="W7">
        <v>2.72</v>
      </c>
      <c r="X7">
        <v>3.1</v>
      </c>
      <c r="Y7">
        <v>3.2</v>
      </c>
      <c r="Z7">
        <v>3.09</v>
      </c>
      <c r="AA7">
        <v>3.33</v>
      </c>
      <c r="AB7">
        <v>3.31</v>
      </c>
      <c r="AC7">
        <v>2.95</v>
      </c>
      <c r="AD7">
        <v>2.71</v>
      </c>
      <c r="AE7">
        <v>3.03</v>
      </c>
      <c r="AF7">
        <v>2.41</v>
      </c>
      <c r="AG7">
        <v>2.52</v>
      </c>
      <c r="AH7">
        <v>3.14</v>
      </c>
      <c r="AI7">
        <v>3.33</v>
      </c>
      <c r="AJ7">
        <v>3.57</v>
      </c>
      <c r="AK7">
        <v>2.82</v>
      </c>
      <c r="AL7">
        <v>3.11</v>
      </c>
      <c r="AM7">
        <v>3.48</v>
      </c>
      <c r="AN7">
        <v>3.16</v>
      </c>
      <c r="AO7">
        <v>3.04</v>
      </c>
      <c r="AP7">
        <v>3.11</v>
      </c>
    </row>
    <row r="8" spans="1:43" x14ac:dyDescent="0.25">
      <c r="A8" s="6" t="s">
        <v>7122</v>
      </c>
      <c r="B8">
        <v>0.86</v>
      </c>
      <c r="C8">
        <v>0.86</v>
      </c>
      <c r="D8">
        <v>0.87</v>
      </c>
      <c r="E8">
        <v>0.8</v>
      </c>
      <c r="F8">
        <v>0.84</v>
      </c>
      <c r="G8">
        <v>0.89</v>
      </c>
      <c r="H8">
        <v>0.9</v>
      </c>
      <c r="I8">
        <v>0.87</v>
      </c>
      <c r="J8">
        <v>0.94</v>
      </c>
      <c r="K8">
        <v>0.99</v>
      </c>
      <c r="L8">
        <v>1.04</v>
      </c>
      <c r="M8">
        <v>1.02</v>
      </c>
      <c r="N8">
        <v>1.06</v>
      </c>
      <c r="O8">
        <v>1.1599999999999999</v>
      </c>
      <c r="P8">
        <v>1.1599999999999999</v>
      </c>
      <c r="Q8">
        <v>1.0900000000000001</v>
      </c>
      <c r="R8">
        <v>1.1000000000000001</v>
      </c>
      <c r="S8">
        <v>1.1200000000000001</v>
      </c>
      <c r="T8">
        <v>1.1599999999999999</v>
      </c>
      <c r="U8">
        <v>1.05</v>
      </c>
      <c r="V8">
        <v>1.05</v>
      </c>
      <c r="W8">
        <v>1.07</v>
      </c>
      <c r="X8">
        <v>1.1000000000000001</v>
      </c>
      <c r="Y8">
        <v>1.1100000000000001</v>
      </c>
      <c r="Z8">
        <v>1.1399999999999999</v>
      </c>
      <c r="AA8">
        <v>1.18</v>
      </c>
      <c r="AB8">
        <v>1.25</v>
      </c>
      <c r="AC8">
        <v>1.22</v>
      </c>
      <c r="AD8">
        <v>1.26</v>
      </c>
      <c r="AE8">
        <v>1.35</v>
      </c>
      <c r="AF8">
        <v>1.24</v>
      </c>
      <c r="AG8">
        <v>1.18</v>
      </c>
      <c r="AH8">
        <v>1.19</v>
      </c>
      <c r="AI8">
        <v>1.21</v>
      </c>
      <c r="AJ8">
        <v>1.22</v>
      </c>
      <c r="AK8">
        <v>1.1499999999999999</v>
      </c>
      <c r="AL8">
        <v>1.1599999999999999</v>
      </c>
      <c r="AM8">
        <v>1.2</v>
      </c>
      <c r="AN8">
        <v>1.27</v>
      </c>
      <c r="AO8">
        <v>1.28</v>
      </c>
      <c r="AP8">
        <v>1.29</v>
      </c>
    </row>
    <row r="9" spans="1:43" x14ac:dyDescent="0.25">
      <c r="A9" s="6" t="s">
        <v>3275</v>
      </c>
      <c r="B9">
        <v>1.54</v>
      </c>
      <c r="C9">
        <v>1.54</v>
      </c>
      <c r="D9">
        <v>1.5</v>
      </c>
      <c r="E9">
        <v>1.57</v>
      </c>
      <c r="F9">
        <v>1.49</v>
      </c>
      <c r="G9">
        <v>1.47</v>
      </c>
      <c r="H9">
        <v>1.47</v>
      </c>
      <c r="I9">
        <v>1.37</v>
      </c>
      <c r="J9">
        <v>1.49</v>
      </c>
      <c r="K9">
        <v>1.61</v>
      </c>
      <c r="L9">
        <v>1.69</v>
      </c>
      <c r="M9">
        <v>1.74</v>
      </c>
      <c r="N9">
        <v>1.76</v>
      </c>
      <c r="O9">
        <v>1.77</v>
      </c>
      <c r="P9">
        <v>1.66</v>
      </c>
      <c r="Q9">
        <v>1.84</v>
      </c>
      <c r="R9">
        <v>1.74</v>
      </c>
      <c r="S9">
        <v>1.61</v>
      </c>
      <c r="T9">
        <v>1.55</v>
      </c>
      <c r="U9">
        <v>1.71</v>
      </c>
      <c r="V9">
        <v>1.64</v>
      </c>
      <c r="W9">
        <v>1.66</v>
      </c>
      <c r="X9">
        <v>1.62</v>
      </c>
      <c r="Y9">
        <v>1.76</v>
      </c>
      <c r="Z9">
        <v>1.72</v>
      </c>
      <c r="AA9">
        <v>1.72</v>
      </c>
      <c r="AB9">
        <v>1.75</v>
      </c>
      <c r="AC9">
        <v>1.7</v>
      </c>
      <c r="AD9">
        <v>1.44</v>
      </c>
      <c r="AE9">
        <v>1.31</v>
      </c>
      <c r="AF9">
        <v>1.69</v>
      </c>
      <c r="AG9">
        <v>1.84</v>
      </c>
      <c r="AH9">
        <v>1.73</v>
      </c>
      <c r="AI9">
        <v>1.64</v>
      </c>
      <c r="AJ9">
        <v>1.53</v>
      </c>
      <c r="AK9">
        <v>1.65</v>
      </c>
      <c r="AL9">
        <v>1.69</v>
      </c>
      <c r="AM9">
        <v>1.55</v>
      </c>
      <c r="AN9">
        <v>1.54</v>
      </c>
      <c r="AO9">
        <v>1.5</v>
      </c>
      <c r="AP9">
        <v>1.41</v>
      </c>
    </row>
    <row r="10" spans="1:43" x14ac:dyDescent="0.25">
      <c r="A10" s="6" t="s">
        <v>3274</v>
      </c>
      <c r="B10">
        <v>2.14</v>
      </c>
      <c r="C10">
        <v>2.14</v>
      </c>
      <c r="D10">
        <v>2</v>
      </c>
      <c r="E10">
        <v>2.2599999999999998</v>
      </c>
      <c r="F10">
        <v>2.11</v>
      </c>
      <c r="G10">
        <v>2.0699999999999998</v>
      </c>
      <c r="H10">
        <v>2.04</v>
      </c>
      <c r="I10">
        <v>2.17</v>
      </c>
      <c r="J10">
        <v>2.16</v>
      </c>
      <c r="K10">
        <v>2.11</v>
      </c>
      <c r="L10">
        <v>2.13</v>
      </c>
      <c r="M10">
        <v>2.19</v>
      </c>
      <c r="N10">
        <v>2.25</v>
      </c>
      <c r="O10">
        <v>2.2999999999999998</v>
      </c>
      <c r="P10">
        <v>2.0099999999999998</v>
      </c>
      <c r="Q10">
        <v>2.2799999999999998</v>
      </c>
      <c r="R10">
        <v>2.2000000000000002</v>
      </c>
      <c r="S10">
        <v>2.06</v>
      </c>
      <c r="T10">
        <v>1.92</v>
      </c>
      <c r="U10">
        <v>2.19</v>
      </c>
      <c r="V10">
        <v>2.1800000000000002</v>
      </c>
      <c r="W10">
        <v>2.12</v>
      </c>
      <c r="X10">
        <v>2.0299999999999998</v>
      </c>
      <c r="Y10">
        <v>2.17</v>
      </c>
      <c r="Z10">
        <v>2.13</v>
      </c>
      <c r="AA10">
        <v>2.11</v>
      </c>
      <c r="AB10">
        <v>2.11</v>
      </c>
      <c r="AC10">
        <v>2.12</v>
      </c>
      <c r="AD10">
        <v>1.75</v>
      </c>
      <c r="AE10">
        <v>1.62</v>
      </c>
      <c r="AF10">
        <v>2.0699999999999998</v>
      </c>
      <c r="AG10">
        <v>2.31</v>
      </c>
      <c r="AH10">
        <v>2.17</v>
      </c>
      <c r="AI10">
        <v>2.09</v>
      </c>
      <c r="AJ10">
        <v>1.96</v>
      </c>
      <c r="AK10">
        <v>2.11</v>
      </c>
      <c r="AL10">
        <v>2.2000000000000002</v>
      </c>
      <c r="AM10">
        <v>2.04</v>
      </c>
      <c r="AN10">
        <v>1.93</v>
      </c>
      <c r="AO10">
        <v>1.94</v>
      </c>
      <c r="AP10">
        <v>1.83</v>
      </c>
    </row>
    <row r="11" spans="1:43" x14ac:dyDescent="0.25">
      <c r="A11" s="6" t="s">
        <v>7126</v>
      </c>
      <c r="B11">
        <v>15.78</v>
      </c>
      <c r="C11">
        <v>10.8</v>
      </c>
      <c r="D11">
        <v>16.82</v>
      </c>
      <c r="E11">
        <v>18.559999999999999</v>
      </c>
      <c r="F11">
        <v>20.87</v>
      </c>
      <c r="G11">
        <v>20.38</v>
      </c>
      <c r="H11">
        <v>19.350000000000001</v>
      </c>
      <c r="I11">
        <v>14.8</v>
      </c>
      <c r="J11">
        <v>18.03</v>
      </c>
      <c r="K11">
        <v>15.48</v>
      </c>
      <c r="L11">
        <v>13.05</v>
      </c>
      <c r="M11">
        <v>11.84</v>
      </c>
      <c r="N11">
        <v>4.92</v>
      </c>
      <c r="O11">
        <v>9.1999999999999993</v>
      </c>
      <c r="P11">
        <v>12.96</v>
      </c>
      <c r="Q11">
        <v>14.05</v>
      </c>
      <c r="R11">
        <v>14.57</v>
      </c>
      <c r="S11">
        <v>16.34</v>
      </c>
      <c r="T11">
        <v>15.78</v>
      </c>
      <c r="U11">
        <v>14.65</v>
      </c>
      <c r="V11">
        <v>16.75</v>
      </c>
      <c r="W11">
        <v>17.21</v>
      </c>
      <c r="X11">
        <v>16.18</v>
      </c>
      <c r="Y11">
        <v>16.190000000000001</v>
      </c>
      <c r="Z11">
        <v>15.41</v>
      </c>
      <c r="AA11">
        <v>14.14</v>
      </c>
      <c r="AB11">
        <v>14.05</v>
      </c>
      <c r="AC11">
        <v>16.37</v>
      </c>
      <c r="AD11">
        <v>20.82</v>
      </c>
      <c r="AE11">
        <v>-13.18</v>
      </c>
      <c r="AF11">
        <v>17.57</v>
      </c>
      <c r="AG11">
        <v>22.39</v>
      </c>
      <c r="AH11">
        <v>23.03</v>
      </c>
      <c r="AI11">
        <v>20.3</v>
      </c>
      <c r="AJ11">
        <v>19.760000000000002</v>
      </c>
      <c r="AK11">
        <v>17.940000000000001</v>
      </c>
      <c r="AL11">
        <v>15.27</v>
      </c>
      <c r="AM11">
        <v>12.11</v>
      </c>
      <c r="AN11">
        <v>13.21</v>
      </c>
      <c r="AO11">
        <v>12.61</v>
      </c>
      <c r="AP11">
        <v>11.99</v>
      </c>
    </row>
    <row r="12" spans="1:43" x14ac:dyDescent="0.25">
      <c r="A12" s="6" t="s">
        <v>7139</v>
      </c>
      <c r="B12">
        <v>1.26E-2</v>
      </c>
      <c r="C12">
        <v>3.3999999999999998E-3</v>
      </c>
      <c r="D12">
        <v>3.2099999999999997E-2</v>
      </c>
      <c r="E12">
        <v>4.1000000000000003E-3</v>
      </c>
      <c r="F12">
        <v>4.1000000000000003E-3</v>
      </c>
      <c r="G12">
        <v>3.8999999999999998E-3</v>
      </c>
      <c r="H12">
        <v>2.0899999999999998E-2</v>
      </c>
      <c r="I12">
        <v>4.3E-3</v>
      </c>
      <c r="J12">
        <v>3.8E-3</v>
      </c>
      <c r="K12">
        <v>3.5000000000000001E-3</v>
      </c>
      <c r="L12">
        <v>1.1900000000000001E-2</v>
      </c>
      <c r="M12">
        <v>3.8E-3</v>
      </c>
      <c r="N12">
        <v>4.3E-3</v>
      </c>
      <c r="O12">
        <v>5.1999999999999998E-3</v>
      </c>
      <c r="P12">
        <v>3.3300000000000003E-2</v>
      </c>
      <c r="Q12">
        <v>4.5999999999999999E-3</v>
      </c>
      <c r="R12">
        <v>4.4999999999999997E-3</v>
      </c>
      <c r="S12">
        <v>4.7000000000000002E-3</v>
      </c>
      <c r="T12">
        <v>3.9899999999999998E-2</v>
      </c>
      <c r="U12">
        <v>4.1000000000000003E-3</v>
      </c>
      <c r="V12">
        <v>4.4999999999999997E-3</v>
      </c>
      <c r="W12">
        <v>3.8E-3</v>
      </c>
      <c r="X12">
        <v>2.0500000000000001E-2</v>
      </c>
      <c r="Y12">
        <v>3.5000000000000001E-3</v>
      </c>
      <c r="Z12">
        <v>3.8E-3</v>
      </c>
      <c r="AA12">
        <v>3.5999999999999999E-3</v>
      </c>
      <c r="AB12">
        <v>1.32E-2</v>
      </c>
      <c r="AC12">
        <v>4.1000000000000003E-3</v>
      </c>
      <c r="AD12">
        <v>4.5999999999999999E-3</v>
      </c>
      <c r="AE12">
        <v>4.4000000000000003E-3</v>
      </c>
      <c r="AF12">
        <v>3.4700000000000002E-2</v>
      </c>
      <c r="AG12">
        <v>4.5999999999999999E-3</v>
      </c>
      <c r="AH12">
        <v>3.5000000000000001E-3</v>
      </c>
      <c r="AI12">
        <v>3.5000000000000001E-3</v>
      </c>
      <c r="AJ12">
        <v>1.7999999999999999E-2</v>
      </c>
      <c r="AK12">
        <v>3.8999999999999998E-3</v>
      </c>
      <c r="AL12">
        <v>3.5000000000000001E-3</v>
      </c>
      <c r="AM12">
        <v>3.0000000000000001E-3</v>
      </c>
      <c r="AN12">
        <v>1.8700000000000001E-2</v>
      </c>
      <c r="AO12">
        <v>3.5999999999999999E-3</v>
      </c>
      <c r="AP12">
        <v>3.7000000000000002E-3</v>
      </c>
    </row>
    <row r="13" spans="1:43" x14ac:dyDescent="0.25">
      <c r="A13" s="6" t="s">
        <v>7140</v>
      </c>
      <c r="B13">
        <v>0.46800000000000003</v>
      </c>
      <c r="C13">
        <v>0.17899999999999999</v>
      </c>
      <c r="D13">
        <v>1.2010000000000001</v>
      </c>
      <c r="E13">
        <v>0.154</v>
      </c>
      <c r="F13">
        <v>0.16400000000000001</v>
      </c>
      <c r="G13">
        <v>0.19700000000000001</v>
      </c>
      <c r="H13">
        <v>1.2270000000000001</v>
      </c>
      <c r="I13">
        <v>0.312</v>
      </c>
      <c r="J13">
        <v>0.24</v>
      </c>
      <c r="K13">
        <v>0.23699999999999999</v>
      </c>
      <c r="L13">
        <v>0.86399999999999999</v>
      </c>
      <c r="M13">
        <v>0.28799999999999998</v>
      </c>
      <c r="N13">
        <v>0.74199999999999999</v>
      </c>
      <c r="O13">
        <v>0.307</v>
      </c>
      <c r="P13">
        <v>1.7130000000000001</v>
      </c>
      <c r="Q13">
        <v>0.183</v>
      </c>
      <c r="R13">
        <v>0.17899999999999999</v>
      </c>
      <c r="S13">
        <v>0.17599999999999999</v>
      </c>
      <c r="T13">
        <v>1.3819999999999999</v>
      </c>
      <c r="U13">
        <v>0.18099999999999999</v>
      </c>
      <c r="V13">
        <v>0.17599999999999999</v>
      </c>
      <c r="W13">
        <v>0.17299999999999999</v>
      </c>
      <c r="X13">
        <v>0.86899999999999999</v>
      </c>
      <c r="Y13">
        <v>0.22</v>
      </c>
      <c r="Z13">
        <v>0.23599999999999999</v>
      </c>
      <c r="AA13">
        <v>0.27300000000000002</v>
      </c>
      <c r="AB13">
        <v>1.0129999999999999</v>
      </c>
      <c r="AC13">
        <v>0.24199999999999999</v>
      </c>
      <c r="AD13">
        <v>0.17499999999999999</v>
      </c>
      <c r="AE13">
        <v>-0.14199999999999999</v>
      </c>
      <c r="AF13">
        <v>1.6739999999999999</v>
      </c>
      <c r="AG13">
        <v>0.19800000000000001</v>
      </c>
      <c r="AH13">
        <v>0.17499999999999999</v>
      </c>
      <c r="AI13">
        <v>0.20599999999999999</v>
      </c>
      <c r="AJ13">
        <v>1.099</v>
      </c>
      <c r="AK13">
        <v>0.21</v>
      </c>
      <c r="AL13">
        <v>0.245</v>
      </c>
      <c r="AM13">
        <v>0.25900000000000001</v>
      </c>
      <c r="AN13">
        <v>1.1579999999999999</v>
      </c>
      <c r="AO13">
        <v>0.22900000000000001</v>
      </c>
      <c r="AP13">
        <v>0.24299999999999999</v>
      </c>
    </row>
    <row r="14" spans="1:43" x14ac:dyDescent="0.25">
      <c r="A14" s="6" t="s">
        <v>7131</v>
      </c>
      <c r="B14">
        <v>-2.0999999999999999E-3</v>
      </c>
      <c r="C14">
        <v>-2.0999999999999999E-3</v>
      </c>
      <c r="D14">
        <v>-1.1000000000000001E-3</v>
      </c>
      <c r="E14">
        <v>-1.6999999999999999E-3</v>
      </c>
      <c r="F14">
        <v>-8.9999999999999998E-4</v>
      </c>
      <c r="G14">
        <v>-1.2999999999999999E-3</v>
      </c>
      <c r="H14">
        <v>-2E-3</v>
      </c>
      <c r="I14">
        <v>-2E-3</v>
      </c>
      <c r="J14">
        <v>-4.8999999999999998E-3</v>
      </c>
      <c r="K14">
        <v>-3.2000000000000002E-3</v>
      </c>
      <c r="L14">
        <v>-2.2000000000000001E-3</v>
      </c>
      <c r="M14">
        <v>-1.1999999999999999E-3</v>
      </c>
      <c r="N14">
        <v>2.5999999999999999E-3</v>
      </c>
      <c r="O14">
        <v>1.4E-3</v>
      </c>
      <c r="P14">
        <v>7.1000000000000004E-3</v>
      </c>
      <c r="Q14">
        <v>1.2200000000000001E-2</v>
      </c>
      <c r="R14">
        <v>1.3599999999999999E-2</v>
      </c>
      <c r="S14">
        <v>1.61E-2</v>
      </c>
      <c r="T14">
        <v>9.9000000000000008E-3</v>
      </c>
      <c r="U14">
        <v>4.0000000000000001E-3</v>
      </c>
      <c r="V14">
        <v>5.9999999999999995E-4</v>
      </c>
      <c r="W14">
        <v>-2.3E-3</v>
      </c>
      <c r="X14">
        <v>-4.0000000000000001E-3</v>
      </c>
      <c r="Y14">
        <v>-3.0999999999999999E-3</v>
      </c>
      <c r="Z14">
        <v>-3.0999999999999999E-3</v>
      </c>
      <c r="AA14">
        <v>-4.0000000000000001E-3</v>
      </c>
      <c r="AB14">
        <v>6.4999999999999997E-3</v>
      </c>
      <c r="AC14">
        <v>1.15E-2</v>
      </c>
      <c r="AD14">
        <v>1.32E-2</v>
      </c>
      <c r="AE14">
        <v>1.35E-2</v>
      </c>
      <c r="AF14">
        <v>4.7999999999999996E-3</v>
      </c>
      <c r="AG14">
        <v>1.1000000000000001E-3</v>
      </c>
      <c r="AH14">
        <v>-5.9999999999999995E-4</v>
      </c>
      <c r="AI14">
        <v>-2.9999999999999997E-4</v>
      </c>
      <c r="AJ14">
        <v>-5.9999999999999995E-4</v>
      </c>
      <c r="AK14">
        <v>-2.5000000000000001E-3</v>
      </c>
      <c r="AL14">
        <v>-3.7000000000000002E-3</v>
      </c>
      <c r="AM14">
        <v>-3.3999999999999998E-3</v>
      </c>
      <c r="AN14">
        <v>-4.1999999999999997E-3</v>
      </c>
      <c r="AO14">
        <v>-3.0999999999999999E-3</v>
      </c>
      <c r="AP14">
        <v>5.0000000000000001E-3</v>
      </c>
    </row>
    <row r="15" spans="1:43" x14ac:dyDescent="0.25">
      <c r="A15" s="6" t="s">
        <v>7132</v>
      </c>
      <c r="B15">
        <v>1.0500000000000001E-2</v>
      </c>
      <c r="C15">
        <v>1.2999999999999999E-3</v>
      </c>
      <c r="D15">
        <v>3.1099999999999999E-2</v>
      </c>
      <c r="E15">
        <v>2.3999999999999998E-3</v>
      </c>
      <c r="F15">
        <v>3.3E-3</v>
      </c>
      <c r="G15">
        <v>2.5000000000000001E-3</v>
      </c>
      <c r="H15">
        <v>1.89E-2</v>
      </c>
      <c r="I15">
        <v>2.3E-3</v>
      </c>
      <c r="J15">
        <v>-1.1000000000000001E-3</v>
      </c>
      <c r="K15">
        <v>2.9999999999999997E-4</v>
      </c>
      <c r="L15">
        <v>9.7000000000000003E-3</v>
      </c>
      <c r="M15">
        <v>2.5999999999999999E-3</v>
      </c>
      <c r="N15">
        <v>6.8999999999999999E-3</v>
      </c>
      <c r="O15">
        <v>6.7000000000000002E-3</v>
      </c>
      <c r="P15">
        <v>4.0399999999999998E-2</v>
      </c>
      <c r="Q15">
        <v>1.6799999999999999E-2</v>
      </c>
      <c r="R15">
        <v>1.8100000000000002E-2</v>
      </c>
      <c r="S15">
        <v>2.0799999999999999E-2</v>
      </c>
      <c r="T15">
        <v>4.9799999999999997E-2</v>
      </c>
      <c r="U15">
        <v>8.0999999999999996E-3</v>
      </c>
      <c r="V15">
        <v>5.1000000000000004E-3</v>
      </c>
      <c r="W15">
        <v>1.5E-3</v>
      </c>
      <c r="X15">
        <v>1.6500000000000001E-2</v>
      </c>
      <c r="Y15">
        <v>4.0000000000000002E-4</v>
      </c>
      <c r="Z15">
        <v>6.9999999999999999E-4</v>
      </c>
      <c r="AA15">
        <v>-4.0000000000000002E-4</v>
      </c>
      <c r="AB15">
        <v>1.9699999999999999E-2</v>
      </c>
      <c r="AC15">
        <v>1.5599999999999999E-2</v>
      </c>
      <c r="AD15">
        <v>1.78E-2</v>
      </c>
      <c r="AE15">
        <v>1.7899999999999999E-2</v>
      </c>
      <c r="AF15">
        <v>3.9399999999999998E-2</v>
      </c>
      <c r="AG15">
        <v>5.7000000000000002E-3</v>
      </c>
      <c r="AH15">
        <v>2.8999999999999998E-3</v>
      </c>
      <c r="AI15">
        <v>3.2000000000000002E-3</v>
      </c>
      <c r="AJ15">
        <v>1.7500000000000002E-2</v>
      </c>
      <c r="AK15">
        <v>1.4E-3</v>
      </c>
      <c r="AL15">
        <v>-1E-4</v>
      </c>
      <c r="AM15">
        <v>-4.0000000000000002E-4</v>
      </c>
      <c r="AN15">
        <v>1.44E-2</v>
      </c>
      <c r="AO15">
        <v>5.0000000000000001E-4</v>
      </c>
      <c r="AP15">
        <v>8.8000000000000005E-3</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7B26A-903A-4818-AB41-33BB92239F2B}">
  <sheetPr>
    <tabColor rgb="FFFF0000"/>
  </sheetPr>
  <dimension ref="A1:L35"/>
  <sheetViews>
    <sheetView workbookViewId="0">
      <selection sqref="A1:L35"/>
    </sheetView>
  </sheetViews>
  <sheetFormatPr baseColWidth="10" defaultRowHeight="15" x14ac:dyDescent="0.25"/>
  <cols>
    <col min="1" max="1" width="27" bestFit="1" customWidth="1"/>
    <col min="2" max="11" width="8" bestFit="1" customWidth="1"/>
    <col min="12" max="12" width="12.85546875" bestFit="1" customWidth="1"/>
    <col min="13" max="13" width="7.28515625" bestFit="1" customWidth="1"/>
    <col min="14" max="17" width="12.85546875" bestFit="1" customWidth="1"/>
  </cols>
  <sheetData>
    <row r="1" spans="1:12" x14ac:dyDescent="0.25">
      <c r="A1" t="s">
        <v>7051</v>
      </c>
      <c r="B1" t="s">
        <v>7141</v>
      </c>
      <c r="C1" t="s">
        <v>7142</v>
      </c>
      <c r="D1" t="s">
        <v>7143</v>
      </c>
      <c r="E1" t="s">
        <v>7144</v>
      </c>
      <c r="F1" t="s">
        <v>7145</v>
      </c>
      <c r="G1" t="s">
        <v>4419</v>
      </c>
      <c r="H1" t="s">
        <v>7146</v>
      </c>
      <c r="I1" t="s">
        <v>7147</v>
      </c>
      <c r="J1" t="s">
        <v>7148</v>
      </c>
      <c r="K1" t="s">
        <v>7149</v>
      </c>
      <c r="L1" t="s">
        <v>7552</v>
      </c>
    </row>
    <row r="2" spans="1:12" x14ac:dyDescent="0.25">
      <c r="A2" s="6" t="s">
        <v>7052</v>
      </c>
      <c r="B2">
        <v>28819.7</v>
      </c>
      <c r="C2">
        <v>23522.3</v>
      </c>
      <c r="D2">
        <v>18728.5</v>
      </c>
      <c r="E2">
        <v>25599.7</v>
      </c>
      <c r="F2">
        <v>23495.7</v>
      </c>
      <c r="G2">
        <v>19456.400000000001</v>
      </c>
      <c r="H2">
        <v>17033.3</v>
      </c>
      <c r="I2">
        <v>19115.099999999999</v>
      </c>
      <c r="J2">
        <v>18997</v>
      </c>
      <c r="K2">
        <v>17123.8</v>
      </c>
    </row>
    <row r="3" spans="1:12" x14ac:dyDescent="0.25">
      <c r="A3" s="6" t="s">
        <v>7053</v>
      </c>
      <c r="B3">
        <v>0.22520000000000001</v>
      </c>
      <c r="C3">
        <v>0.25600000000000001</v>
      </c>
      <c r="D3">
        <v>-0.26840000000000003</v>
      </c>
      <c r="E3">
        <v>8.9499999999999996E-2</v>
      </c>
      <c r="F3">
        <v>0.20760000000000001</v>
      </c>
      <c r="G3">
        <v>0.14230000000000001</v>
      </c>
      <c r="H3">
        <v>-0.1089</v>
      </c>
      <c r="I3">
        <v>6.1999999999999998E-3</v>
      </c>
      <c r="J3">
        <v>0.1094</v>
      </c>
      <c r="K3">
        <v>4.3E-3</v>
      </c>
    </row>
    <row r="4" spans="1:12" x14ac:dyDescent="0.25">
      <c r="A4" s="6" t="s">
        <v>7054</v>
      </c>
      <c r="B4">
        <v>23291</v>
      </c>
      <c r="C4">
        <v>19092.400000000001</v>
      </c>
      <c r="D4">
        <v>15072.7</v>
      </c>
      <c r="E4">
        <v>20555.599999999999</v>
      </c>
      <c r="F4">
        <v>18925</v>
      </c>
      <c r="G4">
        <v>15628.9</v>
      </c>
      <c r="H4">
        <v>13533.6</v>
      </c>
      <c r="I4">
        <v>15292.1</v>
      </c>
      <c r="J4">
        <v>15481.6</v>
      </c>
      <c r="K4">
        <v>13900.7</v>
      </c>
    </row>
    <row r="5" spans="1:12" x14ac:dyDescent="0.25">
      <c r="A5" s="6" t="s">
        <v>4615</v>
      </c>
      <c r="B5">
        <v>5528.7</v>
      </c>
      <c r="C5">
        <v>4429.8999999999996</v>
      </c>
      <c r="D5">
        <v>3655.8</v>
      </c>
      <c r="E5">
        <v>5044.1000000000004</v>
      </c>
      <c r="F5">
        <v>4570.7</v>
      </c>
      <c r="G5">
        <v>3827.5</v>
      </c>
      <c r="H5">
        <v>3499.7</v>
      </c>
      <c r="I5">
        <v>3823</v>
      </c>
      <c r="J5">
        <v>3515.4</v>
      </c>
      <c r="K5">
        <v>3223.1</v>
      </c>
    </row>
    <row r="6" spans="1:12" x14ac:dyDescent="0.25">
      <c r="A6" s="6" t="s">
        <v>7055</v>
      </c>
      <c r="B6">
        <v>726.3</v>
      </c>
      <c r="C6">
        <v>676.8</v>
      </c>
      <c r="D6">
        <v>581.4</v>
      </c>
      <c r="E6">
        <v>698.5</v>
      </c>
      <c r="F6">
        <v>644.70000000000005</v>
      </c>
      <c r="G6">
        <v>571.79999999999995</v>
      </c>
      <c r="H6">
        <v>542.79999999999995</v>
      </c>
      <c r="I6">
        <v>541.5</v>
      </c>
      <c r="J6">
        <v>561.4</v>
      </c>
      <c r="K6">
        <v>559.5</v>
      </c>
    </row>
    <row r="7" spans="1:12" x14ac:dyDescent="0.25">
      <c r="A7" s="6" t="s">
        <v>7056</v>
      </c>
      <c r="B7">
        <v>341.2</v>
      </c>
      <c r="C7">
        <v>324.10000000000002</v>
      </c>
      <c r="D7">
        <v>273.89999999999998</v>
      </c>
      <c r="E7">
        <v>326.60000000000002</v>
      </c>
      <c r="F7">
        <v>306.10000000000002</v>
      </c>
      <c r="G7">
        <v>264.7</v>
      </c>
      <c r="H7">
        <v>247.2</v>
      </c>
      <c r="I7">
        <v>239.8</v>
      </c>
      <c r="J7">
        <v>215.6</v>
      </c>
      <c r="K7">
        <v>251.4</v>
      </c>
    </row>
    <row r="8" spans="1:12" x14ac:dyDescent="0.25">
      <c r="A8" s="6" t="s">
        <v>7057</v>
      </c>
      <c r="B8">
        <v>566.29999999999995</v>
      </c>
      <c r="C8">
        <v>969.9</v>
      </c>
      <c r="D8">
        <v>1036.8</v>
      </c>
      <c r="E8">
        <v>813.6</v>
      </c>
      <c r="F8">
        <v>744.5</v>
      </c>
      <c r="G8">
        <v>749.8</v>
      </c>
      <c r="H8">
        <v>1486.6</v>
      </c>
      <c r="I8">
        <v>596.1</v>
      </c>
      <c r="J8">
        <v>603.9</v>
      </c>
      <c r="K8">
        <v>584.6</v>
      </c>
    </row>
    <row r="9" spans="1:12" x14ac:dyDescent="0.25">
      <c r="A9" s="6" t="s">
        <v>7058</v>
      </c>
      <c r="B9">
        <v>1633.8</v>
      </c>
      <c r="C9">
        <v>1970.8</v>
      </c>
      <c r="D9">
        <v>1892.1</v>
      </c>
      <c r="E9">
        <v>1838.7</v>
      </c>
      <c r="F9">
        <v>1695.3</v>
      </c>
      <c r="G9">
        <v>1586.3</v>
      </c>
      <c r="H9">
        <v>2276.6</v>
      </c>
      <c r="I9">
        <v>1377.4</v>
      </c>
      <c r="J9">
        <v>1380.9</v>
      </c>
      <c r="K9">
        <v>1395.5</v>
      </c>
    </row>
    <row r="10" spans="1:12" x14ac:dyDescent="0.25">
      <c r="A10" s="6" t="s">
        <v>7059</v>
      </c>
      <c r="B10">
        <v>3894.9</v>
      </c>
      <c r="C10">
        <v>2459.1</v>
      </c>
      <c r="D10">
        <v>1763.7</v>
      </c>
      <c r="E10">
        <v>3205.4</v>
      </c>
      <c r="F10">
        <v>2875.4</v>
      </c>
      <c r="G10">
        <v>2241.1999999999998</v>
      </c>
      <c r="H10">
        <v>1223.0999999999999</v>
      </c>
      <c r="I10">
        <v>2445.6</v>
      </c>
      <c r="J10">
        <v>2134.5</v>
      </c>
      <c r="K10">
        <v>1827.6</v>
      </c>
    </row>
    <row r="11" spans="1:12" x14ac:dyDescent="0.25">
      <c r="A11" s="6" t="s">
        <v>7060</v>
      </c>
      <c r="B11">
        <v>216.3</v>
      </c>
      <c r="C11">
        <v>150.9</v>
      </c>
      <c r="D11">
        <v>192.1</v>
      </c>
      <c r="E11">
        <v>230.5</v>
      </c>
      <c r="F11">
        <v>186.9</v>
      </c>
      <c r="G11">
        <v>149.6</v>
      </c>
      <c r="H11">
        <v>127.2</v>
      </c>
      <c r="I11">
        <v>118</v>
      </c>
      <c r="J11">
        <v>133.69999999999999</v>
      </c>
      <c r="K11">
        <v>155.9</v>
      </c>
    </row>
    <row r="12" spans="1:12" x14ac:dyDescent="0.25">
      <c r="A12" s="6" t="s">
        <v>7133</v>
      </c>
      <c r="B12">
        <v>-170.1</v>
      </c>
      <c r="C12">
        <v>-88.1</v>
      </c>
      <c r="D12">
        <v>-90</v>
      </c>
      <c r="E12">
        <v>-124.3</v>
      </c>
      <c r="F12">
        <v>-121.7</v>
      </c>
      <c r="G12">
        <v>-81.7</v>
      </c>
      <c r="H12">
        <v>-34.5</v>
      </c>
      <c r="I12">
        <v>-9.5</v>
      </c>
      <c r="J12">
        <v>-16.8</v>
      </c>
      <c r="K12">
        <v>-23.3</v>
      </c>
    </row>
    <row r="13" spans="1:12" x14ac:dyDescent="0.25">
      <c r="A13" s="6" t="s">
        <v>4616</v>
      </c>
      <c r="B13">
        <v>3848.7</v>
      </c>
      <c r="C13">
        <v>2396.3000000000002</v>
      </c>
      <c r="D13">
        <v>1661.6</v>
      </c>
      <c r="E13">
        <v>3099.2</v>
      </c>
      <c r="F13">
        <v>2810.2</v>
      </c>
      <c r="G13">
        <v>2173.3000000000002</v>
      </c>
      <c r="H13">
        <v>1130.4000000000001</v>
      </c>
      <c r="I13">
        <v>2337.1</v>
      </c>
      <c r="J13">
        <v>2017.6</v>
      </c>
      <c r="K13">
        <v>1695</v>
      </c>
    </row>
    <row r="14" spans="1:12" x14ac:dyDescent="0.25">
      <c r="A14" s="6" t="s">
        <v>7061</v>
      </c>
      <c r="B14">
        <v>837.1</v>
      </c>
      <c r="C14">
        <v>530.79999999999995</v>
      </c>
      <c r="D14">
        <v>360.4</v>
      </c>
      <c r="E14">
        <v>711.3</v>
      </c>
      <c r="F14">
        <v>615.1</v>
      </c>
      <c r="G14">
        <v>498.1</v>
      </c>
      <c r="H14">
        <v>608.70000000000005</v>
      </c>
      <c r="I14">
        <v>733.1</v>
      </c>
      <c r="J14">
        <v>658.8</v>
      </c>
      <c r="K14">
        <v>523.70000000000005</v>
      </c>
    </row>
    <row r="15" spans="1:12" x14ac:dyDescent="0.25">
      <c r="A15" s="6" t="s">
        <v>7062</v>
      </c>
      <c r="B15">
        <v>3011.6</v>
      </c>
      <c r="C15">
        <v>1865.5</v>
      </c>
      <c r="D15">
        <v>1301.2</v>
      </c>
      <c r="E15">
        <v>2387.9</v>
      </c>
      <c r="F15">
        <v>2195.1</v>
      </c>
      <c r="G15">
        <v>1675.2</v>
      </c>
      <c r="H15">
        <v>521.70000000000005</v>
      </c>
      <c r="I15">
        <v>1604</v>
      </c>
      <c r="J15">
        <v>1358.8</v>
      </c>
      <c r="K15">
        <v>1171.3</v>
      </c>
    </row>
    <row r="16" spans="1:12" x14ac:dyDescent="0.25">
      <c r="A16" s="6" t="s">
        <v>7134</v>
      </c>
      <c r="B16">
        <v>0.61439999999999995</v>
      </c>
      <c r="C16">
        <v>0.43369999999999997</v>
      </c>
      <c r="D16">
        <v>-0.4551</v>
      </c>
      <c r="E16">
        <v>8.7800000000000003E-2</v>
      </c>
      <c r="F16">
        <v>0.31040000000000001</v>
      </c>
      <c r="G16">
        <v>2.2109999999999999</v>
      </c>
      <c r="H16">
        <v>-0.67479999999999996</v>
      </c>
      <c r="I16">
        <v>0.18049999999999999</v>
      </c>
      <c r="J16">
        <v>0.16009999999999999</v>
      </c>
      <c r="K16">
        <v>5.3699999999999998E-2</v>
      </c>
    </row>
    <row r="17" spans="1:11" x14ac:dyDescent="0.25">
      <c r="A17" s="6" t="s">
        <v>7063</v>
      </c>
      <c r="B17">
        <v>523</v>
      </c>
      <c r="C17">
        <v>522</v>
      </c>
      <c r="D17">
        <v>520</v>
      </c>
      <c r="E17">
        <v>520</v>
      </c>
      <c r="F17">
        <v>527</v>
      </c>
      <c r="G17">
        <v>528</v>
      </c>
      <c r="H17">
        <v>527</v>
      </c>
      <c r="I17">
        <v>532</v>
      </c>
      <c r="J17">
        <v>533</v>
      </c>
      <c r="K17">
        <v>531</v>
      </c>
    </row>
    <row r="18" spans="1:11" x14ac:dyDescent="0.25">
      <c r="A18" s="6" t="s">
        <v>7064</v>
      </c>
      <c r="B18">
        <v>523</v>
      </c>
      <c r="C18">
        <v>523</v>
      </c>
      <c r="D18">
        <v>521</v>
      </c>
      <c r="E18">
        <v>521</v>
      </c>
      <c r="F18">
        <v>528</v>
      </c>
      <c r="G18">
        <v>529</v>
      </c>
      <c r="H18">
        <v>528</v>
      </c>
      <c r="I18">
        <v>533</v>
      </c>
      <c r="J18">
        <v>534</v>
      </c>
      <c r="K18">
        <v>533</v>
      </c>
    </row>
    <row r="19" spans="1:11" x14ac:dyDescent="0.25">
      <c r="A19" s="6" t="s">
        <v>7065</v>
      </c>
      <c r="B19">
        <v>1.2999999999999999E-3</v>
      </c>
      <c r="C19">
        <v>2.8999999999999998E-3</v>
      </c>
      <c r="D19">
        <v>-1E-4</v>
      </c>
      <c r="E19">
        <v>-1.2200000000000001E-2</v>
      </c>
      <c r="F19">
        <v>-3.0999999999999999E-3</v>
      </c>
      <c r="G19">
        <v>3.0999999999999999E-3</v>
      </c>
      <c r="H19">
        <v>-1.0699999999999999E-2</v>
      </c>
      <c r="I19">
        <v>-1.4E-3</v>
      </c>
      <c r="J19">
        <v>2.5000000000000001E-3</v>
      </c>
      <c r="K19">
        <v>-1.6999999999999999E-3</v>
      </c>
    </row>
    <row r="20" spans="1:11" x14ac:dyDescent="0.25">
      <c r="A20" s="6" t="s">
        <v>7066</v>
      </c>
      <c r="B20">
        <v>5.76</v>
      </c>
      <c r="C20">
        <v>3.58</v>
      </c>
      <c r="D20">
        <v>2.5</v>
      </c>
      <c r="E20">
        <v>4.59</v>
      </c>
      <c r="F20">
        <v>4.17</v>
      </c>
      <c r="G20">
        <v>3.17</v>
      </c>
      <c r="H20">
        <v>0.99</v>
      </c>
      <c r="I20">
        <v>3.01</v>
      </c>
      <c r="J20">
        <v>2.5499999999999998</v>
      </c>
      <c r="K20">
        <v>2.21</v>
      </c>
    </row>
    <row r="21" spans="1:11" x14ac:dyDescent="0.25">
      <c r="A21" s="6" t="s">
        <v>7067</v>
      </c>
      <c r="B21">
        <v>5.75</v>
      </c>
      <c r="C21">
        <v>3.57</v>
      </c>
      <c r="D21">
        <v>2.5</v>
      </c>
      <c r="E21">
        <v>4.58</v>
      </c>
      <c r="F21">
        <v>4.16</v>
      </c>
      <c r="G21">
        <v>3.17</v>
      </c>
      <c r="H21">
        <v>0.99</v>
      </c>
      <c r="I21">
        <v>3.01</v>
      </c>
      <c r="J21">
        <v>2.5499999999999998</v>
      </c>
      <c r="K21">
        <v>2.2000000000000002</v>
      </c>
    </row>
    <row r="22" spans="1:11" x14ac:dyDescent="0.25">
      <c r="A22" s="6" t="s">
        <v>7135</v>
      </c>
      <c r="B22">
        <v>0.61060000000000003</v>
      </c>
      <c r="C22">
        <v>0.42799999999999999</v>
      </c>
      <c r="D22">
        <v>-0.4541</v>
      </c>
      <c r="E22">
        <v>0.10100000000000001</v>
      </c>
      <c r="F22">
        <v>0.3135</v>
      </c>
      <c r="G22">
        <v>2.2086999999999999</v>
      </c>
      <c r="H22">
        <v>-0.67179999999999995</v>
      </c>
      <c r="I22">
        <v>0.18060000000000001</v>
      </c>
      <c r="J22">
        <v>0.15770000000000001</v>
      </c>
      <c r="K22">
        <v>5.7700000000000001E-2</v>
      </c>
    </row>
    <row r="23" spans="1:11" x14ac:dyDescent="0.25">
      <c r="A23" s="6" t="s">
        <v>7068</v>
      </c>
      <c r="B23">
        <v>3.13</v>
      </c>
      <c r="C23">
        <v>1.06</v>
      </c>
      <c r="D23">
        <v>2.59</v>
      </c>
      <c r="E23">
        <v>1.71</v>
      </c>
      <c r="F23">
        <v>1.98</v>
      </c>
      <c r="G23">
        <v>1.65</v>
      </c>
      <c r="H23">
        <v>0.64</v>
      </c>
      <c r="I23">
        <v>1.56</v>
      </c>
      <c r="J23">
        <v>1.1000000000000001</v>
      </c>
      <c r="K23">
        <v>0.95</v>
      </c>
    </row>
    <row r="24" spans="1:11" x14ac:dyDescent="0.25">
      <c r="A24" s="6" t="s">
        <v>7136</v>
      </c>
      <c r="B24">
        <v>2.7930000000000001</v>
      </c>
      <c r="C24">
        <v>1.893</v>
      </c>
      <c r="D24">
        <v>1.32</v>
      </c>
      <c r="E24">
        <v>2.387</v>
      </c>
      <c r="F24">
        <v>2.06</v>
      </c>
      <c r="G24">
        <v>1.46</v>
      </c>
      <c r="H24">
        <v>1.04</v>
      </c>
      <c r="I24">
        <v>1.5469999999999999</v>
      </c>
      <c r="J24">
        <v>1.24</v>
      </c>
      <c r="K24">
        <v>1.133</v>
      </c>
    </row>
    <row r="25" spans="1:11" x14ac:dyDescent="0.25">
      <c r="A25" s="6" t="s">
        <v>7137</v>
      </c>
      <c r="B25">
        <v>0.47539999999999999</v>
      </c>
      <c r="C25">
        <v>0.43409999999999999</v>
      </c>
      <c r="D25">
        <v>-0.44700000000000001</v>
      </c>
      <c r="E25">
        <v>0.15870000000000001</v>
      </c>
      <c r="F25">
        <v>0.41099999999999998</v>
      </c>
      <c r="G25">
        <v>0.40379999999999999</v>
      </c>
      <c r="H25">
        <v>-0.32769999999999999</v>
      </c>
      <c r="I25">
        <v>0.24759999999999999</v>
      </c>
      <c r="J25">
        <v>9.4399999999999998E-2</v>
      </c>
      <c r="K25">
        <v>7.5999999999999998E-2</v>
      </c>
    </row>
    <row r="26" spans="1:11" x14ac:dyDescent="0.25">
      <c r="A26" s="6" t="s">
        <v>7069</v>
      </c>
      <c r="B26">
        <v>0.1918</v>
      </c>
      <c r="C26">
        <v>0.1883</v>
      </c>
      <c r="D26">
        <v>0.19520000000000001</v>
      </c>
      <c r="E26">
        <v>0.19700000000000001</v>
      </c>
      <c r="F26">
        <v>0.19450000000000001</v>
      </c>
      <c r="G26">
        <v>0.19670000000000001</v>
      </c>
      <c r="H26">
        <v>0.20549999999999999</v>
      </c>
      <c r="I26">
        <v>0.2</v>
      </c>
      <c r="J26">
        <v>0.18509999999999999</v>
      </c>
      <c r="K26">
        <v>0.18820000000000001</v>
      </c>
    </row>
    <row r="27" spans="1:11" x14ac:dyDescent="0.25">
      <c r="A27" s="6" t="s">
        <v>7070</v>
      </c>
      <c r="B27">
        <v>0.1351</v>
      </c>
      <c r="C27">
        <v>0.1045</v>
      </c>
      <c r="D27">
        <v>9.4200000000000006E-2</v>
      </c>
      <c r="E27">
        <v>0.12520000000000001</v>
      </c>
      <c r="F27">
        <v>0.12239999999999999</v>
      </c>
      <c r="G27">
        <v>0.1152</v>
      </c>
      <c r="H27">
        <v>7.1800000000000003E-2</v>
      </c>
      <c r="I27">
        <v>0.12790000000000001</v>
      </c>
      <c r="J27">
        <v>0.1124</v>
      </c>
      <c r="K27">
        <v>0.1067</v>
      </c>
    </row>
    <row r="28" spans="1:11" x14ac:dyDescent="0.25">
      <c r="A28" s="6" t="s">
        <v>7071</v>
      </c>
      <c r="B28">
        <v>0.1045</v>
      </c>
      <c r="C28">
        <v>7.9299999999999995E-2</v>
      </c>
      <c r="D28">
        <v>6.9500000000000006E-2</v>
      </c>
      <c r="E28">
        <v>9.3299999999999994E-2</v>
      </c>
      <c r="F28">
        <v>9.3399999999999997E-2</v>
      </c>
      <c r="G28">
        <v>8.6099999999999996E-2</v>
      </c>
      <c r="H28">
        <v>3.0599999999999999E-2</v>
      </c>
      <c r="I28">
        <v>8.3900000000000002E-2</v>
      </c>
      <c r="J28">
        <v>7.1499999999999994E-2</v>
      </c>
      <c r="K28">
        <v>6.8400000000000002E-2</v>
      </c>
    </row>
    <row r="29" spans="1:11" x14ac:dyDescent="0.25">
      <c r="A29" s="6" t="s">
        <v>7072</v>
      </c>
      <c r="B29">
        <v>5.6800000000000003E-2</v>
      </c>
      <c r="C29">
        <v>2.35E-2</v>
      </c>
      <c r="D29">
        <v>7.1999999999999995E-2</v>
      </c>
      <c r="E29">
        <v>3.4700000000000002E-2</v>
      </c>
      <c r="F29">
        <v>4.4299999999999999E-2</v>
      </c>
      <c r="G29">
        <v>4.4699999999999997E-2</v>
      </c>
      <c r="H29">
        <v>1.9699999999999999E-2</v>
      </c>
      <c r="I29">
        <v>4.3499999999999997E-2</v>
      </c>
      <c r="J29">
        <v>3.09E-2</v>
      </c>
      <c r="K29">
        <v>2.9399999999999999E-2</v>
      </c>
    </row>
    <row r="30" spans="1:11" x14ac:dyDescent="0.25">
      <c r="A30" s="6" t="s">
        <v>7073</v>
      </c>
      <c r="B30">
        <v>0.2175</v>
      </c>
      <c r="C30">
        <v>0.2215</v>
      </c>
      <c r="D30">
        <v>0.21690000000000001</v>
      </c>
      <c r="E30">
        <v>0.22950000000000001</v>
      </c>
      <c r="F30">
        <v>0.21890000000000001</v>
      </c>
      <c r="G30">
        <v>0.22919999999999999</v>
      </c>
      <c r="H30">
        <v>0.53849999999999998</v>
      </c>
      <c r="I30">
        <v>0.31369999999999998</v>
      </c>
      <c r="J30">
        <v>0.32650000000000001</v>
      </c>
      <c r="K30">
        <v>0.309</v>
      </c>
    </row>
    <row r="31" spans="1:11" x14ac:dyDescent="0.25">
      <c r="A31" s="6" t="s">
        <v>7074</v>
      </c>
      <c r="B31">
        <v>4855.2</v>
      </c>
      <c r="C31">
        <v>3450.5</v>
      </c>
      <c r="D31">
        <v>2902.7</v>
      </c>
      <c r="E31">
        <v>4407</v>
      </c>
      <c r="F31">
        <v>4051.2</v>
      </c>
      <c r="G31">
        <v>3430.4</v>
      </c>
      <c r="H31">
        <v>2250.6999999999998</v>
      </c>
      <c r="I31">
        <v>3362.2</v>
      </c>
      <c r="J31">
        <v>3069</v>
      </c>
      <c r="K31">
        <v>2661.6</v>
      </c>
    </row>
    <row r="32" spans="1:11" x14ac:dyDescent="0.25">
      <c r="A32" s="6" t="s">
        <v>7075</v>
      </c>
      <c r="B32">
        <v>0.16850000000000001</v>
      </c>
      <c r="C32">
        <v>0.1467</v>
      </c>
      <c r="D32">
        <v>0.155</v>
      </c>
      <c r="E32">
        <v>0.17219999999999999</v>
      </c>
      <c r="F32">
        <v>0.1724</v>
      </c>
      <c r="G32">
        <v>0.17630000000000001</v>
      </c>
      <c r="H32">
        <v>0.1321</v>
      </c>
      <c r="I32">
        <v>0.1759</v>
      </c>
      <c r="J32">
        <v>0.16159999999999999</v>
      </c>
      <c r="K32">
        <v>0.15540000000000001</v>
      </c>
    </row>
    <row r="33" spans="1:11" x14ac:dyDescent="0.25">
      <c r="A33" s="6" t="s">
        <v>7076</v>
      </c>
      <c r="B33">
        <v>790.2</v>
      </c>
      <c r="C33">
        <v>903.3</v>
      </c>
      <c r="D33">
        <v>1049</v>
      </c>
      <c r="E33">
        <v>1077.3</v>
      </c>
      <c r="F33">
        <v>1054.0999999999999</v>
      </c>
      <c r="G33">
        <v>1107.5</v>
      </c>
      <c r="H33">
        <v>993.1</v>
      </c>
      <c r="I33">
        <v>907.1</v>
      </c>
      <c r="J33">
        <v>917.7</v>
      </c>
      <c r="K33">
        <v>810.7</v>
      </c>
    </row>
    <row r="34" spans="1:11" x14ac:dyDescent="0.25">
      <c r="A34" s="6" t="s">
        <v>7077</v>
      </c>
      <c r="B34">
        <v>4065</v>
      </c>
      <c r="C34">
        <v>2547.1999999999998</v>
      </c>
      <c r="D34">
        <v>1853.7</v>
      </c>
      <c r="E34">
        <v>3329.7</v>
      </c>
      <c r="F34">
        <v>2997.1</v>
      </c>
      <c r="G34">
        <v>2322.9</v>
      </c>
      <c r="H34">
        <v>1257.5999999999999</v>
      </c>
      <c r="I34">
        <v>2455.1</v>
      </c>
      <c r="J34">
        <v>2151.3000000000002</v>
      </c>
      <c r="K34">
        <v>1850.9</v>
      </c>
    </row>
    <row r="35" spans="1:11" x14ac:dyDescent="0.25">
      <c r="A35" s="6" t="s">
        <v>7078</v>
      </c>
      <c r="B35">
        <v>0.14099999999999999</v>
      </c>
      <c r="C35">
        <v>0.10829999999999999</v>
      </c>
      <c r="D35">
        <v>9.9000000000000005E-2</v>
      </c>
      <c r="E35">
        <v>0.13009999999999999</v>
      </c>
      <c r="F35">
        <v>0.12759999999999999</v>
      </c>
      <c r="G35">
        <v>0.11940000000000001</v>
      </c>
      <c r="H35">
        <v>7.3800000000000004E-2</v>
      </c>
      <c r="I35">
        <v>0.12839999999999999</v>
      </c>
      <c r="J35">
        <v>0.1132</v>
      </c>
      <c r="K35">
        <v>0.1081</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5EEF-B6E1-441A-B3D3-711C2CB614B5}">
  <sheetPr>
    <tabColor rgb="FFFF0000"/>
  </sheetPr>
  <dimension ref="A1:L33"/>
  <sheetViews>
    <sheetView workbookViewId="0">
      <selection sqref="A1:L34"/>
    </sheetView>
  </sheetViews>
  <sheetFormatPr baseColWidth="10" defaultRowHeight="15" x14ac:dyDescent="0.25"/>
  <cols>
    <col min="1" max="1" width="26.7109375" bestFit="1" customWidth="1"/>
    <col min="2" max="11" width="8" bestFit="1" customWidth="1"/>
    <col min="12" max="16" width="12.85546875" bestFit="1" customWidth="1"/>
  </cols>
  <sheetData>
    <row r="1" spans="1:12" x14ac:dyDescent="0.25">
      <c r="A1" t="s">
        <v>7051</v>
      </c>
      <c r="B1" t="s">
        <v>7141</v>
      </c>
      <c r="C1" t="s">
        <v>7142</v>
      </c>
      <c r="D1" t="s">
        <v>7143</v>
      </c>
      <c r="E1" t="s">
        <v>7144</v>
      </c>
      <c r="F1" t="s">
        <v>7145</v>
      </c>
      <c r="G1" t="s">
        <v>4419</v>
      </c>
      <c r="H1" t="s">
        <v>7146</v>
      </c>
      <c r="I1" t="s">
        <v>7147</v>
      </c>
      <c r="J1" t="s">
        <v>7148</v>
      </c>
      <c r="K1" t="s">
        <v>7149</v>
      </c>
      <c r="L1" t="s">
        <v>7151</v>
      </c>
    </row>
    <row r="2" spans="1:12" x14ac:dyDescent="0.25">
      <c r="A2" s="6" t="s">
        <v>4603</v>
      </c>
      <c r="B2">
        <v>4690.8999999999996</v>
      </c>
      <c r="C2">
        <v>3428.3</v>
      </c>
      <c r="D2">
        <v>3539.6</v>
      </c>
      <c r="E2">
        <v>4175.1000000000004</v>
      </c>
      <c r="F2">
        <v>3435.9</v>
      </c>
      <c r="G2">
        <v>2364.6999999999998</v>
      </c>
      <c r="H2">
        <v>1915.7</v>
      </c>
      <c r="I2">
        <v>2016.4</v>
      </c>
      <c r="J2">
        <v>1737.6</v>
      </c>
      <c r="K2">
        <v>1750.1</v>
      </c>
    </row>
    <row r="3" spans="1:12" x14ac:dyDescent="0.25">
      <c r="A3" s="6" t="s">
        <v>7079</v>
      </c>
      <c r="B3">
        <v>1614.2</v>
      </c>
      <c r="C3">
        <v>1559.4</v>
      </c>
      <c r="D3">
        <v>1429</v>
      </c>
      <c r="E3">
        <v>1162.0999999999999</v>
      </c>
      <c r="F3">
        <v>1020.4</v>
      </c>
      <c r="G3">
        <v>1367.1</v>
      </c>
      <c r="H3">
        <v>1140.9000000000001</v>
      </c>
      <c r="I3">
        <v>1448.1</v>
      </c>
      <c r="J3">
        <v>1272</v>
      </c>
      <c r="K3">
        <v>1267.5</v>
      </c>
    </row>
    <row r="4" spans="1:12" x14ac:dyDescent="0.25">
      <c r="A4" s="6" t="s">
        <v>7080</v>
      </c>
      <c r="B4">
        <v>6305.1</v>
      </c>
      <c r="C4">
        <v>4987.7</v>
      </c>
      <c r="D4">
        <v>4968.6000000000004</v>
      </c>
      <c r="E4">
        <v>5337.2</v>
      </c>
      <c r="F4">
        <v>4456.3</v>
      </c>
      <c r="G4">
        <v>3731.8</v>
      </c>
      <c r="H4">
        <v>3056.6</v>
      </c>
      <c r="I4">
        <v>3464.5</v>
      </c>
      <c r="J4">
        <v>3009.6</v>
      </c>
      <c r="K4">
        <v>3017.6</v>
      </c>
    </row>
    <row r="5" spans="1:12" x14ac:dyDescent="0.25">
      <c r="A5" s="6" t="s">
        <v>7081</v>
      </c>
      <c r="B5">
        <v>0.2641</v>
      </c>
      <c r="C5">
        <v>3.8E-3</v>
      </c>
      <c r="D5">
        <v>-6.9099999999999995E-2</v>
      </c>
      <c r="E5">
        <v>0.19769999999999999</v>
      </c>
      <c r="F5">
        <v>0.19409999999999999</v>
      </c>
      <c r="G5">
        <v>0.22090000000000001</v>
      </c>
      <c r="H5">
        <v>-0.1177</v>
      </c>
      <c r="I5">
        <v>0.15110000000000001</v>
      </c>
      <c r="J5">
        <v>-2.7000000000000001E-3</v>
      </c>
      <c r="K5">
        <v>0.22409999999999999</v>
      </c>
    </row>
    <row r="6" spans="1:12" x14ac:dyDescent="0.25">
      <c r="A6" s="6" t="s">
        <v>4604</v>
      </c>
      <c r="B6">
        <v>1919.8</v>
      </c>
      <c r="C6">
        <v>1575.1</v>
      </c>
      <c r="D6">
        <v>1197.5</v>
      </c>
      <c r="E6">
        <v>1306.0999999999999</v>
      </c>
      <c r="F6">
        <v>1314.4</v>
      </c>
      <c r="G6">
        <v>1127.9000000000001</v>
      </c>
      <c r="H6">
        <v>862.2</v>
      </c>
      <c r="I6">
        <v>879</v>
      </c>
      <c r="J6">
        <v>1047.0999999999999</v>
      </c>
      <c r="K6">
        <v>1019.6</v>
      </c>
    </row>
    <row r="7" spans="1:12" x14ac:dyDescent="0.25">
      <c r="A7" s="6" t="s">
        <v>7138</v>
      </c>
      <c r="B7">
        <v>2198.8000000000002</v>
      </c>
      <c r="C7">
        <v>1976</v>
      </c>
      <c r="D7">
        <v>1221.9000000000001</v>
      </c>
      <c r="E7">
        <v>1153.2</v>
      </c>
      <c r="F7">
        <v>1184.7</v>
      </c>
      <c r="G7">
        <v>928.4</v>
      </c>
      <c r="H7">
        <v>727.8</v>
      </c>
      <c r="I7">
        <v>796.5</v>
      </c>
      <c r="J7">
        <v>925.7</v>
      </c>
      <c r="K7">
        <v>813.6</v>
      </c>
    </row>
    <row r="8" spans="1:12" x14ac:dyDescent="0.25">
      <c r="A8" s="6" t="s">
        <v>4605</v>
      </c>
      <c r="B8">
        <v>535.79999999999995</v>
      </c>
      <c r="C8">
        <v>558.20000000000005</v>
      </c>
      <c r="D8">
        <v>381</v>
      </c>
      <c r="E8">
        <v>220.2</v>
      </c>
      <c r="F8">
        <v>208</v>
      </c>
      <c r="G8">
        <v>294.5</v>
      </c>
      <c r="H8">
        <v>91.6</v>
      </c>
      <c r="I8">
        <v>159.19999999999999</v>
      </c>
      <c r="J8">
        <v>218</v>
      </c>
      <c r="K8">
        <v>215.7</v>
      </c>
    </row>
    <row r="9" spans="1:12" x14ac:dyDescent="0.25">
      <c r="A9" s="6" t="s">
        <v>4606</v>
      </c>
      <c r="B9">
        <v>10959.5</v>
      </c>
      <c r="C9">
        <v>9097</v>
      </c>
      <c r="D9">
        <v>7769</v>
      </c>
      <c r="E9">
        <v>8016.7</v>
      </c>
      <c r="F9">
        <v>7163.4</v>
      </c>
      <c r="G9">
        <v>6082.6</v>
      </c>
      <c r="H9">
        <v>4738.2</v>
      </c>
      <c r="I9">
        <v>5299.2</v>
      </c>
      <c r="J9">
        <v>5200.3999999999996</v>
      </c>
      <c r="K9">
        <v>5066.5</v>
      </c>
    </row>
    <row r="10" spans="1:12" x14ac:dyDescent="0.25">
      <c r="A10" s="6" t="s">
        <v>7082</v>
      </c>
      <c r="B10">
        <v>6271.7</v>
      </c>
      <c r="C10">
        <v>6587</v>
      </c>
      <c r="D10">
        <v>6855.1</v>
      </c>
      <c r="E10">
        <v>6531.9</v>
      </c>
      <c r="F10">
        <v>6122.5</v>
      </c>
      <c r="G10">
        <v>6606.4</v>
      </c>
      <c r="H10">
        <v>5897.8</v>
      </c>
      <c r="I10">
        <v>5549.4</v>
      </c>
      <c r="J10">
        <v>5553.8</v>
      </c>
      <c r="K10">
        <v>5841.7</v>
      </c>
    </row>
    <row r="11" spans="1:12" x14ac:dyDescent="0.25">
      <c r="A11" s="6" t="s">
        <v>7549</v>
      </c>
      <c r="B11">
        <v>13791.9</v>
      </c>
      <c r="C11">
        <v>11920.8</v>
      </c>
      <c r="D11">
        <v>11820.7</v>
      </c>
      <c r="E11">
        <v>12086</v>
      </c>
      <c r="F11">
        <v>10840.8</v>
      </c>
      <c r="G11">
        <v>9697.1</v>
      </c>
      <c r="H11">
        <v>8837.4</v>
      </c>
      <c r="I11">
        <v>9303.6</v>
      </c>
      <c r="J11">
        <v>9042.6</v>
      </c>
      <c r="K11">
        <v>8812.1</v>
      </c>
    </row>
    <row r="12" spans="1:12" x14ac:dyDescent="0.25">
      <c r="A12" s="6" t="s">
        <v>7083</v>
      </c>
      <c r="B12">
        <v>2252.4</v>
      </c>
      <c r="C12">
        <v>1904.6</v>
      </c>
      <c r="D12">
        <v>1815.2</v>
      </c>
      <c r="E12">
        <v>1726.5</v>
      </c>
      <c r="F12">
        <v>1355.7</v>
      </c>
      <c r="G12">
        <v>1054.0999999999999</v>
      </c>
      <c r="H12">
        <v>1165.5</v>
      </c>
      <c r="I12">
        <v>957.6</v>
      </c>
      <c r="J12">
        <v>822</v>
      </c>
      <c r="K12">
        <v>1005.2</v>
      </c>
    </row>
    <row r="13" spans="1:12" x14ac:dyDescent="0.25">
      <c r="A13" s="6" t="s">
        <v>7084</v>
      </c>
      <c r="B13">
        <v>22316</v>
      </c>
      <c r="C13">
        <v>20412.400000000001</v>
      </c>
      <c r="D13">
        <v>20491</v>
      </c>
      <c r="E13">
        <v>20344.400000000001</v>
      </c>
      <c r="F13">
        <v>18319</v>
      </c>
      <c r="G13">
        <v>17357.599999999999</v>
      </c>
      <c r="H13">
        <v>15900.7</v>
      </c>
      <c r="I13">
        <v>15810.6</v>
      </c>
      <c r="J13">
        <v>15418.4</v>
      </c>
      <c r="K13">
        <v>15659</v>
      </c>
    </row>
    <row r="14" spans="1:12" x14ac:dyDescent="0.25">
      <c r="A14" s="6" t="s">
        <v>4607</v>
      </c>
      <c r="B14">
        <v>33275.5</v>
      </c>
      <c r="C14">
        <v>29509.4</v>
      </c>
      <c r="D14">
        <v>28260</v>
      </c>
      <c r="E14">
        <v>28361.1</v>
      </c>
      <c r="F14">
        <v>25482.400000000001</v>
      </c>
      <c r="G14">
        <v>23440.2</v>
      </c>
      <c r="H14">
        <v>20638.900000000001</v>
      </c>
      <c r="I14">
        <v>21109.8</v>
      </c>
      <c r="J14">
        <v>20618.8</v>
      </c>
      <c r="K14">
        <v>20725.5</v>
      </c>
    </row>
    <row r="15" spans="1:12" x14ac:dyDescent="0.25">
      <c r="A15" s="6" t="s">
        <v>4608</v>
      </c>
      <c r="B15">
        <v>5338.5</v>
      </c>
      <c r="C15">
        <v>4555.3999999999996</v>
      </c>
      <c r="D15">
        <v>3974.9</v>
      </c>
      <c r="E15">
        <v>3823.2</v>
      </c>
      <c r="F15">
        <v>3550.9</v>
      </c>
      <c r="G15">
        <v>3035.7</v>
      </c>
      <c r="H15">
        <v>2429.1</v>
      </c>
      <c r="I15">
        <v>2428.6</v>
      </c>
      <c r="J15">
        <v>2681.7</v>
      </c>
      <c r="K15">
        <v>2546.6999999999998</v>
      </c>
    </row>
    <row r="16" spans="1:12" x14ac:dyDescent="0.25">
      <c r="A16" s="6" t="s">
        <v>7085</v>
      </c>
      <c r="B16">
        <v>209.2</v>
      </c>
      <c r="C16">
        <v>329.1</v>
      </c>
      <c r="D16">
        <v>457.4</v>
      </c>
      <c r="E16">
        <v>587.29999999999995</v>
      </c>
      <c r="F16">
        <v>842.4</v>
      </c>
      <c r="G16">
        <v>1339</v>
      </c>
      <c r="H16">
        <v>1072.5999999999999</v>
      </c>
      <c r="I16">
        <v>1047.4000000000001</v>
      </c>
      <c r="J16">
        <v>970.9</v>
      </c>
      <c r="K16">
        <v>1093.8</v>
      </c>
    </row>
    <row r="17" spans="1:11" x14ac:dyDescent="0.25">
      <c r="A17" s="6" t="s">
        <v>7086</v>
      </c>
      <c r="B17">
        <v>0</v>
      </c>
      <c r="C17">
        <v>0</v>
      </c>
      <c r="D17">
        <v>0</v>
      </c>
      <c r="E17">
        <v>0</v>
      </c>
      <c r="F17">
        <v>0</v>
      </c>
      <c r="G17">
        <v>0</v>
      </c>
      <c r="H17">
        <v>0</v>
      </c>
      <c r="I17">
        <v>0</v>
      </c>
      <c r="J17">
        <v>0</v>
      </c>
      <c r="K17">
        <v>150</v>
      </c>
    </row>
    <row r="18" spans="1:11" x14ac:dyDescent="0.25">
      <c r="A18" s="6" t="s">
        <v>4609</v>
      </c>
      <c r="B18">
        <v>-61.4</v>
      </c>
      <c r="C18">
        <v>-432.5</v>
      </c>
      <c r="D18">
        <v>-775.8</v>
      </c>
      <c r="E18">
        <v>-419.8</v>
      </c>
      <c r="F18">
        <v>-670.5</v>
      </c>
      <c r="G18">
        <v>-1383.1</v>
      </c>
      <c r="H18">
        <v>-1257.2</v>
      </c>
      <c r="I18">
        <v>-911.7</v>
      </c>
      <c r="J18">
        <v>-1001</v>
      </c>
      <c r="K18">
        <v>-1166.7</v>
      </c>
    </row>
    <row r="19" spans="1:11" x14ac:dyDescent="0.25">
      <c r="A19" s="6" t="s">
        <v>4610</v>
      </c>
      <c r="B19">
        <v>5486.3</v>
      </c>
      <c r="C19">
        <v>4452</v>
      </c>
      <c r="D19">
        <v>3656.5</v>
      </c>
      <c r="E19">
        <v>3990.7</v>
      </c>
      <c r="F19">
        <v>3722.8</v>
      </c>
      <c r="G19">
        <v>2991.6</v>
      </c>
      <c r="H19">
        <v>2244.5</v>
      </c>
      <c r="I19">
        <v>2564.3000000000002</v>
      </c>
      <c r="J19">
        <v>2651.6</v>
      </c>
      <c r="K19">
        <v>2623.8</v>
      </c>
    </row>
    <row r="20" spans="1:11" x14ac:dyDescent="0.25">
      <c r="A20" s="6" t="s">
        <v>4611</v>
      </c>
      <c r="B20">
        <v>11471.6</v>
      </c>
      <c r="C20">
        <v>10431.799999999999</v>
      </c>
      <c r="D20">
        <v>10853.3</v>
      </c>
      <c r="E20">
        <v>11222.7</v>
      </c>
      <c r="F20">
        <v>9950.5</v>
      </c>
      <c r="G20">
        <v>8879.4</v>
      </c>
      <c r="H20">
        <v>8475.2000000000007</v>
      </c>
      <c r="I20">
        <v>8591.5</v>
      </c>
      <c r="J20">
        <v>8230.6</v>
      </c>
      <c r="K20">
        <v>8274.2000000000007</v>
      </c>
    </row>
    <row r="21" spans="1:11" x14ac:dyDescent="0.25">
      <c r="A21" s="6" t="s">
        <v>7087</v>
      </c>
      <c r="B21">
        <v>3150.5</v>
      </c>
      <c r="C21">
        <v>3031.6</v>
      </c>
      <c r="D21">
        <v>3360.2</v>
      </c>
      <c r="E21">
        <v>3441.6</v>
      </c>
      <c r="F21">
        <v>3216.2</v>
      </c>
      <c r="G21">
        <v>3518.7</v>
      </c>
      <c r="H21">
        <v>3141.6</v>
      </c>
      <c r="I21">
        <v>3013.6</v>
      </c>
      <c r="J21">
        <v>2983.4</v>
      </c>
      <c r="K21">
        <v>3193.2</v>
      </c>
    </row>
    <row r="22" spans="1:11" x14ac:dyDescent="0.25">
      <c r="A22" s="6" t="s">
        <v>7088</v>
      </c>
      <c r="B22">
        <v>14622.1</v>
      </c>
      <c r="C22">
        <v>13463.4</v>
      </c>
      <c r="D22">
        <v>14213.5</v>
      </c>
      <c r="E22">
        <v>14664.3</v>
      </c>
      <c r="F22">
        <v>13166.7</v>
      </c>
      <c r="G22">
        <v>12398.1</v>
      </c>
      <c r="H22">
        <v>11616.8</v>
      </c>
      <c r="I22">
        <v>11605.1</v>
      </c>
      <c r="J22">
        <v>11214</v>
      </c>
      <c r="K22">
        <v>11467.4</v>
      </c>
    </row>
    <row r="23" spans="1:11" x14ac:dyDescent="0.25">
      <c r="A23" s="6" t="s">
        <v>4612</v>
      </c>
      <c r="B23">
        <v>20108.400000000001</v>
      </c>
      <c r="C23">
        <v>17915.400000000001</v>
      </c>
      <c r="D23">
        <v>17870</v>
      </c>
      <c r="E23">
        <v>18655</v>
      </c>
      <c r="F23">
        <v>16889.5</v>
      </c>
      <c r="G23">
        <v>15389.7</v>
      </c>
      <c r="H23">
        <v>13861.3</v>
      </c>
      <c r="I23">
        <v>14169.4</v>
      </c>
      <c r="J23">
        <v>13865.6</v>
      </c>
      <c r="K23">
        <v>14091.2</v>
      </c>
    </row>
    <row r="24" spans="1:11" x14ac:dyDescent="0.25">
      <c r="A24" s="6" t="s">
        <v>7089</v>
      </c>
      <c r="B24">
        <v>11471.6</v>
      </c>
      <c r="C24">
        <v>10431.799999999999</v>
      </c>
      <c r="D24">
        <v>10853.3</v>
      </c>
      <c r="E24">
        <v>11222.7</v>
      </c>
      <c r="F24">
        <v>9950.5</v>
      </c>
      <c r="G24">
        <v>8879.4</v>
      </c>
      <c r="H24">
        <v>8475.2000000000007</v>
      </c>
      <c r="I24">
        <v>8591.5</v>
      </c>
      <c r="J24">
        <v>8230.6</v>
      </c>
      <c r="K24">
        <v>8424.2000000000007</v>
      </c>
    </row>
    <row r="25" spans="1:11" x14ac:dyDescent="0.25">
      <c r="A25" s="6" t="s">
        <v>7090</v>
      </c>
      <c r="B25">
        <v>9.9699999999999997E-2</v>
      </c>
      <c r="C25">
        <v>-3.8800000000000001E-2</v>
      </c>
      <c r="D25">
        <v>-3.2899999999999999E-2</v>
      </c>
      <c r="E25">
        <v>0.12790000000000001</v>
      </c>
      <c r="F25">
        <v>0.1206</v>
      </c>
      <c r="G25">
        <v>4.7699999999999999E-2</v>
      </c>
      <c r="H25">
        <v>-1.35E-2</v>
      </c>
      <c r="I25">
        <v>4.3799999999999999E-2</v>
      </c>
      <c r="J25">
        <v>-2.3E-2</v>
      </c>
      <c r="K25">
        <v>6.9000000000000006E-2</v>
      </c>
    </row>
    <row r="26" spans="1:11" x14ac:dyDescent="0.25">
      <c r="A26" s="6" t="s">
        <v>7091</v>
      </c>
      <c r="B26">
        <v>718.1</v>
      </c>
      <c r="C26">
        <v>489.3</v>
      </c>
      <c r="D26">
        <v>435.1</v>
      </c>
      <c r="E26">
        <v>407.7</v>
      </c>
      <c r="F26">
        <v>416</v>
      </c>
      <c r="G26">
        <v>475</v>
      </c>
      <c r="H26">
        <v>420.8</v>
      </c>
      <c r="I26">
        <v>420.6</v>
      </c>
      <c r="J26">
        <v>469.2</v>
      </c>
      <c r="K26">
        <v>460.5</v>
      </c>
    </row>
    <row r="27" spans="1:11" x14ac:dyDescent="0.25">
      <c r="A27" s="6" t="s">
        <v>4613</v>
      </c>
      <c r="B27">
        <v>13402.4</v>
      </c>
      <c r="C27">
        <v>12025.8</v>
      </c>
      <c r="D27">
        <v>11005.2</v>
      </c>
      <c r="E27">
        <v>10398.5</v>
      </c>
      <c r="F27">
        <v>9275.4</v>
      </c>
      <c r="G27">
        <v>8369.1</v>
      </c>
      <c r="H27">
        <v>7484.9</v>
      </c>
      <c r="I27">
        <v>7536.8</v>
      </c>
      <c r="J27">
        <v>6863.8</v>
      </c>
      <c r="K27">
        <v>6165.1</v>
      </c>
    </row>
    <row r="28" spans="1:11" x14ac:dyDescent="0.25">
      <c r="A28" s="6" t="s">
        <v>7092</v>
      </c>
      <c r="B28">
        <v>-953.4</v>
      </c>
      <c r="C28">
        <v>-921.1</v>
      </c>
      <c r="D28">
        <v>-1050.3</v>
      </c>
      <c r="E28">
        <v>-1100.0999999999999</v>
      </c>
      <c r="F28">
        <v>-1098.5</v>
      </c>
      <c r="G28">
        <v>-793.6</v>
      </c>
      <c r="H28">
        <v>-1128.0999999999999</v>
      </c>
      <c r="I28">
        <v>-1017</v>
      </c>
      <c r="J28">
        <v>-579.79999999999995</v>
      </c>
      <c r="K28">
        <v>8.6999999999999993</v>
      </c>
    </row>
    <row r="29" spans="1:11" x14ac:dyDescent="0.25">
      <c r="A29" s="6" t="s">
        <v>7093</v>
      </c>
      <c r="B29">
        <v>13167.1</v>
      </c>
      <c r="C29">
        <v>11594</v>
      </c>
      <c r="D29">
        <v>10390</v>
      </c>
      <c r="E29">
        <v>9706.1</v>
      </c>
      <c r="F29">
        <v>8592.9</v>
      </c>
      <c r="G29">
        <v>8050.5</v>
      </c>
      <c r="H29">
        <v>6777.6</v>
      </c>
      <c r="I29">
        <v>6940.4</v>
      </c>
      <c r="J29">
        <v>6753.2</v>
      </c>
      <c r="K29">
        <v>6634.3</v>
      </c>
    </row>
    <row r="30" spans="1:11" x14ac:dyDescent="0.25">
      <c r="A30" s="6" t="s">
        <v>7094</v>
      </c>
      <c r="B30">
        <v>-5166.5</v>
      </c>
      <c r="C30">
        <v>-5444.1</v>
      </c>
      <c r="D30">
        <v>-5884.7</v>
      </c>
      <c r="E30">
        <v>-5885.5</v>
      </c>
      <c r="F30">
        <v>-5494.2</v>
      </c>
      <c r="G30">
        <v>-5147.6000000000004</v>
      </c>
      <c r="H30">
        <v>-5418.6</v>
      </c>
      <c r="I30">
        <v>-5127</v>
      </c>
      <c r="J30">
        <v>-5221</v>
      </c>
      <c r="K30">
        <v>-5406.6</v>
      </c>
    </row>
    <row r="31" spans="1:11" x14ac:dyDescent="0.25">
      <c r="A31" s="6" t="s">
        <v>7095</v>
      </c>
      <c r="B31">
        <v>-9.8699999999999992</v>
      </c>
      <c r="C31">
        <v>-10.42</v>
      </c>
      <c r="D31">
        <v>-11.29</v>
      </c>
      <c r="E31">
        <v>-11.29</v>
      </c>
      <c r="F31">
        <v>-10.41</v>
      </c>
      <c r="G31">
        <v>-9.7200000000000006</v>
      </c>
      <c r="H31">
        <v>-10.27</v>
      </c>
      <c r="I31">
        <v>-9.61</v>
      </c>
      <c r="J31">
        <v>-9.77</v>
      </c>
      <c r="K31">
        <v>-10.15</v>
      </c>
    </row>
    <row r="32" spans="1:11" x14ac:dyDescent="0.25">
      <c r="A32" s="6" t="s">
        <v>7096</v>
      </c>
      <c r="B32">
        <v>5473.2</v>
      </c>
      <c r="C32">
        <v>4645</v>
      </c>
      <c r="D32">
        <v>4112.5</v>
      </c>
      <c r="E32">
        <v>4026</v>
      </c>
      <c r="F32">
        <v>3440.6</v>
      </c>
      <c r="G32">
        <v>3091</v>
      </c>
      <c r="H32">
        <v>2493.6999999999998</v>
      </c>
      <c r="I32">
        <v>2734.9</v>
      </c>
      <c r="J32">
        <v>2548.8000000000002</v>
      </c>
      <c r="K32">
        <v>2442.6999999999998</v>
      </c>
    </row>
    <row r="33" spans="1:11" x14ac:dyDescent="0.25">
      <c r="A33" s="6" t="s">
        <v>4614</v>
      </c>
      <c r="B33">
        <v>25.2</v>
      </c>
      <c r="C33">
        <v>22.22</v>
      </c>
      <c r="D33">
        <v>19.97</v>
      </c>
      <c r="E33">
        <v>18.649999999999999</v>
      </c>
      <c r="F33">
        <v>16.32</v>
      </c>
      <c r="G33">
        <v>15.25</v>
      </c>
      <c r="H33">
        <v>12.87</v>
      </c>
      <c r="I33">
        <v>13.05</v>
      </c>
      <c r="J33">
        <v>12.68</v>
      </c>
      <c r="K33">
        <v>12.49</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678C-EE66-4A8F-9ABE-C175FADC1534}">
  <sheetPr>
    <tabColor rgb="FFFF0000"/>
  </sheetPr>
  <dimension ref="A1:L20"/>
  <sheetViews>
    <sheetView workbookViewId="0">
      <selection activeCell="B17" sqref="B17"/>
    </sheetView>
  </sheetViews>
  <sheetFormatPr baseColWidth="10" defaultRowHeight="15" x14ac:dyDescent="0.25"/>
  <cols>
    <col min="1" max="1" width="26.7109375" bestFit="1" customWidth="1"/>
    <col min="2" max="11" width="7.7109375" bestFit="1" customWidth="1"/>
    <col min="12" max="12" width="12.85546875" bestFit="1" customWidth="1"/>
    <col min="13" max="13" width="7.28515625" bestFit="1" customWidth="1"/>
    <col min="14" max="17" width="12.85546875" bestFit="1" customWidth="1"/>
  </cols>
  <sheetData>
    <row r="1" spans="1:12" x14ac:dyDescent="0.25">
      <c r="A1" t="s">
        <v>7051</v>
      </c>
      <c r="B1" t="s">
        <v>7141</v>
      </c>
      <c r="C1" t="s">
        <v>7142</v>
      </c>
      <c r="D1" t="s">
        <v>7143</v>
      </c>
      <c r="E1" t="s">
        <v>7144</v>
      </c>
      <c r="F1" t="s">
        <v>7145</v>
      </c>
      <c r="G1" t="s">
        <v>4419</v>
      </c>
      <c r="H1" t="s">
        <v>7146</v>
      </c>
      <c r="I1" t="s">
        <v>7147</v>
      </c>
      <c r="J1" t="s">
        <v>7148</v>
      </c>
      <c r="K1" t="s">
        <v>7149</v>
      </c>
      <c r="L1" t="s">
        <v>7552</v>
      </c>
    </row>
    <row r="2" spans="1:12" x14ac:dyDescent="0.25">
      <c r="A2" s="6" t="s">
        <v>7062</v>
      </c>
      <c r="B2">
        <v>3011.6</v>
      </c>
      <c r="C2">
        <v>1865.5</v>
      </c>
      <c r="D2">
        <v>1301.2</v>
      </c>
      <c r="E2">
        <v>2387.9</v>
      </c>
      <c r="F2">
        <v>2195.1</v>
      </c>
      <c r="G2">
        <v>1675.2</v>
      </c>
      <c r="H2">
        <v>521.70000000000005</v>
      </c>
      <c r="I2">
        <v>1604</v>
      </c>
      <c r="J2">
        <v>1358.8</v>
      </c>
      <c r="K2">
        <v>1171.3</v>
      </c>
    </row>
    <row r="3" spans="1:12" x14ac:dyDescent="0.25">
      <c r="A3" s="6" t="s">
        <v>7076</v>
      </c>
      <c r="B3">
        <v>790.2</v>
      </c>
      <c r="C3">
        <v>903.3</v>
      </c>
      <c r="D3">
        <v>1049</v>
      </c>
      <c r="E3">
        <v>1077.3</v>
      </c>
      <c r="F3">
        <v>1054.0999999999999</v>
      </c>
      <c r="G3">
        <v>1107.5</v>
      </c>
      <c r="H3">
        <v>993.1</v>
      </c>
      <c r="I3">
        <v>907.1</v>
      </c>
      <c r="J3">
        <v>917.7</v>
      </c>
      <c r="K3">
        <v>810.7</v>
      </c>
    </row>
    <row r="4" spans="1:12" x14ac:dyDescent="0.25">
      <c r="A4" s="6" t="s">
        <v>4617</v>
      </c>
      <c r="B4">
        <v>-774.8</v>
      </c>
      <c r="C4">
        <v>-582.1</v>
      </c>
      <c r="D4">
        <v>637</v>
      </c>
      <c r="E4">
        <v>-604.9</v>
      </c>
      <c r="F4">
        <v>-256.89999999999998</v>
      </c>
      <c r="G4">
        <v>-66.900000000000006</v>
      </c>
      <c r="H4">
        <v>786</v>
      </c>
      <c r="I4">
        <v>44.9</v>
      </c>
      <c r="J4">
        <v>-152.9</v>
      </c>
      <c r="K4">
        <v>393.7</v>
      </c>
    </row>
    <row r="5" spans="1:12" x14ac:dyDescent="0.25">
      <c r="A5" s="6" t="s">
        <v>7097</v>
      </c>
      <c r="B5">
        <v>3027</v>
      </c>
      <c r="C5">
        <v>2186.6999999999998</v>
      </c>
      <c r="D5">
        <v>2987.2</v>
      </c>
      <c r="E5">
        <v>2860.3</v>
      </c>
      <c r="F5">
        <v>2992.3</v>
      </c>
      <c r="G5">
        <v>2715.8</v>
      </c>
      <c r="H5">
        <v>2300.8000000000002</v>
      </c>
      <c r="I5">
        <v>2556</v>
      </c>
      <c r="J5">
        <v>2123.6</v>
      </c>
      <c r="K5">
        <v>2375.6999999999998</v>
      </c>
    </row>
    <row r="6" spans="1:12" x14ac:dyDescent="0.25">
      <c r="A6" s="6" t="s">
        <v>7098</v>
      </c>
      <c r="B6">
        <v>0.38429999999999997</v>
      </c>
      <c r="C6">
        <v>-0.26800000000000002</v>
      </c>
      <c r="D6">
        <v>4.4400000000000002E-2</v>
      </c>
      <c r="E6">
        <v>-4.41E-2</v>
      </c>
      <c r="F6">
        <v>0.1018</v>
      </c>
      <c r="G6">
        <v>0.1804</v>
      </c>
      <c r="H6">
        <v>-9.98E-2</v>
      </c>
      <c r="I6">
        <v>0.2036</v>
      </c>
      <c r="J6">
        <v>-0.1061</v>
      </c>
      <c r="K6">
        <v>0.56399999999999995</v>
      </c>
    </row>
    <row r="7" spans="1:12" x14ac:dyDescent="0.25">
      <c r="A7" s="6" t="s">
        <v>7099</v>
      </c>
      <c r="B7">
        <v>-1390.5</v>
      </c>
      <c r="C7">
        <v>-1632.8</v>
      </c>
      <c r="D7">
        <v>-1638.4</v>
      </c>
      <c r="E7">
        <v>-1970.8</v>
      </c>
      <c r="F7">
        <v>-1952.3</v>
      </c>
      <c r="G7">
        <v>-1846.6</v>
      </c>
      <c r="H7">
        <v>-1964.9</v>
      </c>
      <c r="I7">
        <v>-1725.2</v>
      </c>
      <c r="J7">
        <v>-1537.3</v>
      </c>
      <c r="K7">
        <v>-1872.8</v>
      </c>
    </row>
    <row r="8" spans="1:12" x14ac:dyDescent="0.25">
      <c r="A8" s="6" t="s">
        <v>7100</v>
      </c>
      <c r="B8">
        <v>687.7</v>
      </c>
      <c r="C8">
        <v>904.1</v>
      </c>
      <c r="D8">
        <v>601.9</v>
      </c>
      <c r="E8">
        <v>638.1</v>
      </c>
      <c r="F8">
        <v>653.70000000000005</v>
      </c>
      <c r="G8">
        <v>470.7</v>
      </c>
      <c r="H8">
        <v>433.8</v>
      </c>
      <c r="I8">
        <v>448.8</v>
      </c>
      <c r="J8">
        <v>395.5</v>
      </c>
      <c r="K8">
        <v>340.1</v>
      </c>
    </row>
    <row r="9" spans="1:12" x14ac:dyDescent="0.25">
      <c r="A9" s="6" t="s">
        <v>7101</v>
      </c>
      <c r="B9">
        <v>-1356.9</v>
      </c>
      <c r="C9">
        <v>-621.20000000000005</v>
      </c>
      <c r="D9">
        <v>-856.6</v>
      </c>
      <c r="E9">
        <v>-875.8</v>
      </c>
      <c r="F9">
        <v>-630.20000000000005</v>
      </c>
      <c r="G9">
        <v>-588.70000000000005</v>
      </c>
      <c r="H9">
        <v>-33.700000000000003</v>
      </c>
      <c r="I9">
        <v>-701.6</v>
      </c>
      <c r="J9">
        <v>-390.1</v>
      </c>
      <c r="K9">
        <v>-618.29999999999995</v>
      </c>
    </row>
    <row r="10" spans="1:12" x14ac:dyDescent="0.25">
      <c r="A10" s="6" t="s">
        <v>4618</v>
      </c>
      <c r="B10">
        <v>26.7</v>
      </c>
      <c r="C10">
        <v>-12.8</v>
      </c>
      <c r="D10">
        <v>17.3</v>
      </c>
      <c r="E10">
        <v>1.1000000000000001</v>
      </c>
      <c r="F10">
        <v>-1.9</v>
      </c>
      <c r="H10">
        <v>0.5</v>
      </c>
      <c r="I10">
        <v>3.1</v>
      </c>
    </row>
    <row r="11" spans="1:12" x14ac:dyDescent="0.25">
      <c r="A11" s="6" t="s">
        <v>7102</v>
      </c>
      <c r="B11">
        <v>-2033</v>
      </c>
      <c r="C11">
        <v>-1362.7</v>
      </c>
      <c r="D11">
        <v>-1875.8</v>
      </c>
      <c r="E11">
        <v>-2207.4</v>
      </c>
      <c r="F11">
        <v>-1930.7</v>
      </c>
      <c r="G11">
        <v>-1964.6</v>
      </c>
      <c r="H11">
        <v>-1564.3</v>
      </c>
      <c r="I11">
        <v>-1974.9</v>
      </c>
      <c r="J11">
        <v>-1531.9</v>
      </c>
      <c r="K11">
        <v>-2151</v>
      </c>
    </row>
    <row r="12" spans="1:12" x14ac:dyDescent="0.25">
      <c r="A12" s="6" t="s">
        <v>7103</v>
      </c>
      <c r="B12">
        <v>-1004.7</v>
      </c>
      <c r="C12">
        <v>-708</v>
      </c>
      <c r="D12">
        <v>-1239.8</v>
      </c>
      <c r="E12">
        <v>-1138.5999999999999</v>
      </c>
      <c r="F12">
        <v>-804.3</v>
      </c>
      <c r="G12">
        <v>-558.29999999999995</v>
      </c>
      <c r="H12">
        <v>-829.3</v>
      </c>
      <c r="I12">
        <v>-680.5</v>
      </c>
      <c r="J12">
        <v>-623.79999999999995</v>
      </c>
      <c r="K12">
        <v>-283.10000000000002</v>
      </c>
    </row>
    <row r="13" spans="1:12" x14ac:dyDescent="0.25">
      <c r="A13" s="6" t="s">
        <v>7104</v>
      </c>
      <c r="B13">
        <v>33.6</v>
      </c>
      <c r="C13">
        <v>36</v>
      </c>
      <c r="D13">
        <v>11.6</v>
      </c>
      <c r="E13">
        <v>-49.4</v>
      </c>
      <c r="F13">
        <v>-335.1</v>
      </c>
      <c r="G13">
        <v>39.299999999999997</v>
      </c>
      <c r="H13">
        <v>-41.1</v>
      </c>
      <c r="I13">
        <v>-179.8</v>
      </c>
      <c r="J13">
        <v>-13.6</v>
      </c>
      <c r="K13">
        <v>31</v>
      </c>
    </row>
    <row r="14" spans="1:12" x14ac:dyDescent="0.25">
      <c r="A14" s="6" t="s">
        <v>7105</v>
      </c>
      <c r="B14">
        <v>1276</v>
      </c>
      <c r="C14">
        <v>-210.9</v>
      </c>
      <c r="D14">
        <v>-580.29999999999995</v>
      </c>
      <c r="E14">
        <v>1271.4000000000001</v>
      </c>
      <c r="F14">
        <v>1210.5</v>
      </c>
      <c r="G14">
        <v>125.2</v>
      </c>
      <c r="H14">
        <v>46.9</v>
      </c>
      <c r="I14">
        <v>663.8</v>
      </c>
      <c r="J14">
        <v>116.9</v>
      </c>
      <c r="K14">
        <v>525.9</v>
      </c>
    </row>
    <row r="15" spans="1:12" x14ac:dyDescent="0.25">
      <c r="A15" s="6" t="s">
        <v>7106</v>
      </c>
      <c r="B15">
        <v>304.89999999999998</v>
      </c>
      <c r="C15">
        <v>-882.9</v>
      </c>
      <c r="D15">
        <v>-1808.5</v>
      </c>
      <c r="E15">
        <v>83.4</v>
      </c>
      <c r="F15">
        <v>71.099999999999994</v>
      </c>
      <c r="G15">
        <v>-393.8</v>
      </c>
      <c r="H15">
        <v>-823.5</v>
      </c>
      <c r="I15">
        <v>-196.5</v>
      </c>
      <c r="J15">
        <v>-520.5</v>
      </c>
      <c r="K15">
        <v>273.8</v>
      </c>
    </row>
    <row r="16" spans="1:12" x14ac:dyDescent="0.25">
      <c r="A16" s="6" t="s">
        <v>7107</v>
      </c>
      <c r="B16">
        <v>1262.5999999999999</v>
      </c>
      <c r="C16">
        <v>-111.3</v>
      </c>
      <c r="D16">
        <v>-635.5</v>
      </c>
      <c r="E16">
        <v>739.2</v>
      </c>
      <c r="F16">
        <v>1071.2</v>
      </c>
      <c r="G16">
        <v>449</v>
      </c>
      <c r="H16">
        <v>-100.7</v>
      </c>
      <c r="I16">
        <v>278.8</v>
      </c>
      <c r="J16">
        <v>-12.5</v>
      </c>
      <c r="K16">
        <v>477.7</v>
      </c>
    </row>
    <row r="17" spans="1:11" x14ac:dyDescent="0.25">
      <c r="A17" s="6" t="s">
        <v>7108</v>
      </c>
      <c r="B17">
        <v>1636.5</v>
      </c>
      <c r="C17">
        <v>553.9</v>
      </c>
      <c r="D17">
        <v>1348.8</v>
      </c>
      <c r="E17">
        <v>889.5</v>
      </c>
      <c r="F17">
        <v>1040</v>
      </c>
      <c r="G17">
        <v>869.2</v>
      </c>
      <c r="H17">
        <v>335.9</v>
      </c>
      <c r="I17">
        <v>830.8</v>
      </c>
      <c r="J17">
        <v>586.29999999999995</v>
      </c>
      <c r="K17">
        <v>502.9</v>
      </c>
    </row>
    <row r="18" spans="1:11" x14ac:dyDescent="0.25">
      <c r="A18" s="6" t="s">
        <v>7109</v>
      </c>
      <c r="B18">
        <v>1.9544999999999999</v>
      </c>
      <c r="C18">
        <v>-0.58930000000000005</v>
      </c>
      <c r="D18">
        <v>0.51639999999999997</v>
      </c>
      <c r="E18">
        <v>-0.1447</v>
      </c>
      <c r="F18">
        <v>0.19650000000000001</v>
      </c>
      <c r="G18">
        <v>1.5876999999999999</v>
      </c>
      <c r="H18">
        <v>-0.59570000000000001</v>
      </c>
      <c r="I18">
        <v>0.41699999999999998</v>
      </c>
      <c r="J18">
        <v>0.1658</v>
      </c>
    </row>
    <row r="19" spans="1:11" x14ac:dyDescent="0.25">
      <c r="A19" s="6" t="s">
        <v>7072</v>
      </c>
      <c r="B19">
        <v>5.6800000000000003E-2</v>
      </c>
      <c r="C19">
        <v>2.35E-2</v>
      </c>
      <c r="D19">
        <v>7.1999999999999995E-2</v>
      </c>
      <c r="E19">
        <v>3.4700000000000002E-2</v>
      </c>
      <c r="F19">
        <v>4.4299999999999999E-2</v>
      </c>
      <c r="G19">
        <v>4.4699999999999997E-2</v>
      </c>
      <c r="H19">
        <v>1.9699999999999999E-2</v>
      </c>
      <c r="I19">
        <v>4.3499999999999997E-2</v>
      </c>
      <c r="J19">
        <v>3.09E-2</v>
      </c>
      <c r="K19">
        <v>2.9399999999999999E-2</v>
      </c>
    </row>
    <row r="20" spans="1:11" x14ac:dyDescent="0.25">
      <c r="A20" s="6" t="s">
        <v>7068</v>
      </c>
      <c r="B20">
        <v>3.13</v>
      </c>
      <c r="C20">
        <v>1.06</v>
      </c>
      <c r="D20">
        <v>2.59</v>
      </c>
      <c r="E20">
        <v>1.71</v>
      </c>
      <c r="F20">
        <v>1.98</v>
      </c>
      <c r="G20">
        <v>1.65</v>
      </c>
      <c r="H20">
        <v>0.64</v>
      </c>
      <c r="I20">
        <v>1.56</v>
      </c>
      <c r="J20">
        <v>1.1000000000000001</v>
      </c>
      <c r="K20">
        <v>0.95</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E6EE-5972-44E2-A674-4027D4C6AFF0}">
  <sheetPr>
    <tabColor rgb="FFFF0000"/>
  </sheetPr>
  <dimension ref="A1:M29"/>
  <sheetViews>
    <sheetView workbookViewId="0">
      <selection activeCell="A21" sqref="A21"/>
    </sheetView>
  </sheetViews>
  <sheetFormatPr baseColWidth="10" defaultRowHeight="15" x14ac:dyDescent="0.25"/>
  <cols>
    <col min="1" max="1" width="23.42578125" bestFit="1" customWidth="1"/>
    <col min="2" max="2" width="10" bestFit="1" customWidth="1"/>
    <col min="3" max="4" width="7.7109375" bestFit="1" customWidth="1"/>
    <col min="5" max="6" width="7.28515625" bestFit="1" customWidth="1"/>
    <col min="7" max="8" width="7.7109375" bestFit="1" customWidth="1"/>
    <col min="9" max="9" width="7.28515625" bestFit="1" customWidth="1"/>
    <col min="10" max="11" width="7.7109375" bestFit="1" customWidth="1"/>
    <col min="12" max="12" width="7.28515625" bestFit="1" customWidth="1"/>
    <col min="13" max="17" width="12.85546875" bestFit="1" customWidth="1"/>
  </cols>
  <sheetData>
    <row r="1" spans="1:13" x14ac:dyDescent="0.25">
      <c r="A1" t="s">
        <v>7051</v>
      </c>
      <c r="B1" t="s">
        <v>7150</v>
      </c>
      <c r="C1" t="s">
        <v>7141</v>
      </c>
      <c r="D1" t="s">
        <v>7142</v>
      </c>
      <c r="E1" t="s">
        <v>7143</v>
      </c>
      <c r="F1" t="s">
        <v>7144</v>
      </c>
      <c r="G1" t="s">
        <v>7145</v>
      </c>
      <c r="H1" t="s">
        <v>4419</v>
      </c>
      <c r="I1" t="s">
        <v>7146</v>
      </c>
      <c r="J1" t="s">
        <v>7147</v>
      </c>
      <c r="K1" t="s">
        <v>7148</v>
      </c>
      <c r="L1" t="s">
        <v>7149</v>
      </c>
      <c r="M1" t="s">
        <v>7151</v>
      </c>
    </row>
    <row r="2" spans="1:13" x14ac:dyDescent="0.25">
      <c r="A2" s="6" t="s">
        <v>7110</v>
      </c>
      <c r="B2">
        <v>41392</v>
      </c>
      <c r="C2">
        <v>34419</v>
      </c>
      <c r="D2">
        <v>30642</v>
      </c>
      <c r="E2">
        <v>29891</v>
      </c>
      <c r="F2">
        <v>27359</v>
      </c>
      <c r="G2">
        <v>19967</v>
      </c>
      <c r="H2">
        <v>24992</v>
      </c>
      <c r="I2">
        <v>22399</v>
      </c>
      <c r="J2">
        <v>16754</v>
      </c>
      <c r="K2">
        <v>24083</v>
      </c>
      <c r="L2">
        <v>20952</v>
      </c>
    </row>
    <row r="3" spans="1:13" x14ac:dyDescent="0.25">
      <c r="A3" s="6" t="s">
        <v>7111</v>
      </c>
      <c r="C3">
        <v>0.12330000000000001</v>
      </c>
      <c r="D3">
        <v>2.5100000000000001E-2</v>
      </c>
      <c r="E3">
        <v>9.2600000000000002E-2</v>
      </c>
      <c r="F3">
        <v>0.37019999999999997</v>
      </c>
      <c r="G3">
        <v>-0.2011</v>
      </c>
      <c r="H3">
        <v>0.1158</v>
      </c>
      <c r="I3">
        <v>0.33700000000000002</v>
      </c>
      <c r="J3">
        <v>-0.30430000000000001</v>
      </c>
      <c r="K3">
        <v>0.14940000000000001</v>
      </c>
      <c r="L3">
        <v>0.31269999999999998</v>
      </c>
    </row>
    <row r="4" spans="1:13" x14ac:dyDescent="0.25">
      <c r="A4" s="6" t="s">
        <v>7112</v>
      </c>
      <c r="B4">
        <v>47258</v>
      </c>
      <c r="C4">
        <v>39585</v>
      </c>
      <c r="D4">
        <v>36086</v>
      </c>
      <c r="E4">
        <v>35776</v>
      </c>
      <c r="F4">
        <v>33244</v>
      </c>
      <c r="G4">
        <v>25461</v>
      </c>
      <c r="H4">
        <v>30140</v>
      </c>
      <c r="I4">
        <v>27818</v>
      </c>
      <c r="J4">
        <v>21881</v>
      </c>
      <c r="K4">
        <v>29304</v>
      </c>
      <c r="L4">
        <v>26358</v>
      </c>
    </row>
    <row r="5" spans="1:13" x14ac:dyDescent="0.25">
      <c r="A5" s="6" t="s">
        <v>7113</v>
      </c>
      <c r="B5">
        <v>13.18</v>
      </c>
      <c r="C5">
        <v>11.43</v>
      </c>
      <c r="D5">
        <v>16.43</v>
      </c>
      <c r="E5">
        <v>22.97</v>
      </c>
      <c r="F5">
        <v>11.46</v>
      </c>
      <c r="G5">
        <v>9.1</v>
      </c>
      <c r="H5">
        <v>14.92</v>
      </c>
      <c r="I5">
        <v>42.94</v>
      </c>
      <c r="J5">
        <v>10.45</v>
      </c>
      <c r="K5">
        <v>17.72</v>
      </c>
      <c r="L5">
        <v>17.89</v>
      </c>
    </row>
    <row r="6" spans="1:13" x14ac:dyDescent="0.25">
      <c r="A6" s="6" t="s">
        <v>7114</v>
      </c>
      <c r="B6">
        <v>1.34</v>
      </c>
      <c r="C6">
        <v>1.19</v>
      </c>
      <c r="D6">
        <v>1.3</v>
      </c>
      <c r="E6">
        <v>1.6</v>
      </c>
      <c r="F6">
        <v>1.07</v>
      </c>
      <c r="G6">
        <v>0.85</v>
      </c>
      <c r="H6">
        <v>1.29</v>
      </c>
      <c r="I6">
        <v>1.32</v>
      </c>
      <c r="J6">
        <v>0.88</v>
      </c>
      <c r="K6">
        <v>1.27</v>
      </c>
      <c r="L6">
        <v>1.22</v>
      </c>
    </row>
    <row r="7" spans="1:13" x14ac:dyDescent="0.25">
      <c r="A7" s="6" t="s">
        <v>7115</v>
      </c>
      <c r="B7">
        <v>2.98</v>
      </c>
      <c r="C7">
        <v>2.61</v>
      </c>
      <c r="D7">
        <v>2.64</v>
      </c>
      <c r="E7">
        <v>2.88</v>
      </c>
      <c r="F7">
        <v>2.82</v>
      </c>
      <c r="G7">
        <v>2.3199999999999998</v>
      </c>
      <c r="H7">
        <v>3.1</v>
      </c>
      <c r="I7">
        <v>3.31</v>
      </c>
      <c r="J7">
        <v>2.41</v>
      </c>
      <c r="K7">
        <v>3.57</v>
      </c>
      <c r="L7">
        <v>3.16</v>
      </c>
    </row>
    <row r="8" spans="1:13" x14ac:dyDescent="0.25">
      <c r="A8" s="6" t="s">
        <v>7116</v>
      </c>
      <c r="B8">
        <v>21.35</v>
      </c>
      <c r="C8">
        <v>21.03</v>
      </c>
      <c r="D8">
        <v>55.32</v>
      </c>
      <c r="E8">
        <v>22.16</v>
      </c>
      <c r="F8">
        <v>30.76</v>
      </c>
      <c r="G8">
        <v>19.2</v>
      </c>
      <c r="H8">
        <v>28.75</v>
      </c>
      <c r="I8">
        <v>66.680000000000007</v>
      </c>
      <c r="J8">
        <v>20.170000000000002</v>
      </c>
      <c r="K8">
        <v>41.08</v>
      </c>
      <c r="L8">
        <v>41.66</v>
      </c>
    </row>
    <row r="9" spans="1:13" x14ac:dyDescent="0.25">
      <c r="A9" s="6" t="s">
        <v>7117</v>
      </c>
      <c r="B9">
        <v>12.73</v>
      </c>
      <c r="C9">
        <v>11.37</v>
      </c>
      <c r="D9">
        <v>14.01</v>
      </c>
      <c r="E9">
        <v>10.01</v>
      </c>
      <c r="F9">
        <v>9.56</v>
      </c>
      <c r="G9">
        <v>6.67</v>
      </c>
      <c r="H9">
        <v>9.1999999999999993</v>
      </c>
      <c r="I9">
        <v>9.74</v>
      </c>
      <c r="J9">
        <v>6.55</v>
      </c>
      <c r="K9">
        <v>11.34</v>
      </c>
      <c r="L9">
        <v>8.82</v>
      </c>
    </row>
    <row r="10" spans="1:13" x14ac:dyDescent="0.25">
      <c r="A10" s="6" t="s">
        <v>7118</v>
      </c>
      <c r="B10">
        <v>1.53</v>
      </c>
      <c r="C10">
        <v>1.37</v>
      </c>
      <c r="D10">
        <v>1.53</v>
      </c>
      <c r="E10">
        <v>1.91</v>
      </c>
      <c r="F10">
        <v>1.3</v>
      </c>
      <c r="G10">
        <v>1.08</v>
      </c>
      <c r="H10">
        <v>1.55</v>
      </c>
      <c r="I10">
        <v>1.63</v>
      </c>
      <c r="J10">
        <v>1.1399999999999999</v>
      </c>
      <c r="K10">
        <v>1.54</v>
      </c>
      <c r="L10">
        <v>1.54</v>
      </c>
    </row>
    <row r="11" spans="1:13" x14ac:dyDescent="0.25">
      <c r="A11" s="6" t="s">
        <v>7119</v>
      </c>
      <c r="B11">
        <v>9.2799999999999994</v>
      </c>
      <c r="C11">
        <v>8.15</v>
      </c>
      <c r="D11">
        <v>10.46</v>
      </c>
      <c r="E11">
        <v>12.32</v>
      </c>
      <c r="F11">
        <v>7.54</v>
      </c>
      <c r="G11">
        <v>6.28</v>
      </c>
      <c r="H11">
        <v>8.7899999999999991</v>
      </c>
      <c r="I11">
        <v>12.36</v>
      </c>
      <c r="J11">
        <v>6.51</v>
      </c>
      <c r="K11">
        <v>9.5500000000000007</v>
      </c>
      <c r="L11">
        <v>9.9</v>
      </c>
    </row>
    <row r="12" spans="1:13" x14ac:dyDescent="0.25">
      <c r="A12" s="6" t="s">
        <v>7120</v>
      </c>
      <c r="B12">
        <v>11.08</v>
      </c>
      <c r="C12">
        <v>9.74</v>
      </c>
      <c r="D12">
        <v>14.17</v>
      </c>
      <c r="E12">
        <v>19.3</v>
      </c>
      <c r="F12">
        <v>9.98</v>
      </c>
      <c r="G12">
        <v>8.5</v>
      </c>
      <c r="H12">
        <v>12.98</v>
      </c>
      <c r="I12">
        <v>22.12</v>
      </c>
      <c r="J12">
        <v>8.91</v>
      </c>
      <c r="K12">
        <v>13.62</v>
      </c>
      <c r="L12">
        <v>14.24</v>
      </c>
    </row>
    <row r="13" spans="1:13" x14ac:dyDescent="0.25">
      <c r="A13" s="6" t="s">
        <v>7121</v>
      </c>
      <c r="B13">
        <v>24.38</v>
      </c>
      <c r="C13">
        <v>24.19</v>
      </c>
      <c r="D13">
        <v>65.150000000000006</v>
      </c>
      <c r="E13">
        <v>26.52</v>
      </c>
      <c r="F13">
        <v>37.369999999999997</v>
      </c>
      <c r="G13">
        <v>24.48</v>
      </c>
      <c r="H13">
        <v>34.68</v>
      </c>
      <c r="I13">
        <v>82.82</v>
      </c>
      <c r="J13">
        <v>26.34</v>
      </c>
      <c r="K13">
        <v>49.98</v>
      </c>
      <c r="L13">
        <v>52.41</v>
      </c>
    </row>
    <row r="14" spans="1:13" x14ac:dyDescent="0.25">
      <c r="A14" s="6" t="s">
        <v>7122</v>
      </c>
      <c r="B14">
        <v>0.86</v>
      </c>
      <c r="C14">
        <v>0.87</v>
      </c>
      <c r="D14">
        <v>0.9</v>
      </c>
      <c r="E14">
        <v>1.04</v>
      </c>
      <c r="F14">
        <v>1.1599999999999999</v>
      </c>
      <c r="G14">
        <v>1.1599999999999999</v>
      </c>
      <c r="H14">
        <v>1.1000000000000001</v>
      </c>
      <c r="I14">
        <v>1.25</v>
      </c>
      <c r="J14">
        <v>1.24</v>
      </c>
      <c r="K14">
        <v>1.22</v>
      </c>
      <c r="L14">
        <v>1.27</v>
      </c>
    </row>
    <row r="15" spans="1:13" x14ac:dyDescent="0.25">
      <c r="A15" s="6" t="s">
        <v>7123</v>
      </c>
      <c r="B15">
        <v>2.34</v>
      </c>
      <c r="C15">
        <v>2.36</v>
      </c>
      <c r="D15">
        <v>3.02</v>
      </c>
      <c r="E15">
        <v>3.74</v>
      </c>
      <c r="F15">
        <v>2.5499999999999998</v>
      </c>
      <c r="G15">
        <v>2.46</v>
      </c>
      <c r="H15">
        <v>2.59</v>
      </c>
      <c r="I15">
        <v>3.77</v>
      </c>
      <c r="J15">
        <v>2.56</v>
      </c>
      <c r="K15">
        <v>2.68</v>
      </c>
      <c r="L15">
        <v>3.17</v>
      </c>
    </row>
    <row r="16" spans="1:13" x14ac:dyDescent="0.25">
      <c r="A16" s="6" t="s">
        <v>7124</v>
      </c>
      <c r="B16">
        <v>6.15</v>
      </c>
      <c r="C16">
        <v>7.01</v>
      </c>
      <c r="D16">
        <v>18.829999999999998</v>
      </c>
      <c r="E16">
        <v>8.0500000000000007</v>
      </c>
      <c r="F16">
        <v>12.62</v>
      </c>
      <c r="G16">
        <v>9.57</v>
      </c>
      <c r="H16">
        <v>10.220000000000001</v>
      </c>
      <c r="I16">
        <v>25.23</v>
      </c>
      <c r="J16">
        <v>10.34</v>
      </c>
      <c r="K16">
        <v>14.04</v>
      </c>
      <c r="L16">
        <v>16.75</v>
      </c>
    </row>
    <row r="17" spans="1:12" x14ac:dyDescent="0.25">
      <c r="A17" s="6" t="s">
        <v>3275</v>
      </c>
      <c r="B17">
        <v>1.54</v>
      </c>
      <c r="C17">
        <v>1.5</v>
      </c>
      <c r="D17">
        <v>1.47</v>
      </c>
      <c r="E17">
        <v>1.69</v>
      </c>
      <c r="F17">
        <v>1.66</v>
      </c>
      <c r="G17">
        <v>1.55</v>
      </c>
      <c r="H17">
        <v>1.62</v>
      </c>
      <c r="I17">
        <v>1.75</v>
      </c>
      <c r="J17">
        <v>1.69</v>
      </c>
      <c r="K17">
        <v>1.53</v>
      </c>
      <c r="L17">
        <v>1.54</v>
      </c>
    </row>
    <row r="18" spans="1:12" x14ac:dyDescent="0.25">
      <c r="A18" s="6" t="s">
        <v>3274</v>
      </c>
      <c r="B18">
        <v>2.14</v>
      </c>
      <c r="C18">
        <v>2</v>
      </c>
      <c r="D18">
        <v>2.04</v>
      </c>
      <c r="E18">
        <v>2.13</v>
      </c>
      <c r="F18">
        <v>2.0099999999999998</v>
      </c>
      <c r="G18">
        <v>1.92</v>
      </c>
      <c r="H18">
        <v>2.0299999999999998</v>
      </c>
      <c r="I18">
        <v>2.11</v>
      </c>
      <c r="J18">
        <v>2.0699999999999998</v>
      </c>
      <c r="K18">
        <v>1.96</v>
      </c>
      <c r="L18">
        <v>1.93</v>
      </c>
    </row>
    <row r="19" spans="1:12" x14ac:dyDescent="0.25">
      <c r="A19" s="6" t="s">
        <v>7125</v>
      </c>
      <c r="B19">
        <v>0.95</v>
      </c>
      <c r="C19">
        <v>0.92</v>
      </c>
      <c r="D19">
        <v>0.82</v>
      </c>
      <c r="E19">
        <v>0.69</v>
      </c>
      <c r="F19">
        <v>0.94</v>
      </c>
      <c r="G19">
        <v>0.95</v>
      </c>
      <c r="H19">
        <v>0.87</v>
      </c>
      <c r="I19">
        <v>0.81</v>
      </c>
      <c r="J19">
        <v>0.91</v>
      </c>
      <c r="K19">
        <v>0.91</v>
      </c>
      <c r="L19">
        <v>0.87</v>
      </c>
    </row>
    <row r="20" spans="1:12" x14ac:dyDescent="0.25">
      <c r="A20" s="6" t="s">
        <v>7126</v>
      </c>
      <c r="B20">
        <v>15.78</v>
      </c>
      <c r="C20">
        <v>18.79</v>
      </c>
      <c r="D20">
        <v>16.88</v>
      </c>
      <c r="E20">
        <v>9.65</v>
      </c>
      <c r="F20">
        <v>14.45</v>
      </c>
      <c r="G20">
        <v>16.04</v>
      </c>
      <c r="H20">
        <v>15.53</v>
      </c>
      <c r="I20">
        <v>9.89</v>
      </c>
      <c r="J20">
        <v>20.81</v>
      </c>
      <c r="K20">
        <v>16.09</v>
      </c>
      <c r="L20">
        <v>11.87</v>
      </c>
    </row>
    <row r="21" spans="1:12" x14ac:dyDescent="0.25">
      <c r="A21" s="6" t="s">
        <v>4601</v>
      </c>
      <c r="B21">
        <v>0.24</v>
      </c>
      <c r="C21">
        <v>0.23699999999999999</v>
      </c>
      <c r="D21">
        <v>0.16600000000000001</v>
      </c>
      <c r="E21">
        <v>0.13</v>
      </c>
      <c r="F21">
        <v>0.249</v>
      </c>
      <c r="G21">
        <v>0.25</v>
      </c>
      <c r="H21">
        <v>0.219</v>
      </c>
      <c r="I21">
        <v>7.8E-2</v>
      </c>
      <c r="J21">
        <v>0.22700000000000001</v>
      </c>
      <c r="K21">
        <v>0.19500000000000001</v>
      </c>
      <c r="L21">
        <v>0.186</v>
      </c>
    </row>
    <row r="22" spans="1:12" x14ac:dyDescent="0.25">
      <c r="A22" s="6" t="s">
        <v>7127</v>
      </c>
      <c r="B22">
        <v>9.7000000000000003E-2</v>
      </c>
      <c r="C22">
        <v>9.6000000000000002E-2</v>
      </c>
      <c r="D22">
        <v>6.5000000000000002E-2</v>
      </c>
      <c r="E22">
        <v>4.8000000000000001E-2</v>
      </c>
      <c r="F22">
        <v>8.6999999999999994E-2</v>
      </c>
      <c r="G22">
        <v>8.8999999999999996E-2</v>
      </c>
      <c r="H22">
        <v>7.4999999999999997E-2</v>
      </c>
      <c r="I22">
        <v>2.5000000000000001E-2</v>
      </c>
      <c r="J22">
        <v>7.5999999999999998E-2</v>
      </c>
      <c r="K22">
        <v>6.5000000000000002E-2</v>
      </c>
      <c r="L22">
        <v>5.8999999999999997E-2</v>
      </c>
    </row>
    <row r="23" spans="1:12" x14ac:dyDescent="0.25">
      <c r="A23" s="6" t="s">
        <v>7128</v>
      </c>
      <c r="B23">
        <v>0.124</v>
      </c>
      <c r="C23">
        <v>0.121</v>
      </c>
      <c r="D23">
        <v>0.08</v>
      </c>
      <c r="E23">
        <v>5.8999999999999997E-2</v>
      </c>
      <c r="F23">
        <v>0.107</v>
      </c>
      <c r="G23">
        <v>0.107</v>
      </c>
      <c r="H23">
        <v>8.7999999999999995E-2</v>
      </c>
      <c r="I23">
        <v>0.05</v>
      </c>
      <c r="J23">
        <v>9.8000000000000004E-2</v>
      </c>
      <c r="K23">
        <v>8.5999999999999993E-2</v>
      </c>
      <c r="L23">
        <v>7.8E-2</v>
      </c>
    </row>
    <row r="24" spans="1:12" x14ac:dyDescent="0.25">
      <c r="A24" s="6" t="s">
        <v>7129</v>
      </c>
      <c r="B24">
        <v>7.5999999999999998E-2</v>
      </c>
      <c r="C24">
        <v>8.7499999999999994E-2</v>
      </c>
      <c r="D24">
        <v>6.0900000000000003E-2</v>
      </c>
      <c r="E24">
        <v>4.3499999999999997E-2</v>
      </c>
      <c r="F24">
        <v>8.7300000000000003E-2</v>
      </c>
      <c r="G24">
        <v>0.1099</v>
      </c>
      <c r="H24">
        <v>6.7000000000000004E-2</v>
      </c>
      <c r="I24">
        <v>2.3300000000000001E-2</v>
      </c>
      <c r="J24">
        <v>9.5699999999999993E-2</v>
      </c>
      <c r="K24">
        <v>5.6399999999999999E-2</v>
      </c>
      <c r="L24">
        <v>5.5899999999999998E-2</v>
      </c>
    </row>
    <row r="25" spans="1:12" x14ac:dyDescent="0.25">
      <c r="A25" s="6" t="s">
        <v>7130</v>
      </c>
      <c r="B25">
        <v>4.6800000000000001E-2</v>
      </c>
      <c r="C25">
        <v>4.7500000000000001E-2</v>
      </c>
      <c r="D25">
        <v>1.8100000000000002E-2</v>
      </c>
      <c r="E25">
        <v>4.5100000000000001E-2</v>
      </c>
      <c r="F25">
        <v>3.2500000000000001E-2</v>
      </c>
      <c r="G25">
        <v>5.21E-2</v>
      </c>
      <c r="H25">
        <v>3.4799999999999998E-2</v>
      </c>
      <c r="I25">
        <v>1.4999999999999999E-2</v>
      </c>
      <c r="J25">
        <v>4.9599999999999998E-2</v>
      </c>
      <c r="K25">
        <v>2.4299999999999999E-2</v>
      </c>
      <c r="L25">
        <v>2.4E-2</v>
      </c>
    </row>
    <row r="26" spans="1:12" x14ac:dyDescent="0.25">
      <c r="A26" s="6" t="s">
        <v>7139</v>
      </c>
      <c r="B26">
        <v>1.26E-2</v>
      </c>
      <c r="C26">
        <v>4.2500000000000003E-2</v>
      </c>
      <c r="D26">
        <v>3.2300000000000002E-2</v>
      </c>
      <c r="E26">
        <v>2.3E-2</v>
      </c>
      <c r="F26">
        <v>4.5499999999999999E-2</v>
      </c>
      <c r="G26">
        <v>5.4399999999999997E-2</v>
      </c>
      <c r="H26">
        <v>3.09E-2</v>
      </c>
      <c r="I26">
        <v>2.4500000000000001E-2</v>
      </c>
      <c r="J26">
        <v>4.9299999999999997E-2</v>
      </c>
      <c r="K26">
        <v>2.75E-2</v>
      </c>
      <c r="L26">
        <v>2.8799999999999999E-2</v>
      </c>
    </row>
    <row r="27" spans="1:12" x14ac:dyDescent="0.25">
      <c r="A27" s="6" t="s">
        <v>7140</v>
      </c>
      <c r="B27">
        <v>0.46800000000000003</v>
      </c>
      <c r="C27">
        <v>0.48499999999999999</v>
      </c>
      <c r="D27">
        <v>0.52900000000000003</v>
      </c>
      <c r="E27">
        <v>0.52800000000000002</v>
      </c>
      <c r="F27">
        <v>0.52</v>
      </c>
      <c r="G27">
        <v>0.49399999999999999</v>
      </c>
      <c r="H27">
        <v>0.46</v>
      </c>
      <c r="I27">
        <v>1.0469999999999999</v>
      </c>
      <c r="J27">
        <v>0.51300000000000001</v>
      </c>
      <c r="K27">
        <v>0.48599999999999999</v>
      </c>
      <c r="L27">
        <v>0.51300000000000001</v>
      </c>
    </row>
    <row r="28" spans="1:12" x14ac:dyDescent="0.25">
      <c r="A28" s="6" t="s">
        <v>7131</v>
      </c>
      <c r="B28">
        <v>-2.0999999999999999E-3</v>
      </c>
      <c r="C28">
        <v>-1.2999999999999999E-3</v>
      </c>
      <c r="D28">
        <v>-2.8999999999999998E-3</v>
      </c>
      <c r="E28">
        <v>1E-4</v>
      </c>
      <c r="F28">
        <v>1.2200000000000001E-2</v>
      </c>
      <c r="G28">
        <v>3.0999999999999999E-3</v>
      </c>
      <c r="H28">
        <v>-3.0999999999999999E-3</v>
      </c>
      <c r="I28">
        <v>1.0699999999999999E-2</v>
      </c>
      <c r="J28">
        <v>1.4E-3</v>
      </c>
      <c r="K28">
        <v>-2.5000000000000001E-3</v>
      </c>
      <c r="L28">
        <v>1.6999999999999999E-3</v>
      </c>
    </row>
    <row r="29" spans="1:12" x14ac:dyDescent="0.25">
      <c r="A29" s="6" t="s">
        <v>7132</v>
      </c>
      <c r="B29">
        <v>1.0500000000000001E-2</v>
      </c>
      <c r="C29">
        <v>4.1099999999999998E-2</v>
      </c>
      <c r="D29">
        <v>2.9399999999999999E-2</v>
      </c>
      <c r="E29">
        <v>2.3099999999999999E-2</v>
      </c>
      <c r="F29">
        <v>5.7700000000000001E-2</v>
      </c>
      <c r="G29">
        <v>5.7599999999999998E-2</v>
      </c>
      <c r="H29">
        <v>2.7799999999999998E-2</v>
      </c>
      <c r="I29">
        <v>3.5200000000000002E-2</v>
      </c>
      <c r="J29">
        <v>5.0700000000000002E-2</v>
      </c>
      <c r="K29">
        <v>2.5000000000000001E-2</v>
      </c>
      <c r="L29">
        <v>3.0499999999999999E-2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082F7-2CE7-484C-8B35-8A8AABD716B4}">
  <dimension ref="A1:AF63"/>
  <sheetViews>
    <sheetView topLeftCell="B1" workbookViewId="0">
      <selection activeCell="F3" sqref="F3"/>
    </sheetView>
  </sheetViews>
  <sheetFormatPr baseColWidth="10" defaultRowHeight="15" x14ac:dyDescent="0.25"/>
  <cols>
    <col min="1" max="1" width="12.28515625" customWidth="1"/>
    <col min="2" max="2" width="18.42578125" customWidth="1"/>
    <col min="3" max="4" width="11.42578125" style="1"/>
    <col min="5" max="5" width="12" style="1" bestFit="1" customWidth="1"/>
    <col min="6" max="8" width="11.42578125" style="1"/>
    <col min="13" max="13" width="14.42578125" customWidth="1"/>
    <col min="16" max="16" width="12" bestFit="1" customWidth="1"/>
    <col min="17" max="17" width="13.7109375" customWidth="1"/>
  </cols>
  <sheetData>
    <row r="1" spans="1:32" x14ac:dyDescent="0.25">
      <c r="K1" s="7"/>
      <c r="M1" s="39"/>
    </row>
    <row r="2" spans="1:32" x14ac:dyDescent="0.25">
      <c r="B2" t="s">
        <v>1</v>
      </c>
      <c r="D2" s="45" t="s">
        <v>7550</v>
      </c>
      <c r="K2" s="7"/>
      <c r="M2" s="39"/>
      <c r="P2" s="38"/>
      <c r="Q2" s="33"/>
      <c r="AA2" s="4" t="s">
        <v>3263</v>
      </c>
      <c r="AB2" s="4" t="s">
        <v>3264</v>
      </c>
      <c r="AC2" s="4" t="s">
        <v>3265</v>
      </c>
      <c r="AD2" s="4" t="s">
        <v>3266</v>
      </c>
      <c r="AE2" s="4" t="s">
        <v>3267</v>
      </c>
      <c r="AF2" s="4" t="s">
        <v>3268</v>
      </c>
    </row>
    <row r="3" spans="1:32" x14ac:dyDescent="0.25">
      <c r="B3" t="s">
        <v>7196</v>
      </c>
      <c r="D3" s="18" t="str">
        <f>INDEX(ZACKS_Screener[], MATCH(D2,ZACKS_Screener[Ticker],0), 3)</f>
        <v>PACCAR</v>
      </c>
      <c r="K3" s="7"/>
      <c r="M3" s="37"/>
      <c r="P3" s="34"/>
      <c r="Z3" s="7" t="s">
        <v>3</v>
      </c>
      <c r="AA3" s="2">
        <f>Sectors!O2</f>
        <v>-0.1208485164975871</v>
      </c>
      <c r="AB3" s="2">
        <f>Sectors!P2</f>
        <v>0.45838361565932334</v>
      </c>
      <c r="AC3" s="3">
        <f>Sectors!Q2</f>
        <v>20.966924565958017</v>
      </c>
      <c r="AD3" s="3">
        <f>Sectors!R2</f>
        <v>13.820001589779638</v>
      </c>
      <c r="AE3" s="3">
        <f>Sectors!S2</f>
        <v>0.94897752915666345</v>
      </c>
      <c r="AF3" s="3">
        <f>Sectors!T2</f>
        <v>1.7269842214926501</v>
      </c>
    </row>
    <row r="4" spans="1:32" x14ac:dyDescent="0.25">
      <c r="A4" s="18"/>
      <c r="B4" t="s">
        <v>3</v>
      </c>
      <c r="D4" s="18" t="str">
        <f>INDEX(ZACKS_Screener[], MATCH(D2,ZACKS_Screener[Ticker],0), 13)</f>
        <v>Industrials</v>
      </c>
      <c r="K4" s="7"/>
      <c r="M4" s="3"/>
      <c r="Z4" s="44" t="str">
        <f>D2</f>
        <v>pcar</v>
      </c>
      <c r="AA4" s="2">
        <f>INDEX(Sectors!O:O,SectorsIndex)</f>
        <v>0.36173913043478262</v>
      </c>
      <c r="AB4" s="2">
        <f>INDEX(Sectors!P:P,SectorsIndex)</f>
        <v>-0.17752234993614299</v>
      </c>
      <c r="AC4" s="3">
        <f>INDEX(Sectors!Q:Q,SectorsIndex)</f>
        <v>9.9323116219667931</v>
      </c>
      <c r="AD4" s="3">
        <f>INDEX(Sectors!R:R,SectorsIndex)</f>
        <v>12.076086956521738</v>
      </c>
      <c r="AE4" s="3">
        <f>INDEX(Sectors!S:S,SectorsIndex)</f>
        <v>0.27457111454956273</v>
      </c>
      <c r="AF4" s="3">
        <f>INDEX(Sectors!T:T,SectorsIndex)</f>
        <v>-0.68025727244291545</v>
      </c>
    </row>
    <row r="5" spans="1:32" x14ac:dyDescent="0.25">
      <c r="A5" s="18"/>
      <c r="B5" t="s">
        <v>7551</v>
      </c>
      <c r="C5" s="8"/>
      <c r="D5" s="18" t="str">
        <f>INDEX(ZACKS_Screener[], MATCH(D2,ZACKS_Screener[Ticker],0), 14)</f>
        <v>Farm &amp; Heavy Construction Machinery</v>
      </c>
      <c r="E5" s="8"/>
      <c r="F5" s="8"/>
      <c r="G5" s="8"/>
      <c r="H5" s="8"/>
      <c r="K5" s="7"/>
      <c r="M5" s="3"/>
    </row>
    <row r="6" spans="1:32" x14ac:dyDescent="0.25">
      <c r="A6" s="18"/>
      <c r="B6" t="s">
        <v>7548</v>
      </c>
      <c r="C6" s="8"/>
      <c r="D6" s="18" t="e">
        <f>INDEX(GICS_Structure[], MATCH(D5, GICS_Structure[Sub-Industry], 0), 6)</f>
        <v>#N/A</v>
      </c>
      <c r="E6" s="8"/>
      <c r="F6" s="8"/>
      <c r="G6" s="8"/>
      <c r="H6" s="8"/>
      <c r="K6" s="7"/>
      <c r="M6" s="3"/>
    </row>
    <row r="7" spans="1:32" x14ac:dyDescent="0.25">
      <c r="A7" s="18"/>
      <c r="B7" t="s">
        <v>7199</v>
      </c>
      <c r="C7" s="8"/>
      <c r="D7" s="18" t="e">
        <f>INDEX(GICS_Breakdown[], MATCH(INDEX(GICS_Structure[], MATCH(D5, GICS_Structure[Sub-Industry], 0), 6), GICS_Breakdown[Industry], 0), 5)</f>
        <v>#N/A</v>
      </c>
      <c r="E7" s="8"/>
      <c r="F7" s="8"/>
      <c r="G7" s="8"/>
      <c r="H7" s="8"/>
      <c r="K7" s="7"/>
      <c r="M7" s="3"/>
      <c r="N7" s="31"/>
    </row>
    <row r="8" spans="1:32" x14ac:dyDescent="0.25">
      <c r="A8" s="18"/>
      <c r="B8" t="s">
        <v>7</v>
      </c>
      <c r="C8" s="8"/>
      <c r="D8" s="8">
        <f>INDEX(ZACKS_Screener[], MATCH(D2,ZACKS_Screener[Ticker],0), 9)</f>
        <v>77.77</v>
      </c>
      <c r="E8" s="8"/>
      <c r="F8" s="8"/>
      <c r="G8" s="8"/>
      <c r="H8" s="8"/>
    </row>
    <row r="31" spans="3:24" x14ac:dyDescent="0.25">
      <c r="C31" s="8"/>
      <c r="D31" s="8"/>
      <c r="E31" s="42">
        <v>2</v>
      </c>
      <c r="F31" s="42">
        <f>E31+1</f>
        <v>3</v>
      </c>
      <c r="G31" s="42">
        <f t="shared" ref="G31:W31" si="0">F31+1</f>
        <v>4</v>
      </c>
      <c r="H31" s="42">
        <f t="shared" si="0"/>
        <v>5</v>
      </c>
      <c r="I31" s="42">
        <f t="shared" si="0"/>
        <v>6</v>
      </c>
      <c r="J31" s="42">
        <f t="shared" si="0"/>
        <v>7</v>
      </c>
      <c r="K31" s="42">
        <f t="shared" si="0"/>
        <v>8</v>
      </c>
      <c r="L31" s="42">
        <f t="shared" si="0"/>
        <v>9</v>
      </c>
      <c r="M31" s="42">
        <f t="shared" si="0"/>
        <v>10</v>
      </c>
      <c r="N31" s="42">
        <f t="shared" si="0"/>
        <v>11</v>
      </c>
      <c r="O31" s="42">
        <f t="shared" si="0"/>
        <v>12</v>
      </c>
      <c r="P31" s="42">
        <f t="shared" si="0"/>
        <v>13</v>
      </c>
      <c r="Q31" s="42">
        <f t="shared" si="0"/>
        <v>14</v>
      </c>
      <c r="R31" s="42">
        <f t="shared" si="0"/>
        <v>15</v>
      </c>
      <c r="S31" s="42">
        <f t="shared" si="0"/>
        <v>16</v>
      </c>
      <c r="T31" s="42">
        <f t="shared" si="0"/>
        <v>17</v>
      </c>
      <c r="U31" s="42">
        <f t="shared" si="0"/>
        <v>18</v>
      </c>
      <c r="V31" s="42">
        <f t="shared" si="0"/>
        <v>19</v>
      </c>
      <c r="W31" s="42">
        <f t="shared" si="0"/>
        <v>20</v>
      </c>
    </row>
    <row r="32" spans="3:24" x14ac:dyDescent="0.25">
      <c r="C32" s="8"/>
      <c r="D32" s="8"/>
      <c r="E32" s="4" t="s">
        <v>7195</v>
      </c>
      <c r="F32" s="4" t="str">
        <f>INDEX(StockanalysisQuarterlyRatios[#Headers],,F$31)</f>
        <v>2023-03-31</v>
      </c>
      <c r="G32" s="4" t="str">
        <f>INDEX(StockanalysisQuarterlyRatios[#Headers],,G$31)</f>
        <v>2022-12-31</v>
      </c>
      <c r="H32" s="4" t="str">
        <f>INDEX(StockanalysisQuarterlyRatios[#Headers],,H$31)</f>
        <v>2022-09-30</v>
      </c>
      <c r="I32" s="4" t="str">
        <f>INDEX(StockanalysisQuarterlyRatios[#Headers],,I$31)</f>
        <v>2022-06-30</v>
      </c>
      <c r="J32" s="4" t="str">
        <f>INDEX(StockanalysisQuarterlyRatios[#Headers],,J$31)</f>
        <v>2022-03-31</v>
      </c>
      <c r="K32" s="4" t="str">
        <f>INDEX(StockanalysisQuarterlyRatios[#Headers],,K$31)</f>
        <v>2021-12-31</v>
      </c>
      <c r="L32" s="4" t="str">
        <f>INDEX(StockanalysisQuarterlyRatios[#Headers],,L$31)</f>
        <v>2021-09-30</v>
      </c>
      <c r="M32" s="4" t="str">
        <f>INDEX(StockanalysisQuarterlyRatios[#Headers],,M$31)</f>
        <v>2021-06-30</v>
      </c>
      <c r="N32" s="4" t="str">
        <f>INDEX(StockanalysisQuarterlyRatios[#Headers],,N$31)</f>
        <v>2021-03-31</v>
      </c>
      <c r="O32" s="4" t="str">
        <f>INDEX(StockanalysisQuarterlyRatios[#Headers],,O$31)</f>
        <v>2020-12-31</v>
      </c>
      <c r="P32" s="4" t="str">
        <f>INDEX(StockanalysisQuarterlyRatios[#Headers],,P$31)</f>
        <v>2020-09-30</v>
      </c>
      <c r="Q32" s="4" t="str">
        <f>INDEX(StockanalysisQuarterlyRatios[#Headers],,Q$31)</f>
        <v>2020-06-30</v>
      </c>
      <c r="R32" s="4" t="str">
        <f>INDEX(StockanalysisQuarterlyRatios[#Headers],,R$31)</f>
        <v>2020-03-31</v>
      </c>
      <c r="S32" s="4" t="str">
        <f>INDEX(StockanalysisQuarterlyRatios[#Headers],,S$31)</f>
        <v>2019-12-31</v>
      </c>
      <c r="T32" s="4" t="str">
        <f>INDEX(StockanalysisQuarterlyRatios[#Headers],,T$31)</f>
        <v>2019-09-30</v>
      </c>
      <c r="U32" s="4" t="str">
        <f>INDEX(StockanalysisQuarterlyRatios[#Headers],,U$31)</f>
        <v>2019-06-30</v>
      </c>
      <c r="V32" s="4" t="str">
        <f>INDEX(StockanalysisQuarterlyRatios[#Headers],,V$31)</f>
        <v>2019-03-31</v>
      </c>
      <c r="W32" s="4" t="str">
        <f>INDEX(StockanalysisQuarterlyRatios[#Headers],,W$31)</f>
        <v>2018-12-31</v>
      </c>
      <c r="X32" s="4"/>
    </row>
    <row r="33" spans="2:23" x14ac:dyDescent="0.25">
      <c r="B33" t="s">
        <v>7110</v>
      </c>
      <c r="C33" s="8"/>
      <c r="D33" s="8"/>
      <c r="E33" s="8">
        <f>INDEX(StockanalysisQuarterlyRatios[],MATCH($B33, QuarterlyRatiosNames, 0), E$31)</f>
        <v>41392</v>
      </c>
      <c r="F33" s="8">
        <f>INDEX(StockanalysisQuarterlyRatios[],MATCH($B33, QuarterlyRatiosNames, 0), F$31)</f>
        <v>38185</v>
      </c>
      <c r="G33" s="8">
        <f>INDEX(StockanalysisQuarterlyRatios[],MATCH($B33, QuarterlyRatiosNames, 0), G$31)</f>
        <v>34419</v>
      </c>
      <c r="H33" s="8">
        <f>INDEX(StockanalysisQuarterlyRatios[],MATCH($B33, QuarterlyRatiosNames, 0), H$31)</f>
        <v>29101</v>
      </c>
      <c r="I33" s="8">
        <f>INDEX(StockanalysisQuarterlyRatios[],MATCH($B33, QuarterlyRatiosNames, 0), I$31)</f>
        <v>28628</v>
      </c>
      <c r="J33" s="8">
        <f>INDEX(StockanalysisQuarterlyRatios[],MATCH($B33, QuarterlyRatiosNames, 0), J$31)</f>
        <v>30611</v>
      </c>
      <c r="K33" s="8">
        <f>INDEX(StockanalysisQuarterlyRatios[],MATCH($B33, QuarterlyRatiosNames, 0), K$31)</f>
        <v>30642</v>
      </c>
      <c r="L33" s="8">
        <f>INDEX(StockanalysisQuarterlyRatios[],MATCH($B33, QuarterlyRatiosNames, 0), L$31)</f>
        <v>27399</v>
      </c>
      <c r="M33" s="8">
        <f>INDEX(StockanalysisQuarterlyRatios[],MATCH($B33, QuarterlyRatiosNames, 0), M$31)</f>
        <v>30984</v>
      </c>
      <c r="N33" s="8">
        <f>INDEX(StockanalysisQuarterlyRatios[],MATCH($B33, QuarterlyRatiosNames, 0), N$31)</f>
        <v>32237</v>
      </c>
      <c r="O33" s="8">
        <f>INDEX(StockanalysisQuarterlyRatios[],MATCH($B33, QuarterlyRatiosNames, 0), O$31)</f>
        <v>29891</v>
      </c>
      <c r="P33" s="8">
        <f>INDEX(StockanalysisQuarterlyRatios[],MATCH($B33, QuarterlyRatiosNames, 0), P$31)</f>
        <v>29520</v>
      </c>
      <c r="Q33" s="8">
        <f>INDEX(StockanalysisQuarterlyRatios[],MATCH($B33, QuarterlyRatiosNames, 0), Q$31)</f>
        <v>25878</v>
      </c>
      <c r="R33" s="8">
        <f>INDEX(StockanalysisQuarterlyRatios[],MATCH($B33, QuarterlyRatiosNames, 0), R$31)</f>
        <v>21173</v>
      </c>
      <c r="S33" s="8">
        <f>INDEX(StockanalysisQuarterlyRatios[],MATCH($B33, QuarterlyRatiosNames, 0), S$31)</f>
        <v>27359</v>
      </c>
      <c r="T33" s="8">
        <f>INDEX(StockanalysisQuarterlyRatios[],MATCH($B33, QuarterlyRatiosNames, 0), T$31)</f>
        <v>24249</v>
      </c>
      <c r="U33" s="8">
        <f>INDEX(StockanalysisQuarterlyRatios[],MATCH($B33, QuarterlyRatiosNames, 0), U$31)</f>
        <v>24826</v>
      </c>
      <c r="V33" s="8">
        <f>INDEX(StockanalysisQuarterlyRatios[],MATCH($B33, QuarterlyRatiosNames, 0), V$31)</f>
        <v>23625</v>
      </c>
      <c r="W33" s="8">
        <f>INDEX(StockanalysisQuarterlyRatios[],MATCH($B33, QuarterlyRatiosNames, 0), W$31)</f>
        <v>19967</v>
      </c>
    </row>
    <row r="34" spans="2:23" x14ac:dyDescent="0.25">
      <c r="B34" t="s">
        <v>7112</v>
      </c>
      <c r="C34" s="8"/>
      <c r="D34" s="8"/>
      <c r="E34" s="8">
        <f>INDEX(StockanalysisQuarterlyRatios[],MATCH($B34, QuarterlyRatiosNames, 0), E$31)</f>
        <v>47258</v>
      </c>
      <c r="F34" s="8">
        <f>INDEX(StockanalysisQuarterlyRatios[],MATCH($B34, QuarterlyRatiosNames, 0), F$31)</f>
        <v>44052</v>
      </c>
      <c r="G34" s="8">
        <f>INDEX(StockanalysisQuarterlyRatios[],MATCH($B34, QuarterlyRatiosNames, 0), G$31)</f>
        <v>39585</v>
      </c>
      <c r="H34" s="8">
        <f>INDEX(StockanalysisQuarterlyRatios[],MATCH($B34, QuarterlyRatiosNames, 0), H$31)</f>
        <v>34611</v>
      </c>
      <c r="I34" s="8">
        <f>INDEX(StockanalysisQuarterlyRatios[],MATCH($B34, QuarterlyRatiosNames, 0), I$31)</f>
        <v>34402</v>
      </c>
      <c r="J34" s="8">
        <f>INDEX(StockanalysisQuarterlyRatios[],MATCH($B34, QuarterlyRatiosNames, 0), J$31)</f>
        <v>36641</v>
      </c>
      <c r="K34" s="8">
        <f>INDEX(StockanalysisQuarterlyRatios[],MATCH($B34, QuarterlyRatiosNames, 0), K$31)</f>
        <v>36086</v>
      </c>
      <c r="L34" s="8">
        <f>INDEX(StockanalysisQuarterlyRatios[],MATCH($B34, QuarterlyRatiosNames, 0), L$31)</f>
        <v>33477</v>
      </c>
      <c r="M34" s="8">
        <f>INDEX(StockanalysisQuarterlyRatios[],MATCH($B34, QuarterlyRatiosNames, 0), M$31)</f>
        <v>37048</v>
      </c>
      <c r="N34" s="8">
        <f>INDEX(StockanalysisQuarterlyRatios[],MATCH($B34, QuarterlyRatiosNames, 0), N$31)</f>
        <v>38061</v>
      </c>
      <c r="O34" s="8">
        <f>INDEX(StockanalysisQuarterlyRatios[],MATCH($B34, QuarterlyRatiosNames, 0), O$31)</f>
        <v>35776</v>
      </c>
      <c r="P34" s="8">
        <f>INDEX(StockanalysisQuarterlyRatios[],MATCH($B34, QuarterlyRatiosNames, 0), P$31)</f>
        <v>35373</v>
      </c>
      <c r="Q34" s="8">
        <f>INDEX(StockanalysisQuarterlyRatios[],MATCH($B34, QuarterlyRatiosNames, 0), Q$31)</f>
        <v>31999</v>
      </c>
      <c r="R34" s="8">
        <f>INDEX(StockanalysisQuarterlyRatios[],MATCH($B34, QuarterlyRatiosNames, 0), R$31)</f>
        <v>27892</v>
      </c>
      <c r="S34" s="8">
        <f>INDEX(StockanalysisQuarterlyRatios[],MATCH($B34, QuarterlyRatiosNames, 0), S$31)</f>
        <v>33244</v>
      </c>
      <c r="T34" s="8">
        <f>INDEX(StockanalysisQuarterlyRatios[],MATCH($B34, QuarterlyRatiosNames, 0), T$31)</f>
        <v>30328</v>
      </c>
      <c r="U34" s="8">
        <f>INDEX(StockanalysisQuarterlyRatios[],MATCH($B34, QuarterlyRatiosNames, 0), U$31)</f>
        <v>31122</v>
      </c>
      <c r="V34" s="8">
        <f>INDEX(StockanalysisQuarterlyRatios[],MATCH($B34, QuarterlyRatiosNames, 0), V$31)</f>
        <v>29898</v>
      </c>
      <c r="W34" s="8">
        <f>INDEX(StockanalysisQuarterlyRatios[],MATCH($B34, QuarterlyRatiosNames, 0), W$31)</f>
        <v>25461</v>
      </c>
    </row>
    <row r="35" spans="2:23" x14ac:dyDescent="0.25">
      <c r="B35" t="s">
        <v>7077</v>
      </c>
      <c r="C35" s="8"/>
      <c r="D35" s="8"/>
      <c r="E35" s="8">
        <f>INDEX(StockanalysisQuarterlyIncome[],MATCH($B35, QuaterlyIncomeNames, 0), E$31)+INDEX(StockanalysisQuarterlyIncome[],MATCH($B35, QuaterlyIncomeNames, 0), E$31+1)+INDEX(StockanalysisQuarterlyIncome[],MATCH($B35, QuaterlyIncomeNames, 0), E$31+2)+INDEX(StockanalysisQuarterlyIncome[],MATCH($B35, QuaterlyIncomeNames, 0), E$31+3)</f>
        <v>4266.6000000000004</v>
      </c>
      <c r="F35" s="8">
        <f>INDEX(StockanalysisQuarterlyIncome[],MATCH($B35, QuaterlyIncomeNames, 0), F$31)+INDEX(StockanalysisQuarterlyIncome[],MATCH($B35, QuaterlyIncomeNames, 0), F$31+1)+INDEX(StockanalysisQuarterlyIncome[],MATCH($B35, QuaterlyIncomeNames, 0), F$31+2)+INDEX(StockanalysisQuarterlyIncome[],MATCH($B35, QuaterlyIncomeNames, 0), F$31+3)</f>
        <v>4065</v>
      </c>
      <c r="G35" s="8">
        <f>INDEX(StockanalysisQuarterlyIncome[],MATCH($B35, QuaterlyIncomeNames, 0), G$31)+INDEX(StockanalysisQuarterlyIncome[],MATCH($B35, QuaterlyIncomeNames, 0), G$31+1)+INDEX(StockanalysisQuarterlyIncome[],MATCH($B35, QuaterlyIncomeNames, 0), G$31+2)+INDEX(StockanalysisQuarterlyIncome[],MATCH($B35, QuaterlyIncomeNames, 0), G$31+3)</f>
        <v>3511.7</v>
      </c>
      <c r="H35" s="8">
        <f>INDEX(StockanalysisQuarterlyIncome[],MATCH($B35, QuaterlyIncomeNames, 0), H$31)+INDEX(StockanalysisQuarterlyIncome[],MATCH($B35, QuaterlyIncomeNames, 0), H$31+1)+INDEX(StockanalysisQuarterlyIncome[],MATCH($B35, QuaterlyIncomeNames, 0), H$31+2)+INDEX(StockanalysisQuarterlyIncome[],MATCH($B35, QuaterlyIncomeNames, 0), H$31+3)</f>
        <v>2998.7</v>
      </c>
      <c r="I35" s="8">
        <f>INDEX(StockanalysisQuarterlyIncome[],MATCH($B35, QuaterlyIncomeNames, 0), I$31)+INDEX(StockanalysisQuarterlyIncome[],MATCH($B35, QuaterlyIncomeNames, 0), I$31+1)+INDEX(StockanalysisQuarterlyIncome[],MATCH($B35, QuaterlyIncomeNames, 0), I$31+2)+INDEX(StockanalysisQuarterlyIncome[],MATCH($B35, QuaterlyIncomeNames, 0), I$31+3)</f>
        <v>2708.1</v>
      </c>
      <c r="J35" s="8">
        <f>INDEX(StockanalysisQuarterlyIncome[],MATCH($B35, QuaterlyIncomeNames, 0), J$31)+INDEX(StockanalysisQuarterlyIncome[],MATCH($B35, QuaterlyIncomeNames, 0), J$31+1)+INDEX(StockanalysisQuarterlyIncome[],MATCH($B35, QuaterlyIncomeNames, 0), J$31+2)+INDEX(StockanalysisQuarterlyIncome[],MATCH($B35, QuaterlyIncomeNames, 0), J$31+3)</f>
        <v>2547.1999999999998</v>
      </c>
      <c r="K35" s="8">
        <f>INDEX(StockanalysisQuarterlyIncome[],MATCH($B35, QuaterlyIncomeNames, 0), K$31)+INDEX(StockanalysisQuarterlyIncome[],MATCH($B35, QuaterlyIncomeNames, 0), K$31+1)+INDEX(StockanalysisQuarterlyIncome[],MATCH($B35, QuaterlyIncomeNames, 0), K$31+2)+INDEX(StockanalysisQuarterlyIncome[],MATCH($B35, QuaterlyIncomeNames, 0), K$31+3)</f>
        <v>2419.8000000000002</v>
      </c>
      <c r="L35" s="8">
        <f>INDEX(StockanalysisQuarterlyIncome[],MATCH($B35, QuaterlyIncomeNames, 0), L$31)+INDEX(StockanalysisQuarterlyIncome[],MATCH($B35, QuaterlyIncomeNames, 0), L$31+1)+INDEX(StockanalysisQuarterlyIncome[],MATCH($B35, QuaterlyIncomeNames, 0), L$31+2)+INDEX(StockanalysisQuarterlyIncome[],MATCH($B35, QuaterlyIncomeNames, 0), L$31+3)</f>
        <v>2432.3999999999996</v>
      </c>
      <c r="M35" s="8">
        <f>INDEX(StockanalysisQuarterlyIncome[],MATCH($B35, QuaterlyIncomeNames, 0), M$31)+INDEX(StockanalysisQuarterlyIncome[],MATCH($B35, QuaterlyIncomeNames, 0), M$31+1)+INDEX(StockanalysisQuarterlyIncome[],MATCH($B35, QuaterlyIncomeNames, 0), M$31+2)+INDEX(StockanalysisQuarterlyIncome[],MATCH($B35, QuaterlyIncomeNames, 0), M$31+3)</f>
        <v>1985.4</v>
      </c>
      <c r="N35" s="8">
        <f>INDEX(StockanalysisQuarterlyIncome[],MATCH($B35, QuaterlyIncomeNames, 0), N$31)+INDEX(StockanalysisQuarterlyIncome[],MATCH($B35, QuaterlyIncomeNames, 0), N$31+1)+INDEX(StockanalysisQuarterlyIncome[],MATCH($B35, QuaterlyIncomeNames, 0), N$31+2)+INDEX(StockanalysisQuarterlyIncome[],MATCH($B35, QuaterlyIncomeNames, 0), N$31+3)</f>
        <v>1853.7000000000003</v>
      </c>
      <c r="O35" s="8">
        <f>INDEX(StockanalysisQuarterlyIncome[],MATCH($B35, QuaterlyIncomeNames, 0), O$31)+INDEX(StockanalysisQuarterlyIncome[],MATCH($B35, QuaterlyIncomeNames, 0), O$31+1)+INDEX(StockanalysisQuarterlyIncome[],MATCH($B35, QuaterlyIncomeNames, 0), O$31+2)+INDEX(StockanalysisQuarterlyIncome[],MATCH($B35, QuaterlyIncomeNames, 0), O$31+3)</f>
        <v>2029.8999999999999</v>
      </c>
      <c r="P35" s="8">
        <f>INDEX(StockanalysisQuarterlyIncome[],MATCH($B35, QuaterlyIncomeNames, 0), P$31)+INDEX(StockanalysisQuarterlyIncome[],MATCH($B35, QuaterlyIncomeNames, 0), P$31+1)+INDEX(StockanalysisQuarterlyIncome[],MATCH($B35, QuaterlyIncomeNames, 0), P$31+2)+INDEX(StockanalysisQuarterlyIncome[],MATCH($B35, QuaterlyIncomeNames, 0), P$31+3)</f>
        <v>2332</v>
      </c>
      <c r="Q35" s="8">
        <f>INDEX(StockanalysisQuarterlyIncome[],MATCH($B35, QuaterlyIncomeNames, 0), Q$31)+INDEX(StockanalysisQuarterlyIncome[],MATCH($B35, QuaterlyIncomeNames, 0), Q$31+1)+INDEX(StockanalysisQuarterlyIncome[],MATCH($B35, QuaterlyIncomeNames, 0), Q$31+2)+INDEX(StockanalysisQuarterlyIncome[],MATCH($B35, QuaterlyIncomeNames, 0), Q$31+3)</f>
        <v>2975.5000000000005</v>
      </c>
      <c r="R35" s="8">
        <f>INDEX(StockanalysisQuarterlyIncome[],MATCH($B35, QuaterlyIncomeNames, 0), R$31)+INDEX(StockanalysisQuarterlyIncome[],MATCH($B35, QuaterlyIncomeNames, 0), R$31+1)+INDEX(StockanalysisQuarterlyIncome[],MATCH($B35, QuaterlyIncomeNames, 0), R$31+2)+INDEX(StockanalysisQuarterlyIncome[],MATCH($B35, QuaterlyIncomeNames, 0), R$31+3)</f>
        <v>3329.7</v>
      </c>
      <c r="S35" s="8">
        <f>INDEX(StockanalysisQuarterlyIncome[],MATCH($B35, QuaterlyIncomeNames, 0), S$31)+INDEX(StockanalysisQuarterlyIncome[],MATCH($B35, QuaterlyIncomeNames, 0), S$31+1)+INDEX(StockanalysisQuarterlyIncome[],MATCH($B35, QuaterlyIncomeNames, 0), S$31+2)+INDEX(StockanalysisQuarterlyIncome[],MATCH($B35, QuaterlyIncomeNames, 0), S$31+3)</f>
        <v>3387.7</v>
      </c>
      <c r="T35" s="8">
        <f>INDEX(StockanalysisQuarterlyIncome[],MATCH($B35, QuaterlyIncomeNames, 0), T$31)+INDEX(StockanalysisQuarterlyIncome[],MATCH($B35, QuaterlyIncomeNames, 0), T$31+1)+INDEX(StockanalysisQuarterlyIncome[],MATCH($B35, QuaterlyIncomeNames, 0), T$31+2)+INDEX(StockanalysisQuarterlyIncome[],MATCH($B35, QuaterlyIncomeNames, 0), T$31+3)</f>
        <v>3268.3</v>
      </c>
      <c r="U35" s="8">
        <f>INDEX(StockanalysisQuarterlyIncome[],MATCH($B35, QuaterlyIncomeNames, 0), U$31)+INDEX(StockanalysisQuarterlyIncome[],MATCH($B35, QuaterlyIncomeNames, 0), U$31+1)+INDEX(StockanalysisQuarterlyIncome[],MATCH($B35, QuaterlyIncomeNames, 0), U$31+2)+INDEX(StockanalysisQuarterlyIncome[],MATCH($B35, QuaterlyIncomeNames, 0), U$31+3)</f>
        <v>3159.2</v>
      </c>
      <c r="V35" s="8">
        <f>INDEX(StockanalysisQuarterlyIncome[],MATCH($B35, QuaterlyIncomeNames, 0), V$31)+INDEX(StockanalysisQuarterlyIncome[],MATCH($B35, QuaterlyIncomeNames, 0), V$31+1)+INDEX(StockanalysisQuarterlyIncome[],MATCH($B35, QuaterlyIncomeNames, 0), V$31+2)+INDEX(StockanalysisQuarterlyIncome[],MATCH($B35, QuaterlyIncomeNames, 0), V$31+3)</f>
        <v>2997.0999999999995</v>
      </c>
      <c r="W35" s="8">
        <f>INDEX(StockanalysisQuarterlyIncome[],MATCH($B35, QuaterlyIncomeNames, 0), W$31)+INDEX(StockanalysisQuarterlyIncome[],MATCH($B35, QuaterlyIncomeNames, 0), W$31+1)+INDEX(StockanalysisQuarterlyIncome[],MATCH($B35, QuaterlyIncomeNames, 0), W$31+2)+INDEX(StockanalysisQuarterlyIncome[],MATCH($B35, QuaterlyIncomeNames, 0), W$31+3)</f>
        <v>2837.9</v>
      </c>
    </row>
    <row r="36" spans="2:23" x14ac:dyDescent="0.25">
      <c r="B36" t="s">
        <v>7074</v>
      </c>
      <c r="C36" s="8"/>
      <c r="D36" s="8"/>
      <c r="E36" s="8">
        <f>INDEX(StockanalysisQuarterlyIncome[],MATCH($B36, QuaterlyIncomeNames, 0), E$31)+INDEX(StockanalysisQuarterlyIncome[],MATCH($B36, QuaterlyIncomeNames, 0), E$31+1)+INDEX(StockanalysisQuarterlyIncome[],MATCH($B36, QuaterlyIncomeNames, 0), E$31+2)+INDEX(StockanalysisQuarterlyIncome[],MATCH($B36, QuaterlyIncomeNames, 0), E$31+3)</f>
        <v>5092.2000000000007</v>
      </c>
      <c r="F36" s="8">
        <f>INDEX(StockanalysisQuarterlyIncome[],MATCH($B36, QuaterlyIncomeNames, 0), F$31)+INDEX(StockanalysisQuarterlyIncome[],MATCH($B36, QuaterlyIncomeNames, 0), F$31+1)+INDEX(StockanalysisQuarterlyIncome[],MATCH($B36, QuaterlyIncomeNames, 0), F$31+2)+INDEX(StockanalysisQuarterlyIncome[],MATCH($B36, QuaterlyIncomeNames, 0), F$31+3)</f>
        <v>4855.2</v>
      </c>
      <c r="G36" s="8">
        <f>INDEX(StockanalysisQuarterlyIncome[],MATCH($B36, QuaterlyIncomeNames, 0), G$31)+INDEX(StockanalysisQuarterlyIncome[],MATCH($B36, QuaterlyIncomeNames, 0), G$31+1)+INDEX(StockanalysisQuarterlyIncome[],MATCH($B36, QuaterlyIncomeNames, 0), G$31+2)+INDEX(StockanalysisQuarterlyIncome[],MATCH($B36, QuaterlyIncomeNames, 0), G$31+3)</f>
        <v>4308.3</v>
      </c>
      <c r="H36" s="8">
        <f>INDEX(StockanalysisQuarterlyIncome[],MATCH($B36, QuaterlyIncomeNames, 0), H$31)+INDEX(StockanalysisQuarterlyIncome[],MATCH($B36, QuaterlyIncomeNames, 0), H$31+1)+INDEX(StockanalysisQuarterlyIncome[],MATCH($B36, QuaterlyIncomeNames, 0), H$31+2)+INDEX(StockanalysisQuarterlyIncome[],MATCH($B36, QuaterlyIncomeNames, 0), H$31+3)</f>
        <v>3802.2000000000003</v>
      </c>
      <c r="I36" s="8">
        <f>INDEX(StockanalysisQuarterlyIncome[],MATCH($B36, QuaterlyIncomeNames, 0), I$31)+INDEX(StockanalysisQuarterlyIncome[],MATCH($B36, QuaterlyIncomeNames, 0), I$31+1)+INDEX(StockanalysisQuarterlyIncome[],MATCH($B36, QuaterlyIncomeNames, 0), I$31+2)+INDEX(StockanalysisQuarterlyIncome[],MATCH($B36, QuaterlyIncomeNames, 0), I$31+3)</f>
        <v>3545.4</v>
      </c>
      <c r="J36" s="8">
        <f>INDEX(StockanalysisQuarterlyIncome[],MATCH($B36, QuaterlyIncomeNames, 0), J$31)+INDEX(StockanalysisQuarterlyIncome[],MATCH($B36, QuaterlyIncomeNames, 0), J$31+1)+INDEX(StockanalysisQuarterlyIncome[],MATCH($B36, QuaterlyIncomeNames, 0), J$31+2)+INDEX(StockanalysisQuarterlyIncome[],MATCH($B36, QuaterlyIncomeNames, 0), J$31+3)</f>
        <v>3450.5</v>
      </c>
      <c r="K36" s="8">
        <f>INDEX(StockanalysisQuarterlyIncome[],MATCH($B36, QuaterlyIncomeNames, 0), K$31)+INDEX(StockanalysisQuarterlyIncome[],MATCH($B36, QuaterlyIncomeNames, 0), K$31+1)+INDEX(StockanalysisQuarterlyIncome[],MATCH($B36, QuaterlyIncomeNames, 0), K$31+2)+INDEX(StockanalysisQuarterlyIncome[],MATCH($B36, QuaterlyIncomeNames, 0), K$31+3)</f>
        <v>3381.6</v>
      </c>
      <c r="L36" s="8">
        <f>INDEX(StockanalysisQuarterlyIncome[],MATCH($B36, QuaterlyIncomeNames, 0), L$31)+INDEX(StockanalysisQuarterlyIncome[],MATCH($B36, QuaterlyIncomeNames, 0), L$31+1)+INDEX(StockanalysisQuarterlyIncome[],MATCH($B36, QuaterlyIncomeNames, 0), L$31+2)+INDEX(StockanalysisQuarterlyIncome[],MATCH($B36, QuaterlyIncomeNames, 0), L$31+3)</f>
        <v>3450.5</v>
      </c>
      <c r="M36" s="8">
        <f>INDEX(StockanalysisQuarterlyIncome[],MATCH($B36, QuaterlyIncomeNames, 0), M$31)+INDEX(StockanalysisQuarterlyIncome[],MATCH($B36, QuaterlyIncomeNames, 0), M$31+1)+INDEX(StockanalysisQuarterlyIncome[],MATCH($B36, QuaterlyIncomeNames, 0), M$31+2)+INDEX(StockanalysisQuarterlyIncome[],MATCH($B36, QuaterlyIncomeNames, 0), M$31+3)</f>
        <v>3014.0999999999995</v>
      </c>
      <c r="N36" s="8">
        <f>INDEX(StockanalysisQuarterlyIncome[],MATCH($B36, QuaterlyIncomeNames, 0), N$31)+INDEX(StockanalysisQuarterlyIncome[],MATCH($B36, QuaterlyIncomeNames, 0), N$31+1)+INDEX(StockanalysisQuarterlyIncome[],MATCH($B36, QuaterlyIncomeNames, 0), N$31+2)+INDEX(StockanalysisQuarterlyIncome[],MATCH($B36, QuaterlyIncomeNames, 0), N$31+3)</f>
        <v>2902.7</v>
      </c>
      <c r="O36" s="8">
        <f>INDEX(StockanalysisQuarterlyIncome[],MATCH($B36, QuaterlyIncomeNames, 0), O$31)+INDEX(StockanalysisQuarterlyIncome[],MATCH($B36, QuaterlyIncomeNames, 0), O$31+1)+INDEX(StockanalysisQuarterlyIncome[],MATCH($B36, QuaterlyIncomeNames, 0), O$31+2)+INDEX(StockanalysisQuarterlyIncome[],MATCH($B36, QuaterlyIncomeNames, 0), O$31+3)</f>
        <v>3094.3</v>
      </c>
      <c r="P36" s="8">
        <f>INDEX(StockanalysisQuarterlyIncome[],MATCH($B36, QuaterlyIncomeNames, 0), P$31)+INDEX(StockanalysisQuarterlyIncome[],MATCH($B36, QuaterlyIncomeNames, 0), P$31+1)+INDEX(StockanalysisQuarterlyIncome[],MATCH($B36, QuaterlyIncomeNames, 0), P$31+2)+INDEX(StockanalysisQuarterlyIncome[],MATCH($B36, QuaterlyIncomeNames, 0), P$31+3)</f>
        <v>3402.3</v>
      </c>
      <c r="Q36" s="8">
        <f>INDEX(StockanalysisQuarterlyIncome[],MATCH($B36, QuaterlyIncomeNames, 0), Q$31)+INDEX(StockanalysisQuarterlyIncome[],MATCH($B36, QuaterlyIncomeNames, 0), Q$31+1)+INDEX(StockanalysisQuarterlyIncome[],MATCH($B36, QuaterlyIncomeNames, 0), Q$31+2)+INDEX(StockanalysisQuarterlyIncome[],MATCH($B36, QuaterlyIncomeNames, 0), Q$31+3)</f>
        <v>4065.7000000000003</v>
      </c>
      <c r="R36" s="8">
        <f>INDEX(StockanalysisQuarterlyIncome[],MATCH($B36, QuaterlyIncomeNames, 0), R$31)+INDEX(StockanalysisQuarterlyIncome[],MATCH($B36, QuaterlyIncomeNames, 0), R$31+1)+INDEX(StockanalysisQuarterlyIncome[],MATCH($B36, QuaterlyIncomeNames, 0), R$31+2)+INDEX(StockanalysisQuarterlyIncome[],MATCH($B36, QuaterlyIncomeNames, 0), R$31+3)</f>
        <v>4407</v>
      </c>
      <c r="S36" s="8">
        <f>INDEX(StockanalysisQuarterlyIncome[],MATCH($B36, QuaterlyIncomeNames, 0), S$31)+INDEX(StockanalysisQuarterlyIncome[],MATCH($B36, QuaterlyIncomeNames, 0), S$31+1)+INDEX(StockanalysisQuarterlyIncome[],MATCH($B36, QuaterlyIncomeNames, 0), S$31+2)+INDEX(StockanalysisQuarterlyIncome[],MATCH($B36, QuaterlyIncomeNames, 0), S$31+3)</f>
        <v>4439.7999999999993</v>
      </c>
      <c r="T36" s="8">
        <f>INDEX(StockanalysisQuarterlyIncome[],MATCH($B36, QuaterlyIncomeNames, 0), T$31)+INDEX(StockanalysisQuarterlyIncome[],MATCH($B36, QuaterlyIncomeNames, 0), T$31+1)+INDEX(StockanalysisQuarterlyIncome[],MATCH($B36, QuaterlyIncomeNames, 0), T$31+2)+INDEX(StockanalysisQuarterlyIncome[],MATCH($B36, QuaterlyIncomeNames, 0), T$31+3)</f>
        <v>4300.8999999999996</v>
      </c>
      <c r="U36" s="8">
        <f>INDEX(StockanalysisQuarterlyIncome[],MATCH($B36, QuaterlyIncomeNames, 0), U$31)+INDEX(StockanalysisQuarterlyIncome[],MATCH($B36, QuaterlyIncomeNames, 0), U$31+1)+INDEX(StockanalysisQuarterlyIncome[],MATCH($B36, QuaterlyIncomeNames, 0), U$31+2)+INDEX(StockanalysisQuarterlyIncome[],MATCH($B36, QuaterlyIncomeNames, 0), U$31+3)</f>
        <v>4198.8999999999996</v>
      </c>
      <c r="V36" s="8">
        <f>INDEX(StockanalysisQuarterlyIncome[],MATCH($B36, QuaterlyIncomeNames, 0), V$31)+INDEX(StockanalysisQuarterlyIncome[],MATCH($B36, QuaterlyIncomeNames, 0), V$31+1)+INDEX(StockanalysisQuarterlyIncome[],MATCH($B36, QuaterlyIncomeNames, 0), V$31+2)+INDEX(StockanalysisQuarterlyIncome[],MATCH($B36, QuaterlyIncomeNames, 0), V$31+3)</f>
        <v>4051.2</v>
      </c>
      <c r="W36" s="8">
        <f>INDEX(StockanalysisQuarterlyIncome[],MATCH($B36, QuaterlyIncomeNames, 0), W$31)+INDEX(StockanalysisQuarterlyIncome[],MATCH($B36, QuaterlyIncomeNames, 0), W$31+1)+INDEX(StockanalysisQuarterlyIncome[],MATCH($B36, QuaterlyIncomeNames, 0), W$31+2)+INDEX(StockanalysisQuarterlyIncome[],MATCH($B36, QuaterlyIncomeNames, 0), W$31+3)</f>
        <v>3925.5</v>
      </c>
    </row>
    <row r="37" spans="2:23" x14ac:dyDescent="0.25">
      <c r="B37" t="s">
        <v>4424</v>
      </c>
      <c r="C37" s="8"/>
      <c r="D37" s="8"/>
      <c r="E37" s="3">
        <f>E34/E35</f>
        <v>11.07626681666901</v>
      </c>
      <c r="F37" s="3">
        <f t="shared" ref="F37:W37" si="1">F34/F35</f>
        <v>10.83690036900369</v>
      </c>
      <c r="G37" s="3">
        <f t="shared" si="1"/>
        <v>11.272318250420025</v>
      </c>
      <c r="H37" s="3">
        <f t="shared" si="1"/>
        <v>11.542001533998066</v>
      </c>
      <c r="I37" s="3">
        <f t="shared" si="1"/>
        <v>12.703371367379344</v>
      </c>
      <c r="J37" s="3">
        <f t="shared" si="1"/>
        <v>14.384814698492463</v>
      </c>
      <c r="K37" s="3">
        <f t="shared" si="1"/>
        <v>14.912802710967847</v>
      </c>
      <c r="L37" s="3">
        <f t="shared" si="1"/>
        <v>13.762950172668971</v>
      </c>
      <c r="M37" s="3">
        <f t="shared" si="1"/>
        <v>18.66021960310265</v>
      </c>
      <c r="N37" s="3">
        <f t="shared" si="1"/>
        <v>20.532448616280949</v>
      </c>
      <c r="O37" s="3">
        <f t="shared" si="1"/>
        <v>17.624513522833638</v>
      </c>
      <c r="P37" s="3">
        <f t="shared" si="1"/>
        <v>15.168524871355061</v>
      </c>
      <c r="Q37" s="3">
        <f t="shared" si="1"/>
        <v>10.754158964879851</v>
      </c>
      <c r="R37" s="3">
        <f t="shared" si="1"/>
        <v>8.3767306363936704</v>
      </c>
      <c r="S37" s="3">
        <f t="shared" si="1"/>
        <v>9.8131475632434988</v>
      </c>
      <c r="T37" s="3">
        <f t="shared" si="1"/>
        <v>9.2794419116972122</v>
      </c>
      <c r="U37" s="3">
        <f t="shared" si="1"/>
        <v>9.8512281590276025</v>
      </c>
      <c r="V37" s="3">
        <f t="shared" si="1"/>
        <v>9.9756431216842962</v>
      </c>
      <c r="W37" s="3">
        <f t="shared" si="1"/>
        <v>8.971774903978293</v>
      </c>
    </row>
    <row r="38" spans="2:23" x14ac:dyDescent="0.25">
      <c r="B38" t="s">
        <v>4425</v>
      </c>
      <c r="C38" s="8"/>
      <c r="D38" s="8"/>
      <c r="E38" s="3">
        <f>E34/E36</f>
        <v>9.2804681670005085</v>
      </c>
      <c r="F38" s="3">
        <f t="shared" ref="F38:W38" si="2">F34/F36</f>
        <v>9.0731586752348008</v>
      </c>
      <c r="G38" s="3">
        <f t="shared" si="2"/>
        <v>9.1880788245943865</v>
      </c>
      <c r="H38" s="3">
        <f t="shared" si="2"/>
        <v>9.102887801798957</v>
      </c>
      <c r="I38" s="3">
        <f t="shared" si="2"/>
        <v>9.7032774863203013</v>
      </c>
      <c r="J38" s="3">
        <f t="shared" si="2"/>
        <v>10.619040718736414</v>
      </c>
      <c r="K38" s="3">
        <f t="shared" si="2"/>
        <v>10.671279867518335</v>
      </c>
      <c r="L38" s="3">
        <f t="shared" si="2"/>
        <v>9.7020721634545719</v>
      </c>
      <c r="M38" s="3">
        <f t="shared" si="2"/>
        <v>12.291562987293059</v>
      </c>
      <c r="N38" s="3">
        <f t="shared" si="2"/>
        <v>13.112274778654356</v>
      </c>
      <c r="O38" s="3">
        <f t="shared" si="2"/>
        <v>11.56190414633358</v>
      </c>
      <c r="P38" s="3">
        <f t="shared" si="2"/>
        <v>10.396790406489727</v>
      </c>
      <c r="Q38" s="3">
        <f t="shared" si="2"/>
        <v>7.8704774085643301</v>
      </c>
      <c r="R38" s="3">
        <f t="shared" si="2"/>
        <v>6.3290220104379395</v>
      </c>
      <c r="S38" s="3">
        <f t="shared" si="2"/>
        <v>7.4877246722825364</v>
      </c>
      <c r="T38" s="3">
        <f t="shared" si="2"/>
        <v>7.0515473505545359</v>
      </c>
      <c r="U38" s="3">
        <f t="shared" si="2"/>
        <v>7.4119412227011843</v>
      </c>
      <c r="V38" s="3">
        <f t="shared" si="2"/>
        <v>7.3800355450236967</v>
      </c>
      <c r="W38" s="3">
        <f t="shared" si="2"/>
        <v>6.4860527321360335</v>
      </c>
    </row>
    <row r="40" spans="2:23" x14ac:dyDescent="0.25">
      <c r="B40" s="28" t="s">
        <v>4595</v>
      </c>
      <c r="E40" s="4"/>
      <c r="F40" s="4"/>
      <c r="G40" s="4"/>
      <c r="H40" s="4"/>
      <c r="I40" s="4"/>
      <c r="J40" s="4"/>
    </row>
    <row r="41" spans="2:23" x14ac:dyDescent="0.25">
      <c r="B41" t="s">
        <v>4596</v>
      </c>
      <c r="E41" s="2">
        <f>INDEX(StockanalysisQuarterlyIncome[],MATCH($B41, QuarterlyIncomeNames, 0), E$31)</f>
        <v>0.23369999999999999</v>
      </c>
      <c r="F41" s="2">
        <f>INDEX(StockanalysisQuarterlyIncome[],MATCH($B41, QuarterlyIncomeNames, 0), F$31)</f>
        <v>0.19980000000000001</v>
      </c>
      <c r="G41" s="2">
        <f>INDEX(StockanalysisQuarterlyIncome[],MATCH($B41, QuarterlyIncomeNames, 0), G$31)</f>
        <v>0.19400000000000001</v>
      </c>
      <c r="H41" s="2">
        <f>INDEX(StockanalysisQuarterlyIncome[],MATCH($B41, QuarterlyIncomeNames, 0), H$31)</f>
        <v>0.1883</v>
      </c>
      <c r="I41" s="2">
        <f>INDEX(StockanalysisQuarterlyIncome[],MATCH($B41, QuarterlyIncomeNames, 0), I$31)</f>
        <v>0.18340000000000001</v>
      </c>
      <c r="J41" s="2">
        <f>INDEX(StockanalysisQuarterlyIncome[],MATCH($B41, QuarterlyIncomeNames, 0), J$31)</f>
        <v>0.16739999999999999</v>
      </c>
      <c r="K41" s="2">
        <f>INDEX(StockanalysisQuarterlyIncome[],MATCH($B41, QuarterlyIncomeNames, 0), K$31)</f>
        <v>0.18859999999999999</v>
      </c>
      <c r="L41" s="2">
        <f>INDEX(StockanalysisQuarterlyIncome[],MATCH($B41, QuarterlyIncomeNames, 0), L$31)</f>
        <v>0.20269999999999999</v>
      </c>
      <c r="M41" s="2">
        <f>INDEX(StockanalysisQuarterlyIncome[],MATCH($B41, QuarterlyIncomeNames, 0), M$31)</f>
        <v>0.19769999999999999</v>
      </c>
      <c r="N41" s="2">
        <f>INDEX(StockanalysisQuarterlyIncome[],MATCH($B41, QuarterlyIncomeNames, 0), N$31)</f>
        <v>0.19489999999999999</v>
      </c>
      <c r="O41" s="2">
        <f>INDEX(StockanalysisQuarterlyIncome[],MATCH($B41, QuarterlyIncomeNames, 0), O$31)</f>
        <v>0.1981</v>
      </c>
      <c r="P41" s="2">
        <f>INDEX(StockanalysisQuarterlyIncome[],MATCH($B41, QuarterlyIncomeNames, 0), P$31)</f>
        <v>0.20269999999999999</v>
      </c>
      <c r="Q41" s="2">
        <f>INDEX(StockanalysisQuarterlyIncome[],MATCH($B41, QuarterlyIncomeNames, 0), Q$31)</f>
        <v>0.1883</v>
      </c>
      <c r="R41" s="2">
        <f>INDEX(StockanalysisQuarterlyIncome[],MATCH($B41, QuarterlyIncomeNames, 0), R$31)</f>
        <v>0.2006</v>
      </c>
      <c r="S41" s="2">
        <f>INDEX(StockanalysisQuarterlyIncome[],MATCH($B41, QuarterlyIncomeNames, 0), S$31)</f>
        <v>0.19789999999999999</v>
      </c>
      <c r="T41" s="2">
        <f>INDEX(StockanalysisQuarterlyIncome[],MATCH($B41, QuarterlyIncomeNames, 0), T$31)</f>
        <v>0.19409999999999999</v>
      </c>
      <c r="U41" s="2">
        <f>INDEX(StockanalysisQuarterlyIncome[],MATCH($B41, QuarterlyIncomeNames, 0), U$31)</f>
        <v>0.1958</v>
      </c>
      <c r="V41" s="2">
        <f>INDEX(StockanalysisQuarterlyIncome[],MATCH($B41, QuarterlyIncomeNames, 0), V$31)</f>
        <v>0.18970000000000001</v>
      </c>
      <c r="W41" s="2">
        <f>INDEX(StockanalysisQuarterlyIncome[],MATCH($B41, QuarterlyIncomeNames, 0), W$31)</f>
        <v>0.19159999999999999</v>
      </c>
    </row>
    <row r="42" spans="2:23" x14ac:dyDescent="0.25">
      <c r="B42" t="s">
        <v>4597</v>
      </c>
      <c r="E42" s="2"/>
      <c r="F42" s="2"/>
      <c r="G42" s="2"/>
      <c r="H42" s="2"/>
      <c r="I42" s="2"/>
      <c r="J42" s="2"/>
      <c r="K42" s="29"/>
    </row>
    <row r="43" spans="2:23" x14ac:dyDescent="0.25">
      <c r="B43" t="s">
        <v>4598</v>
      </c>
      <c r="E43" s="2"/>
      <c r="F43" s="2"/>
      <c r="G43" s="2"/>
      <c r="H43" s="2"/>
      <c r="I43" s="2"/>
      <c r="J43" s="2"/>
      <c r="K43" s="29"/>
    </row>
    <row r="44" spans="2:23" x14ac:dyDescent="0.25">
      <c r="I44" s="1"/>
      <c r="J44" s="8"/>
    </row>
    <row r="45" spans="2:23" x14ac:dyDescent="0.25">
      <c r="B45" s="28" t="s">
        <v>4599</v>
      </c>
      <c r="I45" s="1"/>
      <c r="J45" s="8"/>
    </row>
    <row r="46" spans="2:23" x14ac:dyDescent="0.25">
      <c r="B46" t="s">
        <v>7122</v>
      </c>
      <c r="D46" s="8"/>
      <c r="E46" s="3">
        <f>INDEX(StockanalysisQuarterlyRatios[],MATCH($B46, QuarterlyRatiosNames, 0), E$31)</f>
        <v>0.86</v>
      </c>
      <c r="F46" s="3">
        <f>INDEX(StockanalysisQuarterlyRatios[],MATCH($B46, QuarterlyRatiosNames, 0), F$31)</f>
        <v>0.86</v>
      </c>
      <c r="G46" s="3">
        <f>INDEX(StockanalysisQuarterlyRatios[],MATCH($B46, QuarterlyRatiosNames, 0), G$31)</f>
        <v>0.87</v>
      </c>
      <c r="H46" s="3">
        <f>INDEX(StockanalysisQuarterlyRatios[],MATCH($B46, QuarterlyRatiosNames, 0), H$31)</f>
        <v>0.8</v>
      </c>
      <c r="I46" s="3">
        <f>INDEX(StockanalysisQuarterlyRatios[],MATCH($B46, QuarterlyRatiosNames, 0), I$31)</f>
        <v>0.84</v>
      </c>
      <c r="J46" s="3">
        <f>INDEX(StockanalysisQuarterlyRatios[],MATCH($B46, QuarterlyRatiosNames, 0), J$31)</f>
        <v>0.89</v>
      </c>
      <c r="K46" s="3">
        <f>INDEX(StockanalysisQuarterlyRatios[],MATCH($B46, QuarterlyRatiosNames, 0), K$31)</f>
        <v>0.9</v>
      </c>
      <c r="L46" s="3">
        <f>INDEX(StockanalysisQuarterlyRatios[],MATCH($B46, QuarterlyRatiosNames, 0), L$31)</f>
        <v>0.87</v>
      </c>
      <c r="M46" s="3">
        <f>INDEX(StockanalysisQuarterlyRatios[],MATCH($B46, QuarterlyRatiosNames, 0), M$31)</f>
        <v>0.94</v>
      </c>
      <c r="N46" s="3">
        <f>INDEX(StockanalysisQuarterlyRatios[],MATCH($B46, QuarterlyRatiosNames, 0), N$31)</f>
        <v>0.99</v>
      </c>
      <c r="O46" s="3">
        <f>INDEX(StockanalysisQuarterlyRatios[],MATCH($B46, QuarterlyRatiosNames, 0), O$31)</f>
        <v>1.04</v>
      </c>
      <c r="P46" s="3">
        <f>INDEX(StockanalysisQuarterlyRatios[],MATCH($B46, QuarterlyRatiosNames, 0), P$31)</f>
        <v>1.02</v>
      </c>
      <c r="Q46" s="3">
        <f>INDEX(StockanalysisQuarterlyRatios[],MATCH($B46, QuarterlyRatiosNames, 0), Q$31)</f>
        <v>1.06</v>
      </c>
      <c r="R46" s="3">
        <f>INDEX(StockanalysisQuarterlyRatios[],MATCH($B46, QuarterlyRatiosNames, 0), R$31)</f>
        <v>1.1599999999999999</v>
      </c>
      <c r="S46" s="3">
        <f>INDEX(StockanalysisQuarterlyRatios[],MATCH($B46, QuarterlyRatiosNames, 0), S$31)</f>
        <v>1.1599999999999999</v>
      </c>
      <c r="T46" s="3">
        <f>INDEX(StockanalysisQuarterlyRatios[],MATCH($B46, QuarterlyRatiosNames, 0), T$31)</f>
        <v>1.0900000000000001</v>
      </c>
      <c r="U46" s="3">
        <f>INDEX(StockanalysisQuarterlyRatios[],MATCH($B46, QuarterlyRatiosNames, 0), U$31)</f>
        <v>1.1000000000000001</v>
      </c>
      <c r="V46" s="3">
        <f>INDEX(StockanalysisQuarterlyRatios[],MATCH($B46, QuarterlyRatiosNames, 0), V$31)</f>
        <v>1.1200000000000001</v>
      </c>
      <c r="W46" s="3">
        <f>INDEX(StockanalysisQuarterlyRatios[],MATCH($B46, QuarterlyRatiosNames, 0), W$31)</f>
        <v>1.1599999999999999</v>
      </c>
    </row>
    <row r="47" spans="2:23" x14ac:dyDescent="0.25">
      <c r="B47" t="s">
        <v>7126</v>
      </c>
      <c r="D47" s="8"/>
      <c r="E47" s="3">
        <f>INDEX(StockanalysisQuarterlyRatios[],MATCH($B47, QuarterlyRatiosNames, 0), E$31)</f>
        <v>15.78</v>
      </c>
      <c r="F47" s="3">
        <f>INDEX(StockanalysisQuarterlyRatios[],MATCH($B47, QuarterlyRatiosNames, 0), F$31)</f>
        <v>10.8</v>
      </c>
      <c r="G47" s="3">
        <f>INDEX(StockanalysisQuarterlyRatios[],MATCH($B47, QuarterlyRatiosNames, 0), G$31)</f>
        <v>16.82</v>
      </c>
      <c r="H47" s="3">
        <f>INDEX(StockanalysisQuarterlyRatios[],MATCH($B47, QuarterlyRatiosNames, 0), H$31)</f>
        <v>18.559999999999999</v>
      </c>
      <c r="I47" s="3">
        <f>INDEX(StockanalysisQuarterlyRatios[],MATCH($B47, QuarterlyRatiosNames, 0), I$31)</f>
        <v>20.87</v>
      </c>
      <c r="J47" s="3">
        <f>INDEX(StockanalysisQuarterlyRatios[],MATCH($B47, QuarterlyRatiosNames, 0), J$31)</f>
        <v>20.38</v>
      </c>
      <c r="K47" s="3">
        <f>INDEX(StockanalysisQuarterlyRatios[],MATCH($B47, QuarterlyRatiosNames, 0), K$31)</f>
        <v>19.350000000000001</v>
      </c>
      <c r="L47" s="3">
        <f>INDEX(StockanalysisQuarterlyRatios[],MATCH($B47, QuarterlyRatiosNames, 0), L$31)</f>
        <v>14.8</v>
      </c>
      <c r="M47" s="3">
        <f>INDEX(StockanalysisQuarterlyRatios[],MATCH($B47, QuarterlyRatiosNames, 0), M$31)</f>
        <v>18.03</v>
      </c>
      <c r="N47" s="3">
        <f>INDEX(StockanalysisQuarterlyRatios[],MATCH($B47, QuarterlyRatiosNames, 0), N$31)</f>
        <v>15.48</v>
      </c>
      <c r="O47" s="3">
        <f>INDEX(StockanalysisQuarterlyRatios[],MATCH($B47, QuarterlyRatiosNames, 0), O$31)</f>
        <v>13.05</v>
      </c>
      <c r="P47" s="3">
        <f>INDEX(StockanalysisQuarterlyRatios[],MATCH($B47, QuarterlyRatiosNames, 0), P$31)</f>
        <v>11.84</v>
      </c>
      <c r="Q47" s="3">
        <f>INDEX(StockanalysisQuarterlyRatios[],MATCH($B47, QuarterlyRatiosNames, 0), Q$31)</f>
        <v>4.92</v>
      </c>
      <c r="R47" s="3">
        <f>INDEX(StockanalysisQuarterlyRatios[],MATCH($B47, QuarterlyRatiosNames, 0), R$31)</f>
        <v>9.1999999999999993</v>
      </c>
      <c r="S47" s="3">
        <f>INDEX(StockanalysisQuarterlyRatios[],MATCH($B47, QuarterlyRatiosNames, 0), S$31)</f>
        <v>12.96</v>
      </c>
      <c r="T47" s="3">
        <f>INDEX(StockanalysisQuarterlyRatios[],MATCH($B47, QuarterlyRatiosNames, 0), T$31)</f>
        <v>14.05</v>
      </c>
      <c r="U47" s="3">
        <f>INDEX(StockanalysisQuarterlyRatios[],MATCH($B47, QuarterlyRatiosNames, 0), U$31)</f>
        <v>14.57</v>
      </c>
      <c r="V47" s="3">
        <f>INDEX(StockanalysisQuarterlyRatios[],MATCH($B47, QuarterlyRatiosNames, 0), V$31)</f>
        <v>16.34</v>
      </c>
      <c r="W47" s="3">
        <f>INDEX(StockanalysisQuarterlyRatios[],MATCH($B47, QuarterlyRatiosNames, 0), W$31)</f>
        <v>15.78</v>
      </c>
    </row>
    <row r="48" spans="2:23" x14ac:dyDescent="0.25">
      <c r="B48" t="s">
        <v>3274</v>
      </c>
      <c r="D48" s="8"/>
      <c r="E48" s="3">
        <f>INDEX(StockanalysisQuarterlyRatios[],MATCH($B48, QuarterlyRatiosNames, 0), E$31)</f>
        <v>2.14</v>
      </c>
      <c r="F48" s="3">
        <f>INDEX(StockanalysisQuarterlyRatios[],MATCH($B48, QuarterlyRatiosNames, 0), F$31)</f>
        <v>2.14</v>
      </c>
      <c r="G48" s="3">
        <f>INDEX(StockanalysisQuarterlyRatios[],MATCH($B48, QuarterlyRatiosNames, 0), G$31)</f>
        <v>2</v>
      </c>
      <c r="H48" s="3">
        <f>INDEX(StockanalysisQuarterlyRatios[],MATCH($B48, QuarterlyRatiosNames, 0), H$31)</f>
        <v>2.2599999999999998</v>
      </c>
      <c r="I48" s="3">
        <f>INDEX(StockanalysisQuarterlyRatios[],MATCH($B48, QuarterlyRatiosNames, 0), I$31)</f>
        <v>2.11</v>
      </c>
      <c r="J48" s="3">
        <f>INDEX(StockanalysisQuarterlyRatios[],MATCH($B48, QuarterlyRatiosNames, 0), J$31)</f>
        <v>2.0699999999999998</v>
      </c>
      <c r="K48" s="3">
        <f>INDEX(StockanalysisQuarterlyRatios[],MATCH($B48, QuarterlyRatiosNames, 0), K$31)</f>
        <v>2.04</v>
      </c>
      <c r="L48" s="3">
        <f>INDEX(StockanalysisQuarterlyRatios[],MATCH($B48, QuarterlyRatiosNames, 0), L$31)</f>
        <v>2.17</v>
      </c>
      <c r="M48" s="3">
        <f>INDEX(StockanalysisQuarterlyRatios[],MATCH($B48, QuarterlyRatiosNames, 0), M$31)</f>
        <v>2.16</v>
      </c>
      <c r="N48" s="3">
        <f>INDEX(StockanalysisQuarterlyRatios[],MATCH($B48, QuarterlyRatiosNames, 0), N$31)</f>
        <v>2.11</v>
      </c>
      <c r="O48" s="3">
        <f>INDEX(StockanalysisQuarterlyRatios[],MATCH($B48, QuarterlyRatiosNames, 0), O$31)</f>
        <v>2.13</v>
      </c>
      <c r="P48" s="3">
        <f>INDEX(StockanalysisQuarterlyRatios[],MATCH($B48, QuarterlyRatiosNames, 0), P$31)</f>
        <v>2.19</v>
      </c>
      <c r="Q48" s="3">
        <f>INDEX(StockanalysisQuarterlyRatios[],MATCH($B48, QuarterlyRatiosNames, 0), Q$31)</f>
        <v>2.25</v>
      </c>
      <c r="R48" s="3">
        <f>INDEX(StockanalysisQuarterlyRatios[],MATCH($B48, QuarterlyRatiosNames, 0), R$31)</f>
        <v>2.2999999999999998</v>
      </c>
      <c r="S48" s="3">
        <f>INDEX(StockanalysisQuarterlyRatios[],MATCH($B48, QuarterlyRatiosNames, 0), S$31)</f>
        <v>2.0099999999999998</v>
      </c>
      <c r="T48" s="3">
        <f>INDEX(StockanalysisQuarterlyRatios[],MATCH($B48, QuarterlyRatiosNames, 0), T$31)</f>
        <v>2.2799999999999998</v>
      </c>
      <c r="U48" s="3">
        <f>INDEX(StockanalysisQuarterlyRatios[],MATCH($B48, QuarterlyRatiosNames, 0), U$31)</f>
        <v>2.2000000000000002</v>
      </c>
      <c r="V48" s="3">
        <f>INDEX(StockanalysisQuarterlyRatios[],MATCH($B48, QuarterlyRatiosNames, 0), V$31)</f>
        <v>2.06</v>
      </c>
      <c r="W48" s="3">
        <f>INDEX(StockanalysisQuarterlyRatios[],MATCH($B48, QuarterlyRatiosNames, 0), W$31)</f>
        <v>1.92</v>
      </c>
    </row>
    <row r="49" spans="2:23" x14ac:dyDescent="0.25">
      <c r="B49" s="32" t="s">
        <v>3275</v>
      </c>
      <c r="D49" s="8"/>
      <c r="E49" s="3">
        <f>INDEX(StockanalysisQuarterlyRatios[],MATCH($B49, QuarterlyRatiosNames, 0), E$31)</f>
        <v>1.54</v>
      </c>
      <c r="F49" s="3">
        <f>INDEX(StockanalysisQuarterlyRatios[],MATCH($B49, QuarterlyRatiosNames, 0), F$31)</f>
        <v>1.54</v>
      </c>
      <c r="G49" s="3">
        <f>INDEX(StockanalysisQuarterlyRatios[],MATCH($B49, QuarterlyRatiosNames, 0), G$31)</f>
        <v>1.5</v>
      </c>
      <c r="H49" s="3">
        <f>INDEX(StockanalysisQuarterlyRatios[],MATCH($B49, QuarterlyRatiosNames, 0), H$31)</f>
        <v>1.57</v>
      </c>
      <c r="I49" s="3">
        <f>INDEX(StockanalysisQuarterlyRatios[],MATCH($B49, QuarterlyRatiosNames, 0), I$31)</f>
        <v>1.49</v>
      </c>
      <c r="J49" s="3">
        <f>INDEX(StockanalysisQuarterlyRatios[],MATCH($B49, QuarterlyRatiosNames, 0), J$31)</f>
        <v>1.47</v>
      </c>
      <c r="K49" s="3">
        <f>INDEX(StockanalysisQuarterlyRatios[],MATCH($B49, QuarterlyRatiosNames, 0), K$31)</f>
        <v>1.47</v>
      </c>
      <c r="L49" s="3">
        <f>INDEX(StockanalysisQuarterlyRatios[],MATCH($B49, QuarterlyRatiosNames, 0), L$31)</f>
        <v>1.37</v>
      </c>
      <c r="M49" s="3">
        <f>INDEX(StockanalysisQuarterlyRatios[],MATCH($B49, QuarterlyRatiosNames, 0), M$31)</f>
        <v>1.49</v>
      </c>
      <c r="N49" s="3">
        <f>INDEX(StockanalysisQuarterlyRatios[],MATCH($B49, QuarterlyRatiosNames, 0), N$31)</f>
        <v>1.61</v>
      </c>
      <c r="O49" s="3">
        <f>INDEX(StockanalysisQuarterlyRatios[],MATCH($B49, QuarterlyRatiosNames, 0), O$31)</f>
        <v>1.69</v>
      </c>
      <c r="P49" s="3">
        <f>INDEX(StockanalysisQuarterlyRatios[],MATCH($B49, QuarterlyRatiosNames, 0), P$31)</f>
        <v>1.74</v>
      </c>
      <c r="Q49" s="3">
        <f>INDEX(StockanalysisQuarterlyRatios[],MATCH($B49, QuarterlyRatiosNames, 0), Q$31)</f>
        <v>1.76</v>
      </c>
      <c r="R49" s="3">
        <f>INDEX(StockanalysisQuarterlyRatios[],MATCH($B49, QuarterlyRatiosNames, 0), R$31)</f>
        <v>1.77</v>
      </c>
      <c r="S49" s="3">
        <f>INDEX(StockanalysisQuarterlyRatios[],MATCH($B49, QuarterlyRatiosNames, 0), S$31)</f>
        <v>1.66</v>
      </c>
      <c r="T49" s="3">
        <f>INDEX(StockanalysisQuarterlyRatios[],MATCH($B49, QuarterlyRatiosNames, 0), T$31)</f>
        <v>1.84</v>
      </c>
      <c r="U49" s="3">
        <f>INDEX(StockanalysisQuarterlyRatios[],MATCH($B49, QuarterlyRatiosNames, 0), U$31)</f>
        <v>1.74</v>
      </c>
      <c r="V49" s="3">
        <f>INDEX(StockanalysisQuarterlyRatios[],MATCH($B49, QuarterlyRatiosNames, 0), V$31)</f>
        <v>1.61</v>
      </c>
      <c r="W49" s="3">
        <f>INDEX(StockanalysisQuarterlyRatios[],MATCH($B49, QuarterlyRatiosNames, 0), W$31)</f>
        <v>1.55</v>
      </c>
    </row>
    <row r="50" spans="2:23" x14ac:dyDescent="0.25">
      <c r="B50" t="s">
        <v>4421</v>
      </c>
      <c r="E50" s="2">
        <f>INDEX(StockanalysisQuarterlyBalanceSheet[], MATCH("Working Capital", QuarterBalanceSheetNames, 0),E31)/INDEX(StockanalysisQuarterlyBalanceSheet[], MATCH("Total Assets", QuarterBalanceSheetNames, 0),E31)</f>
        <v>0.17834458916224474</v>
      </c>
      <c r="F50" s="2">
        <f>INDEX(StockanalysisQuarterlyBalanceSheet[], MATCH("Working Capital", QuarterBalanceSheetNames, 0),F31)/INDEX(StockanalysisQuarterlyBalanceSheet[], MATCH("Total Assets", QuarterBalanceSheetNames, 0),F31)</f>
        <v>0.1644813751859476</v>
      </c>
      <c r="G50" s="2">
        <f>INDEX(StockanalysisQuarterlyBalanceSheet[], MATCH("Working Capital", QuarterBalanceSheetNames, 0),G31)/INDEX(StockanalysisQuarterlyBalanceSheet[], MATCH("Total Assets", QuarterBalanceSheetNames, 0),G31)</f>
        <v>0.17964576339816352</v>
      </c>
      <c r="H50" s="2">
        <f>INDEX(StockanalysisQuarterlyBalanceSheet[], MATCH("Working Capital", QuarterBalanceSheetNames, 0),H31)/INDEX(StockanalysisQuarterlyBalanceSheet[], MATCH("Total Assets", QuarterBalanceSheetNames, 0),H31)</f>
        <v>0.16480922693674463</v>
      </c>
      <c r="I50" s="2">
        <f>INDEX(StockanalysisQuarterlyBalanceSheet[], MATCH("Working Capital", QuarterBalanceSheetNames, 0),I31)/INDEX(StockanalysisQuarterlyBalanceSheet[], MATCH("Total Assets", QuarterBalanceSheetNames, 0),I31)</f>
        <v>0.16128895151719244</v>
      </c>
      <c r="J50" s="2">
        <f>INDEX(StockanalysisQuarterlyBalanceSheet[], MATCH("Working Capital", QuarterBalanceSheetNames, 0),J31)/INDEX(StockanalysisQuarterlyBalanceSheet[], MATCH("Total Assets", QuarterBalanceSheetNames, 0),J31)</f>
        <v>0.15740747016205006</v>
      </c>
      <c r="K50" s="2">
        <f>INDEX(StockanalysisQuarterlyBalanceSheet[], MATCH("Working Capital", QuarterBalanceSheetNames, 0),K31)/INDEX(StockanalysisQuarterlyBalanceSheet[], MATCH("Total Assets", QuarterBalanceSheetNames, 0),K31)</f>
        <v>0.16021196779637331</v>
      </c>
      <c r="L50" s="2">
        <f>INDEX(StockanalysisQuarterlyBalanceSheet[], MATCH("Working Capital", QuarterBalanceSheetNames, 0),L31)/INDEX(StockanalysisQuarterlyBalanceSheet[], MATCH("Total Assets", QuarterBalanceSheetNames, 0),L31)</f>
        <v>0.16271085956942252</v>
      </c>
      <c r="M50" s="2">
        <f>INDEX(StockanalysisQuarterlyBalanceSheet[], MATCH("Working Capital", QuarterBalanceSheetNames, 0),M31)/INDEX(StockanalysisQuarterlyBalanceSheet[], MATCH("Total Assets", QuarterBalanceSheetNames, 0),M31)</f>
        <v>0.15355010279475428</v>
      </c>
      <c r="N50" s="2">
        <f>INDEX(StockanalysisQuarterlyBalanceSheet[], MATCH("Working Capital", QuarterBalanceSheetNames, 0),N31)/INDEX(StockanalysisQuarterlyBalanceSheet[], MATCH("Total Assets", QuarterBalanceSheetNames, 0),N31)</f>
        <v>0.1455237084217976</v>
      </c>
      <c r="O50" s="2">
        <f>INDEX(StockanalysisQuarterlyBalanceSheet[], MATCH("Working Capital", QuarterBalanceSheetNames, 0),O31)/INDEX(StockanalysisQuarterlyBalanceSheet[], MATCH("Total Assets", QuarterBalanceSheetNames, 0),O31)</f>
        <v>0.14851452428425074</v>
      </c>
      <c r="P50" s="2">
        <f>INDEX(StockanalysisQuarterlyBalanceSheet[], MATCH("Working Capital", QuarterBalanceSheetNames, 0),P31)/INDEX(StockanalysisQuarterlyBalanceSheet[], MATCH("Total Assets", QuarterBalanceSheetNames, 0),P31)</f>
        <v>0.14798306471158507</v>
      </c>
      <c r="Q50" s="2">
        <f>INDEX(StockanalysisQuarterlyBalanceSheet[], MATCH("Working Capital", QuarterBalanceSheetNames, 0),Q31)/INDEX(StockanalysisQuarterlyBalanceSheet[], MATCH("Total Assets", QuarterBalanceSheetNames, 0),Q31)</f>
        <v>0.15330082396948858</v>
      </c>
      <c r="R50" s="2">
        <f>INDEX(StockanalysisQuarterlyBalanceSheet[], MATCH("Working Capital", QuarterBalanceSheetNames, 0),R31)/INDEX(StockanalysisQuarterlyBalanceSheet[], MATCH("Total Assets", QuarterBalanceSheetNames, 0),R31)</f>
        <v>0.14195500174534839</v>
      </c>
      <c r="S50" s="2">
        <f>INDEX(StockanalysisQuarterlyBalanceSheet[], MATCH("Working Capital", QuarterBalanceSheetNames, 0),S31)/INDEX(StockanalysisQuarterlyBalanceSheet[], MATCH("Total Assets", QuarterBalanceSheetNames, 0),S31)</f>
        <v>0.16249455302383706</v>
      </c>
      <c r="T50" s="2">
        <f>INDEX(StockanalysisQuarterlyBalanceSheet[], MATCH("Working Capital", QuarterBalanceSheetNames, 0),T31)/INDEX(StockanalysisQuarterlyBalanceSheet[], MATCH("Total Assets", QuarterBalanceSheetNames, 0),T31)</f>
        <v>0.15330791145530437</v>
      </c>
      <c r="U50" s="2">
        <f>INDEX(StockanalysisQuarterlyBalanceSheet[], MATCH("Working Capital", QuarterBalanceSheetNames, 0),U31)/INDEX(StockanalysisQuarterlyBalanceSheet[], MATCH("Total Assets", QuarterBalanceSheetNames, 0),U31)</f>
        <v>0.14213403677791797</v>
      </c>
      <c r="V50" s="2">
        <f>INDEX(StockanalysisQuarterlyBalanceSheet[], MATCH("Working Capital", QuarterBalanceSheetNames, 0),V31)/INDEX(StockanalysisQuarterlyBalanceSheet[], MATCH("Total Assets", QuarterBalanceSheetNames, 0),V31)</f>
        <v>0.13501867955922517</v>
      </c>
      <c r="W50" s="2">
        <f>INDEX(StockanalysisQuarterlyBalanceSheet[], MATCH("Working Capital", QuarterBalanceSheetNames, 0),W31)/INDEX(StockanalysisQuarterlyBalanceSheet[], MATCH("Total Assets", QuarterBalanceSheetNames, 0),W31)</f>
        <v>0.15279205207262761</v>
      </c>
    </row>
    <row r="51" spans="2:23" x14ac:dyDescent="0.25">
      <c r="B51" t="s">
        <v>4422</v>
      </c>
      <c r="G51" s="8"/>
      <c r="H51" s="8"/>
      <c r="I51" s="8"/>
      <c r="J51" s="8"/>
    </row>
    <row r="52" spans="2:23" x14ac:dyDescent="0.25">
      <c r="C52" s="8"/>
      <c r="D52" s="8"/>
      <c r="E52" s="8"/>
      <c r="F52" s="8"/>
      <c r="G52" s="8"/>
      <c r="H52" s="8"/>
      <c r="I52" s="8"/>
      <c r="J52" s="8"/>
    </row>
    <row r="53" spans="2:23" x14ac:dyDescent="0.25">
      <c r="B53" s="28" t="s">
        <v>4602</v>
      </c>
      <c r="F53" s="8"/>
      <c r="G53" s="8"/>
      <c r="H53" s="8"/>
      <c r="I53" s="8"/>
      <c r="J53" s="8"/>
      <c r="K53" s="8"/>
      <c r="L53" s="8"/>
      <c r="M53" s="8"/>
    </row>
    <row r="54" spans="2:23" x14ac:dyDescent="0.25">
      <c r="B54" s="43" t="s">
        <v>7108</v>
      </c>
      <c r="C54" s="8"/>
      <c r="D54" s="8"/>
      <c r="E54" s="8">
        <f>INDEX(StockanalysisQuarterlyCashFlowStatement[],MATCH($B54, QuaterlyCashFlowNames, 0), E$31)+INDEX(StockanalysisQuarterlyCashFlowStatement[],MATCH($B54, QuaterlyCashFlowNames, 0), E$31+1)+INDEX(StockanalysisQuarterlyCashFlowStatement[],MATCH($B54, QuaterlyCashFlowNames, 0), E$31+2)+INDEX(StockanalysisQuarterlyCashFlowStatement[],MATCH($B54, QuaterlyCashFlowNames, 0), E$31+3)</f>
        <v>1938.8</v>
      </c>
      <c r="F54" s="8">
        <f>INDEX(StockanalysisQuarterlyCashFlowStatement[],MATCH($B54, QuaterlyCashFlowNames, 0), F$31)+INDEX(StockanalysisQuarterlyCashFlowStatement[],MATCH($B54, QuaterlyCashFlowNames, 0), F$31+1)+INDEX(StockanalysisQuarterlyCashFlowStatement[],MATCH($B54, QuaterlyCashFlowNames, 0), F$31+2)+INDEX(StockanalysisQuarterlyCashFlowStatement[],MATCH($B54, QuaterlyCashFlowNames, 0), F$31+3)</f>
        <v>1636.5</v>
      </c>
      <c r="G54" s="8">
        <f>INDEX(StockanalysisQuarterlyCashFlowStatement[],MATCH($B54, QuaterlyCashFlowNames, 0), G$31)+INDEX(StockanalysisQuarterlyCashFlowStatement[],MATCH($B54, QuaterlyCashFlowNames, 0), G$31+1)+INDEX(StockanalysisQuarterlyCashFlowStatement[],MATCH($B54, QuaterlyCashFlowNames, 0), G$31+2)+INDEX(StockanalysisQuarterlyCashFlowStatement[],MATCH($B54, QuaterlyCashFlowNames, 0), G$31+3)</f>
        <v>1271.9000000000001</v>
      </c>
      <c r="H54" s="8">
        <f>INDEX(StockanalysisQuarterlyCashFlowStatement[],MATCH($B54, QuaterlyCashFlowNames, 0), H$31)+INDEX(StockanalysisQuarterlyCashFlowStatement[],MATCH($B54, QuaterlyCashFlowNames, 0), H$31+1)+INDEX(StockanalysisQuarterlyCashFlowStatement[],MATCH($B54, QuaterlyCashFlowNames, 0), H$31+2)+INDEX(StockanalysisQuarterlyCashFlowStatement[],MATCH($B54, QuaterlyCashFlowNames, 0), H$31+3)</f>
        <v>837.7</v>
      </c>
      <c r="I54" s="8">
        <f>INDEX(StockanalysisQuarterlyCashFlowStatement[],MATCH($B54, QuaterlyCashFlowNames, 0), I$31)+INDEX(StockanalysisQuarterlyCashFlowStatement[],MATCH($B54, QuaterlyCashFlowNames, 0), I$31+1)+INDEX(StockanalysisQuarterlyCashFlowStatement[],MATCH($B54, QuaterlyCashFlowNames, 0), I$31+2)+INDEX(StockanalysisQuarterlyCashFlowStatement[],MATCH($B54, QuaterlyCashFlowNames, 0), I$31+3)</f>
        <v>465.40000000000003</v>
      </c>
      <c r="J54" s="8">
        <f>INDEX(StockanalysisQuarterlyCashFlowStatement[],MATCH($B54, QuaterlyCashFlowNames, 0), J$31)+INDEX(StockanalysisQuarterlyCashFlowStatement[],MATCH($B54, QuaterlyCashFlowNames, 0), J$31+1)+INDEX(StockanalysisQuarterlyCashFlowStatement[],MATCH($B54, QuaterlyCashFlowNames, 0), J$31+2)+INDEX(StockanalysisQuarterlyCashFlowStatement[],MATCH($B54, QuaterlyCashFlowNames, 0), J$31+3)</f>
        <v>553.9</v>
      </c>
      <c r="K54" s="8">
        <f>INDEX(StockanalysisQuarterlyCashFlowStatement[],MATCH($B54, QuaterlyCashFlowNames, 0), K$31)+INDEX(StockanalysisQuarterlyCashFlowStatement[],MATCH($B54, QuaterlyCashFlowNames, 0), K$31+1)+INDEX(StockanalysisQuarterlyCashFlowStatement[],MATCH($B54, QuaterlyCashFlowNames, 0), K$31+2)+INDEX(StockanalysisQuarterlyCashFlowStatement[],MATCH($B54, QuaterlyCashFlowNames, 0), K$31+3)</f>
        <v>267.59999999999997</v>
      </c>
      <c r="L54" s="8">
        <f>INDEX(StockanalysisQuarterlyCashFlowStatement[],MATCH($B54, QuaterlyCashFlowNames, 0), L$31)+INDEX(StockanalysisQuarterlyCashFlowStatement[],MATCH($B54, QuaterlyCashFlowNames, 0), L$31+1)+INDEX(StockanalysisQuarterlyCashFlowStatement[],MATCH($B54, QuaterlyCashFlowNames, 0), L$31+2)+INDEX(StockanalysisQuarterlyCashFlowStatement[],MATCH($B54, QuaterlyCashFlowNames, 0), L$31+3)</f>
        <v>814.2</v>
      </c>
      <c r="M54" s="8">
        <f>INDEX(StockanalysisQuarterlyCashFlowStatement[],MATCH($B54, QuaterlyCashFlowNames, 0), M$31)+INDEX(StockanalysisQuarterlyCashFlowStatement[],MATCH($B54, QuaterlyCashFlowNames, 0), M$31+1)+INDEX(StockanalysisQuarterlyCashFlowStatement[],MATCH($B54, QuaterlyCashFlowNames, 0), M$31+2)+INDEX(StockanalysisQuarterlyCashFlowStatement[],MATCH($B54, QuaterlyCashFlowNames, 0), M$31+3)</f>
        <v>1558.6</v>
      </c>
      <c r="N54" s="8">
        <f>INDEX(StockanalysisQuarterlyCashFlowStatement[],MATCH($B54, QuaterlyCashFlowNames, 0), N$31)+INDEX(StockanalysisQuarterlyCashFlowStatement[],MATCH($B54, QuaterlyCashFlowNames, 0), N$31+1)+INDEX(StockanalysisQuarterlyCashFlowStatement[],MATCH($B54, QuaterlyCashFlowNames, 0), N$31+2)+INDEX(StockanalysisQuarterlyCashFlowStatement[],MATCH($B54, QuaterlyCashFlowNames, 0), N$31+3)</f>
        <v>1348.8000000000002</v>
      </c>
      <c r="O54" s="8">
        <f>INDEX(StockanalysisQuarterlyCashFlowStatement[],MATCH($B54, QuaterlyCashFlowNames, 0), O$31)+INDEX(StockanalysisQuarterlyCashFlowStatement[],MATCH($B54, QuaterlyCashFlowNames, 0), O$31+1)+INDEX(StockanalysisQuarterlyCashFlowStatement[],MATCH($B54, QuaterlyCashFlowNames, 0), O$31+2)+INDEX(StockanalysisQuarterlyCashFlowStatement[],MATCH($B54, QuaterlyCashFlowNames, 0), O$31+3)</f>
        <v>1458.1000000000001</v>
      </c>
      <c r="P54" s="8">
        <f>INDEX(StockanalysisQuarterlyCashFlowStatement[],MATCH($B54, QuaterlyCashFlowNames, 0), P$31)+INDEX(StockanalysisQuarterlyCashFlowStatement[],MATCH($B54, QuaterlyCashFlowNames, 0), P$31+1)+INDEX(StockanalysisQuarterlyCashFlowStatement[],MATCH($B54, QuaterlyCashFlowNames, 0), P$31+2)+INDEX(StockanalysisQuarterlyCashFlowStatement[],MATCH($B54, QuaterlyCashFlowNames, 0), P$31+3)</f>
        <v>1219.3</v>
      </c>
      <c r="Q54" s="8">
        <f>INDEX(StockanalysisQuarterlyCashFlowStatement[],MATCH($B54, QuaterlyCashFlowNames, 0), Q$31)+INDEX(StockanalysisQuarterlyCashFlowStatement[],MATCH($B54, QuaterlyCashFlowNames, 0), Q$31+1)+INDEX(StockanalysisQuarterlyCashFlowStatement[],MATCH($B54, QuaterlyCashFlowNames, 0), Q$31+2)+INDEX(StockanalysisQuarterlyCashFlowStatement[],MATCH($B54, QuaterlyCashFlowNames, 0), Q$31+3)</f>
        <v>886.1</v>
      </c>
      <c r="R54" s="8">
        <f>INDEX(StockanalysisQuarterlyCashFlowStatement[],MATCH($B54, QuaterlyCashFlowNames, 0), R$31)+INDEX(StockanalysisQuarterlyCashFlowStatement[],MATCH($B54, QuaterlyCashFlowNames, 0), R$31+1)+INDEX(StockanalysisQuarterlyCashFlowStatement[],MATCH($B54, QuaterlyCashFlowNames, 0), R$31+2)+INDEX(StockanalysisQuarterlyCashFlowStatement[],MATCH($B54, QuaterlyCashFlowNames, 0), R$31+3)</f>
        <v>889.49999999999989</v>
      </c>
      <c r="S54" s="8">
        <f>INDEX(StockanalysisQuarterlyCashFlowStatement[],MATCH($B54, QuaterlyCashFlowNames, 0), S$31)+INDEX(StockanalysisQuarterlyCashFlowStatement[],MATCH($B54, QuaterlyCashFlowNames, 0), S$31+1)+INDEX(StockanalysisQuarterlyCashFlowStatement[],MATCH($B54, QuaterlyCashFlowNames, 0), S$31+2)+INDEX(StockanalysisQuarterlyCashFlowStatement[],MATCH($B54, QuaterlyCashFlowNames, 0), S$31+3)</f>
        <v>1016.7</v>
      </c>
      <c r="T54" s="8">
        <f>INDEX(StockanalysisQuarterlyCashFlowStatement[],MATCH($B54, QuaterlyCashFlowNames, 0), T$31)+INDEX(StockanalysisQuarterlyCashFlowStatement[],MATCH($B54, QuaterlyCashFlowNames, 0), T$31+1)+INDEX(StockanalysisQuarterlyCashFlowStatement[],MATCH($B54, QuaterlyCashFlowNames, 0), T$31+2)+INDEX(StockanalysisQuarterlyCashFlowStatement[],MATCH($B54, QuaterlyCashFlowNames, 0), T$31+3)</f>
        <v>1039.3000000000002</v>
      </c>
      <c r="U54" s="8">
        <f>INDEX(StockanalysisQuarterlyCashFlowStatement[],MATCH($B54, QuaterlyCashFlowNames, 0), U$31)+INDEX(StockanalysisQuarterlyCashFlowStatement[],MATCH($B54, QuaterlyCashFlowNames, 0), U$31+1)+INDEX(StockanalysisQuarterlyCashFlowStatement[],MATCH($B54, QuaterlyCashFlowNames, 0), U$31+2)+INDEX(StockanalysisQuarterlyCashFlowStatement[],MATCH($B54, QuaterlyCashFlowNames, 0), U$31+3)</f>
        <v>862.60000000000014</v>
      </c>
      <c r="V54" s="8">
        <f>INDEX(StockanalysisQuarterlyCashFlowStatement[],MATCH($B54, QuaterlyCashFlowNames, 0), V$31)+INDEX(StockanalysisQuarterlyCashFlowStatement[],MATCH($B54, QuaterlyCashFlowNames, 0), V$31+1)+INDEX(StockanalysisQuarterlyCashFlowStatement[],MATCH($B54, QuaterlyCashFlowNames, 0), V$31+2)+INDEX(StockanalysisQuarterlyCashFlowStatement[],MATCH($B54, QuaterlyCashFlowNames, 0), V$31+3)</f>
        <v>1040</v>
      </c>
      <c r="W54" s="8">
        <f>INDEX(StockanalysisQuarterlyCashFlowStatement[],MATCH($B54, QuaterlyCashFlowNames, 0), W$31)+INDEX(StockanalysisQuarterlyCashFlowStatement[],MATCH($B54, QuaterlyCashFlowNames, 0), W$31+1)+INDEX(StockanalysisQuarterlyCashFlowStatement[],MATCH($B54, QuaterlyCashFlowNames, 0), W$31+2)+INDEX(StockanalysisQuarterlyCashFlowStatement[],MATCH($B54, QuaterlyCashFlowNames, 0), W$31+3)</f>
        <v>904.69999999999993</v>
      </c>
    </row>
    <row r="55" spans="2:23" x14ac:dyDescent="0.25">
      <c r="B55" t="s">
        <v>7553</v>
      </c>
      <c r="E55" s="3">
        <f>E54/INDEX(StockanalysisQuarterlyIncome[], MATCH("Shares Outstanding (Basic)", QuarterlyIncomeNames, 0), E31)</f>
        <v>3.6999999999999997</v>
      </c>
      <c r="F55" s="3">
        <f>F54/INDEX(StockanalysisQuarterlyIncome[], MATCH("Shares Outstanding (Basic)", QuarterlyIncomeNames, 0), F31)</f>
        <v>3.1290630975143405</v>
      </c>
      <c r="G55" s="3">
        <f>G54/INDEX(StockanalysisQuarterlyIncome[], MATCH("Shares Outstanding (Basic)", QuarterlyIncomeNames, 0), G31)</f>
        <v>2.4319311663479923</v>
      </c>
      <c r="H55" s="3">
        <f>H54/INDEX(StockanalysisQuarterlyIncome[], MATCH("Shares Outstanding (Basic)", QuarterlyIncomeNames, 0), H31)</f>
        <v>1.6017208413001913</v>
      </c>
      <c r="I55" s="3">
        <f>I54/INDEX(StockanalysisQuarterlyIncome[], MATCH("Shares Outstanding (Basic)", QuarterlyIncomeNames, 0), I31)</f>
        <v>0.89157088122605366</v>
      </c>
      <c r="J55" s="3">
        <f>J54/INDEX(StockanalysisQuarterlyIncome[], MATCH("Shares Outstanding (Basic)", QuarterlyIncomeNames, 0), J31)</f>
        <v>1.0611111111111111</v>
      </c>
      <c r="K55" s="3">
        <f>K54/INDEX(StockanalysisQuarterlyIncome[], MATCH("Shares Outstanding (Basic)", QuarterlyIncomeNames, 0), K31)</f>
        <v>0.51264367816091949</v>
      </c>
      <c r="L55" s="3">
        <f>L54/INDEX(StockanalysisQuarterlyIncome[], MATCH("Shares Outstanding (Basic)", QuarterlyIncomeNames, 0), L31)</f>
        <v>1.5597701149425289</v>
      </c>
      <c r="M55" s="3">
        <f>M54/INDEX(StockanalysisQuarterlyIncome[], MATCH("Shares Outstanding (Basic)", QuarterlyIncomeNames, 0), M31)</f>
        <v>2.9915547024952014</v>
      </c>
      <c r="N55" s="3">
        <f>N54/INDEX(StockanalysisQuarterlyIncome[], MATCH("Shares Outstanding (Basic)", QuarterlyIncomeNames, 0), N31)</f>
        <v>2.5888675623800386</v>
      </c>
      <c r="O55" s="3">
        <f>O54/INDEX(StockanalysisQuarterlyIncome[], MATCH("Shares Outstanding (Basic)", QuarterlyIncomeNames, 0), O31)</f>
        <v>2.8040384615384619</v>
      </c>
      <c r="P55" s="3">
        <f>P54/INDEX(StockanalysisQuarterlyIncome[], MATCH("Shares Outstanding (Basic)", QuarterlyIncomeNames, 0), P31)</f>
        <v>2.3448076923076924</v>
      </c>
      <c r="Q55" s="3">
        <f>Q54/INDEX(StockanalysisQuarterlyIncome[], MATCH("Shares Outstanding (Basic)", QuarterlyIncomeNames, 0), Q31)</f>
        <v>1.7040384615384616</v>
      </c>
      <c r="R55" s="3">
        <f>R54/INDEX(StockanalysisQuarterlyIncome[], MATCH("Shares Outstanding (Basic)", QuarterlyIncomeNames, 0), R31)</f>
        <v>1.7105769230769228</v>
      </c>
      <c r="S55" s="3">
        <f>S54/INDEX(StockanalysisQuarterlyIncome[], MATCH("Shares Outstanding (Basic)", QuarterlyIncomeNames, 0), S31)</f>
        <v>1.9551923076923077</v>
      </c>
      <c r="T55" s="3">
        <f>T54/INDEX(StockanalysisQuarterlyIncome[], MATCH("Shares Outstanding (Basic)", QuarterlyIncomeNames, 0), T31)</f>
        <v>1.9948176583493287</v>
      </c>
      <c r="U55" s="3">
        <f>U54/INDEX(StockanalysisQuarterlyIncome[], MATCH("Shares Outstanding (Basic)", QuarterlyIncomeNames, 0), U31)</f>
        <v>1.6556621880998084</v>
      </c>
      <c r="V55" s="3">
        <f>V54/INDEX(StockanalysisQuarterlyIncome[], MATCH("Shares Outstanding (Basic)", QuarterlyIncomeNames, 0), V31)</f>
        <v>1.9847328244274809</v>
      </c>
      <c r="W55" s="3">
        <f>W54/INDEX(StockanalysisQuarterlyIncome[], MATCH("Shares Outstanding (Basic)", QuarterlyIncomeNames, 0), W31)</f>
        <v>1.7199619771863117</v>
      </c>
    </row>
    <row r="56" spans="2:23" x14ac:dyDescent="0.25">
      <c r="B56" s="50" t="s">
        <v>7554</v>
      </c>
      <c r="E56" s="3">
        <f>$D$8/E55</f>
        <v>21.018918918918921</v>
      </c>
      <c r="F56" s="3">
        <f>F33/INDEX(StockanalysisQuarterlyIncome[], MATCH("Shares Outstanding (Basic)", QuarterlyIncomeNames, 0), F31)/F55</f>
        <v>23.333333333333332</v>
      </c>
      <c r="G56" s="3">
        <f>G33/INDEX(StockanalysisQuarterlyIncome[], MATCH("Shares Outstanding (Basic)", QuarterlyIncomeNames, 0), G31)/G55</f>
        <v>27.061089708310405</v>
      </c>
      <c r="H56" s="3">
        <f>H33/INDEX(StockanalysisQuarterlyIncome[], MATCH("Shares Outstanding (Basic)", QuarterlyIncomeNames, 0), H31)/H55</f>
        <v>34.739166766145395</v>
      </c>
      <c r="I56" s="3">
        <f>I33/INDEX(StockanalysisQuarterlyIncome[], MATCH("Shares Outstanding (Basic)", QuarterlyIncomeNames, 0), I31)/I55</f>
        <v>61.512677266867207</v>
      </c>
      <c r="J56" s="3">
        <f>J33/INDEX(StockanalysisQuarterlyIncome[], MATCH("Shares Outstanding (Basic)", QuarterlyIncomeNames, 0), J31)/J55</f>
        <v>55.264488174760785</v>
      </c>
      <c r="K56" s="3">
        <f>K33/INDEX(StockanalysisQuarterlyIncome[], MATCH("Shares Outstanding (Basic)", QuarterlyIncomeNames, 0), K31)/K55</f>
        <v>114.50672645739911</v>
      </c>
      <c r="L56" s="3">
        <f>L33/INDEX(StockanalysisQuarterlyIncome[], MATCH("Shares Outstanding (Basic)", QuarterlyIncomeNames, 0), L31)/L55</f>
        <v>33.651436993367717</v>
      </c>
      <c r="M56" s="3">
        <f>M33/INDEX(StockanalysisQuarterlyIncome[], MATCH("Shares Outstanding (Basic)", QuarterlyIncomeNames, 0), M31)/M55</f>
        <v>19.879378929808805</v>
      </c>
      <c r="N56" s="3">
        <f>N33/INDEX(StockanalysisQuarterlyIncome[], MATCH("Shares Outstanding (Basic)", QuarterlyIncomeNames, 0), N31)/N55</f>
        <v>23.900504151838671</v>
      </c>
      <c r="O56" s="3">
        <f>O33/INDEX(StockanalysisQuarterlyIncome[], MATCH("Shares Outstanding (Basic)", QuarterlyIncomeNames, 0), O31)/O55</f>
        <v>20.49996570879912</v>
      </c>
      <c r="P56" s="3">
        <f>P33/INDEX(StockanalysisQuarterlyIncome[], MATCH("Shares Outstanding (Basic)", QuarterlyIncomeNames, 0), P31)/P55</f>
        <v>24.210612646600506</v>
      </c>
      <c r="Q56" s="3">
        <f>Q33/INDEX(StockanalysisQuarterlyIncome[], MATCH("Shares Outstanding (Basic)", QuarterlyIncomeNames, 0), Q31)/Q55</f>
        <v>29.204378738291389</v>
      </c>
      <c r="R56" s="3">
        <f>R33/INDEX(StockanalysisQuarterlyIncome[], MATCH("Shares Outstanding (Basic)", QuarterlyIncomeNames, 0), R31)/R55</f>
        <v>23.803260258572237</v>
      </c>
      <c r="S56" s="3">
        <f>S33/INDEX(StockanalysisQuarterlyIncome[], MATCH("Shares Outstanding (Basic)", QuarterlyIncomeNames, 0), S31)/S55</f>
        <v>26.909609520999311</v>
      </c>
      <c r="T56" s="3">
        <f>T33/INDEX(StockanalysisQuarterlyIncome[], MATCH("Shares Outstanding (Basic)", QuarterlyIncomeNames, 0), T31)/T55</f>
        <v>23.332050418550942</v>
      </c>
      <c r="U56" s="3">
        <f>U33/INDEX(StockanalysisQuarterlyIncome[], MATCH("Shares Outstanding (Basic)", QuarterlyIncomeNames, 0), U31)/U55</f>
        <v>28.780431254347317</v>
      </c>
      <c r="V56" s="3">
        <f>V33/INDEX(StockanalysisQuarterlyIncome[], MATCH("Shares Outstanding (Basic)", QuarterlyIncomeNames, 0), V31)/V55</f>
        <v>22.716346153846153</v>
      </c>
      <c r="W56" s="3">
        <f>W33/INDEX(StockanalysisQuarterlyIncome[], MATCH("Shares Outstanding (Basic)", QuarterlyIncomeNames, 0), W31)/W55</f>
        <v>22.070299546811096</v>
      </c>
    </row>
    <row r="57" spans="2:23" x14ac:dyDescent="0.25">
      <c r="C57" s="8"/>
      <c r="D57" s="8"/>
      <c r="E57" s="8"/>
      <c r="F57" s="8"/>
      <c r="G57" s="8"/>
      <c r="H57" s="8"/>
      <c r="I57" s="8"/>
      <c r="J57" s="8"/>
    </row>
    <row r="58" spans="2:23" x14ac:dyDescent="0.25">
      <c r="E58" s="4" t="s">
        <v>7195</v>
      </c>
      <c r="F58" s="4" t="str">
        <f>INDEX(StockanalysisYearlyRatios[#Headers],,F$31)</f>
        <v>2022</v>
      </c>
      <c r="G58" s="4" t="str">
        <f>INDEX(StockanalysisYearlyRatios[#Headers],,G$31)</f>
        <v>2021</v>
      </c>
      <c r="H58" s="4" t="str">
        <f>INDEX(StockanalysisYearlyRatios[#Headers],,H$31)</f>
        <v>2020</v>
      </c>
      <c r="I58" s="4" t="str">
        <f>INDEX(StockanalysisYearlyRatios[#Headers],,I$31)</f>
        <v>2019</v>
      </c>
      <c r="J58" s="4" t="str">
        <f>INDEX(StockanalysisYearlyRatios[#Headers],,J$31)</f>
        <v>2018</v>
      </c>
      <c r="K58" s="4" t="str">
        <f>INDEX(StockanalysisYearlyRatios[#Headers],,K$31)</f>
        <v>2017</v>
      </c>
      <c r="L58" s="4" t="str">
        <f>INDEX(StockanalysisYearlyRatios[#Headers],,L$31)</f>
        <v>2016</v>
      </c>
      <c r="M58" s="4" t="str">
        <f>INDEX(StockanalysisYearlyRatios[#Headers],,M$31)</f>
        <v>2015</v>
      </c>
      <c r="N58" s="4" t="str">
        <f>INDEX(StockanalysisYearlyRatios[#Headers],,N$31)</f>
        <v>2014</v>
      </c>
      <c r="O58" s="4" t="str">
        <f>INDEX(StockanalysisYearlyRatios[#Headers],,O$31)</f>
        <v>2013</v>
      </c>
    </row>
    <row r="59" spans="2:23" x14ac:dyDescent="0.25">
      <c r="B59" s="28" t="s">
        <v>4600</v>
      </c>
    </row>
    <row r="60" spans="2:23" x14ac:dyDescent="0.25">
      <c r="B60" t="s">
        <v>4423</v>
      </c>
      <c r="D60" s="8"/>
      <c r="E60" s="3"/>
      <c r="F60" s="3"/>
      <c r="G60" s="3"/>
      <c r="H60" s="3"/>
      <c r="I60" s="3"/>
      <c r="J60" s="3"/>
    </row>
    <row r="61" spans="2:23" x14ac:dyDescent="0.25">
      <c r="B61" t="s">
        <v>7127</v>
      </c>
      <c r="D61" s="8"/>
      <c r="E61" s="2">
        <f>INDEX(StockanalysisYearlyRatios[], MATCH($B61, YearlyRatiosNames,0),E31)</f>
        <v>9.7000000000000003E-2</v>
      </c>
      <c r="F61" s="2">
        <f>INDEX(StockanalysisYearlyRatios[], MATCH($B61, YearlyRatiosNames,0),F31)</f>
        <v>9.6000000000000002E-2</v>
      </c>
      <c r="G61" s="2">
        <f>INDEX(StockanalysisYearlyRatios[], MATCH($B61, YearlyRatiosNames,0),G31)</f>
        <v>6.5000000000000002E-2</v>
      </c>
      <c r="H61" s="2">
        <f>INDEX(StockanalysisYearlyRatios[], MATCH($B61, YearlyRatiosNames,0),H31)</f>
        <v>4.8000000000000001E-2</v>
      </c>
      <c r="I61" s="2">
        <f>INDEX(StockanalysisYearlyRatios[], MATCH($B61, YearlyRatiosNames,0),I31)</f>
        <v>8.6999999999999994E-2</v>
      </c>
      <c r="J61" s="2">
        <f>INDEX(StockanalysisYearlyRatios[], MATCH($B61, YearlyRatiosNames,0),J31)</f>
        <v>8.8999999999999996E-2</v>
      </c>
      <c r="K61" s="2">
        <f>INDEX(StockanalysisYearlyRatios[], MATCH($B61, YearlyRatiosNames,0),K31)</f>
        <v>7.4999999999999997E-2</v>
      </c>
      <c r="L61" s="2">
        <f>INDEX(StockanalysisYearlyRatios[], MATCH($B61, YearlyRatiosNames,0),L31)</f>
        <v>2.5000000000000001E-2</v>
      </c>
      <c r="M61" s="2">
        <f>INDEX(StockanalysisYearlyRatios[], MATCH($B61, YearlyRatiosNames,0),M31)</f>
        <v>7.5999999999999998E-2</v>
      </c>
      <c r="N61" s="2">
        <f>INDEX(StockanalysisYearlyRatios[], MATCH($B61, YearlyRatiosNames,0),N31)</f>
        <v>6.5000000000000002E-2</v>
      </c>
      <c r="O61" s="2">
        <f>INDEX(StockanalysisYearlyRatios[], MATCH($B61, YearlyRatiosNames,0),O31)</f>
        <v>5.8999999999999997E-2</v>
      </c>
    </row>
    <row r="62" spans="2:23" x14ac:dyDescent="0.25">
      <c r="B62" t="s">
        <v>4601</v>
      </c>
      <c r="D62" s="8"/>
      <c r="E62" s="2">
        <f>INDEX(StockanalysisYearlyRatios[], MATCH($B62, YearlyRatiosNames,0),E$31)</f>
        <v>0.24</v>
      </c>
      <c r="F62" s="2">
        <f>INDEX(StockanalysisYearlyRatios[], MATCH($B62, YearlyRatiosNames,0),F$31)</f>
        <v>0.23699999999999999</v>
      </c>
      <c r="G62" s="2">
        <f>INDEX(StockanalysisYearlyRatios[], MATCH($B62, YearlyRatiosNames,0),G$31)</f>
        <v>0.16600000000000001</v>
      </c>
      <c r="H62" s="2">
        <f>INDEX(StockanalysisYearlyRatios[], MATCH($B62, YearlyRatiosNames,0),H$31)</f>
        <v>0.13</v>
      </c>
      <c r="I62" s="2">
        <f>INDEX(StockanalysisYearlyRatios[], MATCH($B62, YearlyRatiosNames,0),I$31)</f>
        <v>0.249</v>
      </c>
      <c r="J62" s="2">
        <f>INDEX(StockanalysisYearlyRatios[], MATCH($B62, YearlyRatiosNames,0),J$31)</f>
        <v>0.25</v>
      </c>
      <c r="K62" s="2">
        <f>INDEX(StockanalysisYearlyRatios[], MATCH($B62, YearlyRatiosNames,0),K$31)</f>
        <v>0.219</v>
      </c>
      <c r="L62" s="2">
        <f>INDEX(StockanalysisYearlyRatios[], MATCH($B62, YearlyRatiosNames,0),L$31)</f>
        <v>7.8E-2</v>
      </c>
      <c r="M62" s="2">
        <f>INDEX(StockanalysisYearlyRatios[], MATCH($B62, YearlyRatiosNames,0),M$31)</f>
        <v>0.22700000000000001</v>
      </c>
      <c r="N62" s="2">
        <f>INDEX(StockanalysisYearlyRatios[], MATCH($B62, YearlyRatiosNames,0),N$31)</f>
        <v>0.19500000000000001</v>
      </c>
      <c r="O62" s="2">
        <f>INDEX(StockanalysisYearlyRatios[], MATCH($B62, YearlyRatiosNames,0),O$31)</f>
        <v>0.186</v>
      </c>
    </row>
    <row r="63" spans="2:23" x14ac:dyDescent="0.25">
      <c r="I63" s="1"/>
      <c r="J63" s="1"/>
    </row>
  </sheetData>
  <conditionalFormatting sqref="E46:W46">
    <cfRule type="cellIs" dxfId="7" priority="18" operator="lessThan">
      <formula>1.1</formula>
    </cfRule>
    <cfRule type="cellIs" dxfId="6" priority="19" operator="greaterThan">
      <formula>2</formula>
    </cfRule>
  </conditionalFormatting>
  <conditionalFormatting sqref="E50:W50">
    <cfRule type="cellIs" dxfId="5" priority="8" operator="greaterThan">
      <formula>0.299999</formula>
    </cfRule>
    <cfRule type="cellIs" dxfId="4" priority="9" operator="between">
      <formula>0</formula>
      <formula>0.1</formula>
    </cfRule>
    <cfRule type="cellIs" dxfId="3" priority="10" operator="lessThan">
      <formula>0</formula>
    </cfRule>
  </conditionalFormatting>
  <conditionalFormatting sqref="E48:W48">
    <cfRule type="cellIs" dxfId="2" priority="3" operator="lessThanOrEqual">
      <formula>1</formula>
    </cfRule>
  </conditionalFormatting>
  <conditionalFormatting sqref="E49:V49">
    <cfRule type="cellIs" dxfId="1" priority="2" operator="lessThanOrEqual">
      <formula>1</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D6E00-9499-4BAE-92A0-31EC0CDD231A}">
  <dimension ref="A1:B3"/>
  <sheetViews>
    <sheetView workbookViewId="0">
      <selection sqref="A1:B3"/>
    </sheetView>
  </sheetViews>
  <sheetFormatPr baseColWidth="10" defaultRowHeight="15" x14ac:dyDescent="0.25"/>
  <sheetData>
    <row r="1" spans="1:2" x14ac:dyDescent="0.25">
      <c r="A1" t="s">
        <v>6966</v>
      </c>
    </row>
    <row r="2" spans="1:2" x14ac:dyDescent="0.25">
      <c r="B2" t="str">
        <f>"1) Read communication on company investor Website"</f>
        <v>1) Read communication on company investor Website</v>
      </c>
    </row>
    <row r="3" spans="1:2" x14ac:dyDescent="0.25">
      <c r="B3" t="str">
        <f>"2) Read earning Call Transcripts"</f>
        <v>2) Read earning Call Transcripts</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7C0BF-801D-42F9-A2A7-4C5E64B89E40}">
  <dimension ref="A3:D14"/>
  <sheetViews>
    <sheetView workbookViewId="0">
      <selection activeCell="A14" sqref="A14"/>
    </sheetView>
  </sheetViews>
  <sheetFormatPr baseColWidth="10" defaultRowHeight="15" x14ac:dyDescent="0.25"/>
  <cols>
    <col min="1" max="3" width="11.5703125" customWidth="1"/>
  </cols>
  <sheetData>
    <row r="3" spans="1:4" ht="18.75" x14ac:dyDescent="0.3">
      <c r="A3" s="9" t="s">
        <v>6969</v>
      </c>
    </row>
    <row r="4" spans="1:4" x14ac:dyDescent="0.25">
      <c r="A4" t="s">
        <v>3269</v>
      </c>
      <c r="B4" t="s">
        <v>6970</v>
      </c>
      <c r="C4" t="s">
        <v>6971</v>
      </c>
    </row>
    <row r="9" spans="1:4" x14ac:dyDescent="0.25">
      <c r="A9" t="s">
        <v>6967</v>
      </c>
      <c r="D9" t="s">
        <v>6968</v>
      </c>
    </row>
    <row r="14" spans="1:4" x14ac:dyDescent="0.25">
      <c r="A14" t="s">
        <v>6972</v>
      </c>
    </row>
  </sheetData>
  <dataValidations count="1">
    <dataValidation type="list" allowBlank="1" showInputMessage="1" showErrorMessage="1" sqref="C5" xr:uid="{AB3E9593-809A-4107-8F66-D898330E8258}">
      <formula1>"Alpha, Primary Beta, Secondary Beta"</formula1>
    </dataValidation>
  </dataValidation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7A28-14F0-49AA-8B10-BC6817FAB6FE}">
  <dimension ref="A1"/>
  <sheetViews>
    <sheetView workbookViewId="0">
      <selection activeCell="K27" sqref="K27"/>
    </sheetView>
  </sheetViews>
  <sheetFormatPr baseColWidth="10" defaultRowHeight="15" x14ac:dyDescent="0.2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9020-0178-44C3-B550-5270E774BB05}">
  <dimension ref="A2:A6"/>
  <sheetViews>
    <sheetView workbookViewId="0">
      <selection activeCell="A6" sqref="A6"/>
    </sheetView>
  </sheetViews>
  <sheetFormatPr baseColWidth="10" defaultRowHeight="15" x14ac:dyDescent="0.25"/>
  <sheetData>
    <row r="2" spans="1:1" x14ac:dyDescent="0.25">
      <c r="A2" t="s">
        <v>6973</v>
      </c>
    </row>
    <row r="3" spans="1:1" x14ac:dyDescent="0.25">
      <c r="A3" t="s">
        <v>6974</v>
      </c>
    </row>
    <row r="4" spans="1:1" x14ac:dyDescent="0.25">
      <c r="A4" t="s">
        <v>6975</v>
      </c>
    </row>
    <row r="5" spans="1:1" x14ac:dyDescent="0.25">
      <c r="A5" t="s">
        <v>6976</v>
      </c>
    </row>
    <row r="6" spans="1:1" x14ac:dyDescent="0.25">
      <c r="A6" t="s">
        <v>6977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23C4-BE92-4E8E-9BE1-CFC996CCC1C9}">
  <dimension ref="A1:T2378"/>
  <sheetViews>
    <sheetView topLeftCell="I1" workbookViewId="0">
      <pane ySplit="2" topLeftCell="A85" activePane="bottomLeft" state="frozen"/>
      <selection pane="bottomLeft" activeCell="K94" sqref="K94"/>
    </sheetView>
  </sheetViews>
  <sheetFormatPr baseColWidth="10" defaultRowHeight="15" x14ac:dyDescent="0.25"/>
  <cols>
    <col min="1" max="1" width="16.5703125" style="18" customWidth="1"/>
    <col min="2" max="2" width="14.85546875" style="18" customWidth="1"/>
    <col min="3" max="3" width="16.28515625" style="18" customWidth="1"/>
    <col min="4" max="4" width="20.42578125" style="18" customWidth="1"/>
    <col min="5" max="5" width="11.42578125" style="18"/>
    <col min="6" max="6" width="24.140625" style="18" customWidth="1"/>
    <col min="7" max="7" width="14.42578125" style="18" customWidth="1"/>
    <col min="8" max="8" width="100.7109375" style="47" customWidth="1"/>
    <col min="9" max="9" width="17.28515625" style="8" customWidth="1"/>
    <col min="10" max="10" width="8.140625" bestFit="1" customWidth="1"/>
    <col min="11" max="12" width="38.28515625" bestFit="1" customWidth="1"/>
    <col min="13" max="13" width="23" bestFit="1" customWidth="1"/>
    <col min="14" max="14" width="35.85546875" bestFit="1" customWidth="1"/>
    <col min="16" max="16" width="44.7109375" bestFit="1" customWidth="1"/>
    <col min="18" max="18" width="12.140625" customWidth="1"/>
    <col min="20" max="20" width="11.5703125" customWidth="1"/>
  </cols>
  <sheetData>
    <row r="1" spans="1:20" s="30" customFormat="1" ht="29.25" customHeight="1" x14ac:dyDescent="0.25">
      <c r="A1" s="41" t="s">
        <v>7543</v>
      </c>
      <c r="B1" s="41"/>
      <c r="C1" s="41"/>
      <c r="D1" s="41"/>
      <c r="E1" s="41"/>
      <c r="F1" s="41"/>
      <c r="G1" s="41"/>
      <c r="H1" s="41"/>
      <c r="I1" s="40"/>
      <c r="J1" s="41" t="s">
        <v>7198</v>
      </c>
      <c r="K1" s="41"/>
      <c r="L1" s="41"/>
      <c r="M1" s="41"/>
      <c r="N1" s="41"/>
      <c r="P1" s="41" t="s">
        <v>7201</v>
      </c>
      <c r="Q1" s="41"/>
      <c r="R1" s="41"/>
      <c r="S1" s="41"/>
      <c r="T1" s="41"/>
    </row>
    <row r="2" spans="1:20" x14ac:dyDescent="0.25">
      <c r="A2" s="48" t="s">
        <v>7544</v>
      </c>
      <c r="B2" s="48" t="s">
        <v>3</v>
      </c>
      <c r="C2" s="48" t="s">
        <v>7545</v>
      </c>
      <c r="D2" s="48" t="s">
        <v>7197</v>
      </c>
      <c r="E2" s="48" t="s">
        <v>7546</v>
      </c>
      <c r="F2" s="48" t="s">
        <v>4</v>
      </c>
      <c r="G2" s="48" t="s">
        <v>7547</v>
      </c>
      <c r="H2" s="49" t="s">
        <v>7202</v>
      </c>
      <c r="I2" s="46"/>
      <c r="J2" s="27" t="s">
        <v>1</v>
      </c>
      <c r="K2" s="27" t="s">
        <v>4</v>
      </c>
      <c r="L2" s="27" t="s">
        <v>4429</v>
      </c>
      <c r="M2" s="27" t="s">
        <v>3</v>
      </c>
      <c r="N2" s="27" t="s">
        <v>5673</v>
      </c>
      <c r="P2" s="27" t="s">
        <v>4</v>
      </c>
      <c r="Q2" s="27" t="s">
        <v>4619</v>
      </c>
      <c r="R2" s="27" t="s">
        <v>4620</v>
      </c>
      <c r="S2" s="27" t="s">
        <v>4697</v>
      </c>
      <c r="T2" s="27" t="s">
        <v>7200</v>
      </c>
    </row>
    <row r="3" spans="1:20" x14ac:dyDescent="0.25">
      <c r="A3" s="18">
        <v>10</v>
      </c>
      <c r="B3" s="18" t="s">
        <v>4481</v>
      </c>
      <c r="C3" s="18">
        <v>1010</v>
      </c>
      <c r="D3" s="18" t="s">
        <v>4481</v>
      </c>
      <c r="E3" s="18">
        <v>101010</v>
      </c>
      <c r="F3" s="18" t="s">
        <v>4621</v>
      </c>
      <c r="G3" s="18">
        <v>10101010</v>
      </c>
      <c r="H3" s="47" t="s">
        <v>4567</v>
      </c>
      <c r="J3" s="6" t="s">
        <v>12</v>
      </c>
      <c r="K3" s="6" t="s">
        <v>4430</v>
      </c>
      <c r="L3" s="6" t="s">
        <v>4430</v>
      </c>
      <c r="M3" s="6" t="s">
        <v>4431</v>
      </c>
      <c r="N3" s="6" t="s">
        <v>5489</v>
      </c>
      <c r="P3" t="s">
        <v>4621</v>
      </c>
      <c r="Q3">
        <v>1</v>
      </c>
      <c r="T3" t="str">
        <f>IF(Q3=1,"Cyclical",IF(R4=1,"Defensive","Both"))</f>
        <v>Cyclical</v>
      </c>
    </row>
    <row r="4" spans="1:20" x14ac:dyDescent="0.25">
      <c r="F4" s="18" t="s">
        <v>4621</v>
      </c>
      <c r="H4" s="47" t="s">
        <v>7203</v>
      </c>
      <c r="J4" s="6" t="s">
        <v>17</v>
      </c>
      <c r="K4" s="6" t="s">
        <v>4432</v>
      </c>
      <c r="L4" s="6" t="s">
        <v>4432</v>
      </c>
      <c r="M4" s="6" t="s">
        <v>130</v>
      </c>
      <c r="N4" s="6" t="s">
        <v>4793</v>
      </c>
      <c r="P4" t="s">
        <v>4622</v>
      </c>
      <c r="Q4">
        <v>1</v>
      </c>
      <c r="T4" t="str">
        <f t="shared" ref="T4:T67" si="0">IF(Q4=1,"Cyclical",IF(R5=1,"Defensive","Both"))</f>
        <v>Cyclical</v>
      </c>
    </row>
    <row r="5" spans="1:20" x14ac:dyDescent="0.25">
      <c r="F5" s="18" t="s">
        <v>4621</v>
      </c>
      <c r="G5" s="18">
        <v>10101020</v>
      </c>
      <c r="H5" s="47" t="s">
        <v>4535</v>
      </c>
      <c r="J5" s="6" t="s">
        <v>3276</v>
      </c>
      <c r="K5" s="6" t="s">
        <v>4433</v>
      </c>
      <c r="L5" s="6" t="s">
        <v>4433</v>
      </c>
      <c r="M5" s="6" t="s">
        <v>4434</v>
      </c>
      <c r="N5" s="6" t="s">
        <v>5674</v>
      </c>
      <c r="P5" t="s">
        <v>4486</v>
      </c>
      <c r="Q5">
        <v>1</v>
      </c>
      <c r="T5" t="str">
        <f t="shared" si="0"/>
        <v>Cyclical</v>
      </c>
    </row>
    <row r="6" spans="1:20" ht="30" x14ac:dyDescent="0.25">
      <c r="F6" s="18" t="s">
        <v>4621</v>
      </c>
      <c r="H6" s="47" t="s">
        <v>7204</v>
      </c>
      <c r="J6" s="6" t="s">
        <v>3277</v>
      </c>
      <c r="K6" s="6" t="s">
        <v>4435</v>
      </c>
      <c r="L6" s="6" t="s">
        <v>4435</v>
      </c>
      <c r="M6" s="6" t="s">
        <v>4436</v>
      </c>
      <c r="N6" s="6" t="s">
        <v>5675</v>
      </c>
      <c r="P6" t="s">
        <v>4624</v>
      </c>
      <c r="Q6">
        <v>1</v>
      </c>
      <c r="T6" t="str">
        <f t="shared" si="0"/>
        <v>Cyclical</v>
      </c>
    </row>
    <row r="7" spans="1:20" x14ac:dyDescent="0.25">
      <c r="E7" s="18">
        <v>101020</v>
      </c>
      <c r="F7" s="18" t="s">
        <v>7205</v>
      </c>
      <c r="G7" s="18">
        <v>10102010</v>
      </c>
      <c r="H7" s="47" t="s">
        <v>7206</v>
      </c>
      <c r="J7" s="6" t="s">
        <v>21</v>
      </c>
      <c r="K7" s="6" t="s">
        <v>4437</v>
      </c>
      <c r="L7" s="6" t="s">
        <v>4437</v>
      </c>
      <c r="M7" s="6" t="s">
        <v>4438</v>
      </c>
      <c r="N7" s="6" t="s">
        <v>5238</v>
      </c>
      <c r="P7" t="s">
        <v>4625</v>
      </c>
      <c r="R7">
        <v>1</v>
      </c>
      <c r="T7" t="str">
        <f t="shared" si="0"/>
        <v>Both</v>
      </c>
    </row>
    <row r="8" spans="1:20" ht="30" x14ac:dyDescent="0.25">
      <c r="F8" s="18" t="s">
        <v>7205</v>
      </c>
      <c r="H8" s="47" t="s">
        <v>7207</v>
      </c>
      <c r="J8" s="6" t="s">
        <v>25</v>
      </c>
      <c r="K8" s="6" t="s">
        <v>4439</v>
      </c>
      <c r="L8" s="6" t="s">
        <v>4439</v>
      </c>
      <c r="M8" s="6" t="s">
        <v>4438</v>
      </c>
      <c r="N8" s="6" t="s">
        <v>5676</v>
      </c>
      <c r="P8" t="s">
        <v>4626</v>
      </c>
      <c r="Q8">
        <v>1</v>
      </c>
      <c r="T8" t="str">
        <f t="shared" si="0"/>
        <v>Cyclical</v>
      </c>
    </row>
    <row r="9" spans="1:20" x14ac:dyDescent="0.25">
      <c r="F9" s="18" t="s">
        <v>7205</v>
      </c>
      <c r="G9" s="18">
        <v>10102020</v>
      </c>
      <c r="H9" s="47" t="s">
        <v>7208</v>
      </c>
      <c r="J9" s="6" t="s">
        <v>29</v>
      </c>
      <c r="K9" s="6" t="s">
        <v>4440</v>
      </c>
      <c r="L9" s="6" t="s">
        <v>4440</v>
      </c>
      <c r="M9" s="6" t="s">
        <v>4441</v>
      </c>
      <c r="N9" s="6" t="s">
        <v>5677</v>
      </c>
      <c r="P9" t="s">
        <v>4627</v>
      </c>
      <c r="R9">
        <v>1</v>
      </c>
      <c r="T9" t="str">
        <f t="shared" si="0"/>
        <v>Defensive</v>
      </c>
    </row>
    <row r="10" spans="1:20" x14ac:dyDescent="0.25">
      <c r="A10" s="18" t="s">
        <v>7209</v>
      </c>
      <c r="F10" s="18" t="s">
        <v>7205</v>
      </c>
      <c r="H10" s="47" t="s">
        <v>7210</v>
      </c>
      <c r="J10" s="6" t="s">
        <v>33</v>
      </c>
      <c r="K10" s="6" t="s">
        <v>4442</v>
      </c>
      <c r="L10" s="6" t="s">
        <v>4442</v>
      </c>
      <c r="M10" s="6" t="s">
        <v>4434</v>
      </c>
      <c r="N10" s="6" t="s">
        <v>5298</v>
      </c>
      <c r="P10" t="s">
        <v>4629</v>
      </c>
      <c r="R10">
        <v>1</v>
      </c>
      <c r="T10" t="str">
        <f t="shared" si="0"/>
        <v>Both</v>
      </c>
    </row>
    <row r="11" spans="1:20" x14ac:dyDescent="0.25">
      <c r="A11" s="18" t="s">
        <v>7209</v>
      </c>
      <c r="F11" s="18" t="s">
        <v>7205</v>
      </c>
      <c r="G11" s="18">
        <v>10102030</v>
      </c>
      <c r="H11" s="47" t="s">
        <v>4556</v>
      </c>
      <c r="J11" s="6" t="s">
        <v>36</v>
      </c>
      <c r="K11" s="6" t="s">
        <v>4443</v>
      </c>
      <c r="L11" s="6" t="s">
        <v>4443</v>
      </c>
      <c r="M11" s="6" t="s">
        <v>4436</v>
      </c>
      <c r="N11" s="6" t="s">
        <v>5414</v>
      </c>
      <c r="P11" t="s">
        <v>4630</v>
      </c>
      <c r="Q11">
        <v>1</v>
      </c>
      <c r="T11" t="str">
        <f t="shared" si="0"/>
        <v>Cyclical</v>
      </c>
    </row>
    <row r="12" spans="1:20" ht="30" x14ac:dyDescent="0.25">
      <c r="A12" s="18" t="s">
        <v>7209</v>
      </c>
      <c r="F12" s="18" t="s">
        <v>7205</v>
      </c>
      <c r="H12" s="47" t="s">
        <v>7211</v>
      </c>
      <c r="J12" s="6" t="s">
        <v>3278</v>
      </c>
      <c r="K12" s="6" t="s">
        <v>4444</v>
      </c>
      <c r="L12" s="6" t="s">
        <v>4444</v>
      </c>
      <c r="M12" s="6" t="s">
        <v>4438</v>
      </c>
      <c r="N12" s="6" t="s">
        <v>5678</v>
      </c>
      <c r="P12" t="s">
        <v>4631</v>
      </c>
      <c r="S12">
        <v>1</v>
      </c>
      <c r="T12" t="str">
        <f t="shared" si="0"/>
        <v>Both</v>
      </c>
    </row>
    <row r="13" spans="1:20" x14ac:dyDescent="0.25">
      <c r="A13" s="18" t="s">
        <v>7209</v>
      </c>
      <c r="F13" s="18" t="s">
        <v>7205</v>
      </c>
      <c r="G13" s="18">
        <v>10102040</v>
      </c>
      <c r="H13" s="47" t="s">
        <v>7212</v>
      </c>
      <c r="J13" s="6" t="s">
        <v>40</v>
      </c>
      <c r="K13" s="6" t="s">
        <v>4445</v>
      </c>
      <c r="L13" s="6" t="s">
        <v>4445</v>
      </c>
      <c r="M13" s="6" t="s">
        <v>4431</v>
      </c>
      <c r="N13" s="6" t="s">
        <v>5486</v>
      </c>
      <c r="P13" t="s">
        <v>4632</v>
      </c>
      <c r="S13">
        <v>1</v>
      </c>
      <c r="T13" t="str">
        <f t="shared" si="0"/>
        <v>Both</v>
      </c>
    </row>
    <row r="14" spans="1:20" ht="45" x14ac:dyDescent="0.25">
      <c r="A14" s="18" t="s">
        <v>7209</v>
      </c>
      <c r="F14" s="18" t="s">
        <v>7205</v>
      </c>
      <c r="H14" s="47" t="s">
        <v>7213</v>
      </c>
      <c r="J14" s="6" t="s">
        <v>44</v>
      </c>
      <c r="K14" s="6" t="s">
        <v>4446</v>
      </c>
      <c r="L14" s="6" t="s">
        <v>4446</v>
      </c>
      <c r="M14" s="6" t="s">
        <v>4431</v>
      </c>
      <c r="N14" s="6" t="s">
        <v>4860</v>
      </c>
      <c r="P14" t="s">
        <v>4633</v>
      </c>
      <c r="S14">
        <v>1</v>
      </c>
      <c r="T14" t="str">
        <f t="shared" si="0"/>
        <v>Both</v>
      </c>
    </row>
    <row r="15" spans="1:20" x14ac:dyDescent="0.25">
      <c r="A15" s="18" t="s">
        <v>7209</v>
      </c>
      <c r="F15" s="18" t="s">
        <v>7205</v>
      </c>
      <c r="G15" s="18">
        <v>10102050</v>
      </c>
      <c r="H15" s="47" t="s">
        <v>7214</v>
      </c>
      <c r="J15" s="6" t="s">
        <v>3280</v>
      </c>
      <c r="K15" s="6" t="s">
        <v>4447</v>
      </c>
      <c r="L15" s="6" t="s">
        <v>4447</v>
      </c>
      <c r="M15" s="6" t="s">
        <v>4436</v>
      </c>
      <c r="N15" s="6" t="s">
        <v>5679</v>
      </c>
      <c r="P15" t="s">
        <v>4634</v>
      </c>
      <c r="Q15">
        <v>1</v>
      </c>
      <c r="T15" t="str">
        <f t="shared" si="0"/>
        <v>Cyclical</v>
      </c>
    </row>
    <row r="16" spans="1:20" ht="60" x14ac:dyDescent="0.25">
      <c r="A16" s="18" t="s">
        <v>7209</v>
      </c>
      <c r="F16" s="18" t="s">
        <v>7205</v>
      </c>
      <c r="H16" s="47" t="s">
        <v>7215</v>
      </c>
      <c r="J16" s="6" t="s">
        <v>47</v>
      </c>
      <c r="K16" s="6" t="s">
        <v>4448</v>
      </c>
      <c r="L16" s="6" t="s">
        <v>4448</v>
      </c>
      <c r="M16" s="6" t="s">
        <v>4431</v>
      </c>
      <c r="N16" s="6" t="s">
        <v>5680</v>
      </c>
      <c r="P16" t="s">
        <v>4635</v>
      </c>
      <c r="Q16">
        <v>1</v>
      </c>
      <c r="T16" t="str">
        <f t="shared" si="0"/>
        <v>Cyclical</v>
      </c>
    </row>
    <row r="17" spans="1:20" x14ac:dyDescent="0.25">
      <c r="A17" s="18">
        <v>15</v>
      </c>
      <c r="B17" s="18" t="s">
        <v>4623</v>
      </c>
      <c r="C17" s="18">
        <v>1510</v>
      </c>
      <c r="D17" s="18" t="s">
        <v>4623</v>
      </c>
      <c r="E17" s="18">
        <v>151010</v>
      </c>
      <c r="F17" s="18" t="s">
        <v>4486</v>
      </c>
      <c r="G17" s="18">
        <v>15101010</v>
      </c>
      <c r="H17" s="47" t="s">
        <v>7216</v>
      </c>
      <c r="J17" s="6" t="s">
        <v>50</v>
      </c>
      <c r="K17" s="6" t="s">
        <v>4449</v>
      </c>
      <c r="L17" s="6" t="s">
        <v>4449</v>
      </c>
      <c r="M17" s="6" t="s">
        <v>4450</v>
      </c>
      <c r="N17" s="6" t="s">
        <v>5681</v>
      </c>
      <c r="P17" t="s">
        <v>4636</v>
      </c>
      <c r="Q17">
        <v>1</v>
      </c>
      <c r="T17" t="str">
        <f t="shared" si="0"/>
        <v>Cyclical</v>
      </c>
    </row>
    <row r="18" spans="1:20" ht="60" x14ac:dyDescent="0.25">
      <c r="A18" s="18" t="s">
        <v>7209</v>
      </c>
      <c r="F18" s="18" t="s">
        <v>4486</v>
      </c>
      <c r="H18" s="47" t="s">
        <v>7217</v>
      </c>
      <c r="J18" s="6" t="s">
        <v>54</v>
      </c>
      <c r="K18" s="6" t="s">
        <v>4451</v>
      </c>
      <c r="L18" s="6" t="s">
        <v>4451</v>
      </c>
      <c r="M18" s="6" t="s">
        <v>4441</v>
      </c>
      <c r="N18" s="6" t="s">
        <v>5412</v>
      </c>
      <c r="P18" t="s">
        <v>4637</v>
      </c>
      <c r="Q18">
        <v>1</v>
      </c>
      <c r="T18" t="str">
        <f t="shared" si="0"/>
        <v>Cyclical</v>
      </c>
    </row>
    <row r="19" spans="1:20" x14ac:dyDescent="0.25">
      <c r="A19" s="18" t="s">
        <v>7209</v>
      </c>
      <c r="F19" s="18" t="s">
        <v>4486</v>
      </c>
      <c r="G19" s="18">
        <v>15101020</v>
      </c>
      <c r="H19" s="47" t="s">
        <v>7218</v>
      </c>
      <c r="J19" s="6" t="s">
        <v>3282</v>
      </c>
      <c r="K19" s="6" t="s">
        <v>4452</v>
      </c>
      <c r="L19" s="6" t="s">
        <v>4452</v>
      </c>
      <c r="M19" s="6" t="s">
        <v>4438</v>
      </c>
      <c r="N19" s="6" t="s">
        <v>5093</v>
      </c>
      <c r="P19" t="s">
        <v>4638</v>
      </c>
      <c r="Q19">
        <v>1</v>
      </c>
      <c r="T19" t="str">
        <f t="shared" si="0"/>
        <v>Cyclical</v>
      </c>
    </row>
    <row r="20" spans="1:20" ht="30" x14ac:dyDescent="0.25">
      <c r="A20" s="18" t="s">
        <v>7209</v>
      </c>
      <c r="F20" s="18" t="s">
        <v>4486</v>
      </c>
      <c r="H20" s="47" t="s">
        <v>7219</v>
      </c>
      <c r="J20" s="6" t="s">
        <v>57</v>
      </c>
      <c r="K20" s="6" t="s">
        <v>4453</v>
      </c>
      <c r="L20" s="6" t="s">
        <v>4453</v>
      </c>
      <c r="M20" s="6" t="s">
        <v>4441</v>
      </c>
      <c r="N20" s="6" t="s">
        <v>5491</v>
      </c>
      <c r="P20" t="s">
        <v>4437</v>
      </c>
      <c r="Q20">
        <v>1</v>
      </c>
      <c r="T20" t="str">
        <f t="shared" si="0"/>
        <v>Cyclical</v>
      </c>
    </row>
    <row r="21" spans="1:20" x14ac:dyDescent="0.25">
      <c r="A21" s="18" t="s">
        <v>7209</v>
      </c>
      <c r="F21" s="18" t="s">
        <v>4486</v>
      </c>
      <c r="G21" s="18">
        <v>15101030</v>
      </c>
      <c r="H21" s="47" t="s">
        <v>7220</v>
      </c>
      <c r="J21" s="6" t="s">
        <v>3284</v>
      </c>
      <c r="K21" s="6" t="s">
        <v>4454</v>
      </c>
      <c r="L21" s="6" t="s">
        <v>4454</v>
      </c>
      <c r="M21" s="6" t="s">
        <v>4455</v>
      </c>
      <c r="N21" s="6" t="s">
        <v>5682</v>
      </c>
      <c r="P21" t="s">
        <v>4639</v>
      </c>
      <c r="Q21">
        <v>1</v>
      </c>
      <c r="T21" t="str">
        <f t="shared" si="0"/>
        <v>Cyclical</v>
      </c>
    </row>
    <row r="22" spans="1:20" x14ac:dyDescent="0.25">
      <c r="A22" s="18" t="s">
        <v>7209</v>
      </c>
      <c r="F22" s="18" t="s">
        <v>4486</v>
      </c>
      <c r="H22" s="47" t="s">
        <v>7221</v>
      </c>
      <c r="J22" s="6" t="s">
        <v>60</v>
      </c>
      <c r="K22" s="6" t="s">
        <v>4456</v>
      </c>
      <c r="L22" s="6" t="s">
        <v>4456</v>
      </c>
      <c r="M22" s="6" t="s">
        <v>4431</v>
      </c>
      <c r="N22" s="6" t="s">
        <v>5642</v>
      </c>
      <c r="P22" t="s">
        <v>4640</v>
      </c>
      <c r="R22">
        <v>1</v>
      </c>
      <c r="T22" t="str">
        <f t="shared" si="0"/>
        <v>Defensive</v>
      </c>
    </row>
    <row r="23" spans="1:20" x14ac:dyDescent="0.25">
      <c r="A23" s="18" t="s">
        <v>7209</v>
      </c>
      <c r="F23" s="18" t="s">
        <v>4486</v>
      </c>
      <c r="G23" s="18">
        <v>15101040</v>
      </c>
      <c r="H23" s="47" t="s">
        <v>7222</v>
      </c>
      <c r="J23" s="6" t="s">
        <v>63</v>
      </c>
      <c r="K23" s="6" t="s">
        <v>4457</v>
      </c>
      <c r="L23" s="6" t="s">
        <v>4457</v>
      </c>
      <c r="M23" s="6" t="s">
        <v>4438</v>
      </c>
      <c r="N23" s="6" t="s">
        <v>5443</v>
      </c>
      <c r="P23" t="s">
        <v>4641</v>
      </c>
      <c r="R23">
        <v>1</v>
      </c>
      <c r="T23" t="str">
        <f t="shared" si="0"/>
        <v>Both</v>
      </c>
    </row>
    <row r="24" spans="1:20" x14ac:dyDescent="0.25">
      <c r="A24" s="18" t="s">
        <v>7209</v>
      </c>
      <c r="F24" s="18" t="s">
        <v>4486</v>
      </c>
      <c r="H24" s="47" t="s">
        <v>7223</v>
      </c>
      <c r="J24" s="6" t="s">
        <v>66</v>
      </c>
      <c r="K24" s="6" t="s">
        <v>4448</v>
      </c>
      <c r="L24" s="6" t="s">
        <v>4448</v>
      </c>
      <c r="M24" s="6" t="s">
        <v>4431</v>
      </c>
      <c r="N24" s="6" t="s">
        <v>5683</v>
      </c>
      <c r="P24" t="s">
        <v>4643</v>
      </c>
      <c r="Q24">
        <v>1</v>
      </c>
      <c r="T24" t="str">
        <f t="shared" si="0"/>
        <v>Cyclical</v>
      </c>
    </row>
    <row r="25" spans="1:20" x14ac:dyDescent="0.25">
      <c r="A25" s="18" t="s">
        <v>7209</v>
      </c>
      <c r="F25" s="18" t="s">
        <v>4486</v>
      </c>
      <c r="G25" s="18">
        <v>15101050</v>
      </c>
      <c r="H25" s="47" t="s">
        <v>4488</v>
      </c>
      <c r="J25" s="6" t="s">
        <v>3285</v>
      </c>
      <c r="K25" s="6" t="s">
        <v>4437</v>
      </c>
      <c r="L25" s="6" t="s">
        <v>4437</v>
      </c>
      <c r="M25" s="6" t="s">
        <v>4438</v>
      </c>
      <c r="N25" s="6" t="s">
        <v>5684</v>
      </c>
      <c r="P25" t="s">
        <v>4644</v>
      </c>
      <c r="Q25">
        <v>1</v>
      </c>
      <c r="T25" t="str">
        <f t="shared" si="0"/>
        <v>Cyclical</v>
      </c>
    </row>
    <row r="26" spans="1:20" ht="45" x14ac:dyDescent="0.25">
      <c r="A26" s="18" t="s">
        <v>7209</v>
      </c>
      <c r="F26" s="18" t="s">
        <v>4486</v>
      </c>
      <c r="H26" s="47" t="s">
        <v>7224</v>
      </c>
      <c r="J26" s="6" t="s">
        <v>3286</v>
      </c>
      <c r="K26" s="6" t="s">
        <v>4458</v>
      </c>
      <c r="L26" s="6" t="s">
        <v>4458</v>
      </c>
      <c r="M26" s="6" t="s">
        <v>4436</v>
      </c>
      <c r="N26" s="6" t="s">
        <v>5685</v>
      </c>
      <c r="P26" t="s">
        <v>4646</v>
      </c>
      <c r="Q26">
        <v>1</v>
      </c>
      <c r="T26" t="str">
        <f t="shared" si="0"/>
        <v>Cyclical</v>
      </c>
    </row>
    <row r="27" spans="1:20" x14ac:dyDescent="0.25">
      <c r="A27" s="18" t="s">
        <v>7209</v>
      </c>
      <c r="E27" s="18">
        <v>151020</v>
      </c>
      <c r="F27" s="18" t="s">
        <v>4624</v>
      </c>
      <c r="G27" s="18">
        <v>15102010</v>
      </c>
      <c r="H27" s="47" t="s">
        <v>4624</v>
      </c>
      <c r="J27" s="6" t="s">
        <v>69</v>
      </c>
      <c r="K27" s="6" t="s">
        <v>4459</v>
      </c>
      <c r="L27" s="6" t="s">
        <v>4459</v>
      </c>
      <c r="M27" s="6" t="s">
        <v>4436</v>
      </c>
      <c r="N27" s="6" t="s">
        <v>5155</v>
      </c>
      <c r="P27" t="s">
        <v>4647</v>
      </c>
      <c r="Q27">
        <v>1</v>
      </c>
      <c r="T27" t="str">
        <f t="shared" si="0"/>
        <v>Cyclical</v>
      </c>
    </row>
    <row r="28" spans="1:20" ht="30" x14ac:dyDescent="0.25">
      <c r="A28" s="18" t="s">
        <v>7209</v>
      </c>
      <c r="F28" s="18" t="s">
        <v>4624</v>
      </c>
      <c r="H28" s="47" t="s">
        <v>7225</v>
      </c>
      <c r="J28" s="6" t="s">
        <v>72</v>
      </c>
      <c r="K28" s="6" t="s">
        <v>4460</v>
      </c>
      <c r="L28" s="6" t="s">
        <v>4460</v>
      </c>
      <c r="M28" s="6" t="s">
        <v>4431</v>
      </c>
      <c r="N28" s="6" t="s">
        <v>4929</v>
      </c>
      <c r="P28" t="s">
        <v>4648</v>
      </c>
      <c r="Q28">
        <v>1</v>
      </c>
      <c r="T28" t="str">
        <f t="shared" si="0"/>
        <v>Cyclical</v>
      </c>
    </row>
    <row r="29" spans="1:20" x14ac:dyDescent="0.25">
      <c r="A29" s="18" t="s">
        <v>7209</v>
      </c>
      <c r="E29" s="18">
        <v>151030</v>
      </c>
      <c r="F29" s="18" t="s">
        <v>4625</v>
      </c>
      <c r="G29" s="18">
        <v>15103010</v>
      </c>
      <c r="H29" s="47" t="s">
        <v>7226</v>
      </c>
      <c r="J29" s="6" t="s">
        <v>75</v>
      </c>
      <c r="K29" s="6" t="s">
        <v>4461</v>
      </c>
      <c r="L29" s="6" t="s">
        <v>4461</v>
      </c>
      <c r="M29" s="6" t="s">
        <v>4450</v>
      </c>
      <c r="N29" s="6" t="s">
        <v>4868</v>
      </c>
      <c r="P29" t="s">
        <v>4650</v>
      </c>
      <c r="Q29">
        <v>1</v>
      </c>
      <c r="T29" t="str">
        <f t="shared" si="0"/>
        <v>Cyclical</v>
      </c>
    </row>
    <row r="30" spans="1:20" x14ac:dyDescent="0.25">
      <c r="A30" s="18" t="s">
        <v>7209</v>
      </c>
      <c r="F30" s="18" t="s">
        <v>4625</v>
      </c>
      <c r="H30" s="47" t="s">
        <v>7227</v>
      </c>
      <c r="J30" s="6" t="s">
        <v>3288</v>
      </c>
      <c r="K30" s="6" t="s">
        <v>4462</v>
      </c>
      <c r="L30" s="6" t="s">
        <v>4462</v>
      </c>
      <c r="M30" s="6" t="s">
        <v>4434</v>
      </c>
      <c r="N30" s="6" t="s">
        <v>5686</v>
      </c>
      <c r="P30" t="s">
        <v>4651</v>
      </c>
      <c r="Q30">
        <v>1</v>
      </c>
      <c r="T30" t="str">
        <f t="shared" si="0"/>
        <v>Cyclical</v>
      </c>
    </row>
    <row r="31" spans="1:20" x14ac:dyDescent="0.25">
      <c r="A31" s="18" t="s">
        <v>7209</v>
      </c>
      <c r="F31" s="18" t="s">
        <v>4625</v>
      </c>
      <c r="G31" s="18">
        <v>15103020</v>
      </c>
      <c r="H31" s="47" t="s">
        <v>7228</v>
      </c>
      <c r="J31" s="6" t="s">
        <v>78</v>
      </c>
      <c r="K31" s="6" t="s">
        <v>4463</v>
      </c>
      <c r="L31" s="6" t="s">
        <v>4463</v>
      </c>
      <c r="M31" s="6" t="s">
        <v>4434</v>
      </c>
      <c r="N31" s="6" t="s">
        <v>4914</v>
      </c>
      <c r="P31" t="s">
        <v>4652</v>
      </c>
      <c r="Q31">
        <v>1</v>
      </c>
      <c r="T31" t="str">
        <f t="shared" si="0"/>
        <v>Cyclical</v>
      </c>
    </row>
    <row r="32" spans="1:20" x14ac:dyDescent="0.25">
      <c r="A32" s="18" t="s">
        <v>7209</v>
      </c>
      <c r="F32" s="18" t="s">
        <v>4625</v>
      </c>
      <c r="H32" s="47" t="s">
        <v>7229</v>
      </c>
      <c r="J32" s="6" t="s">
        <v>81</v>
      </c>
      <c r="K32" s="6" t="s">
        <v>4457</v>
      </c>
      <c r="L32" s="6" t="s">
        <v>4457</v>
      </c>
      <c r="M32" s="6" t="s">
        <v>4438</v>
      </c>
      <c r="N32" s="6" t="s">
        <v>4704</v>
      </c>
      <c r="P32" t="s">
        <v>4653</v>
      </c>
      <c r="Q32">
        <v>1</v>
      </c>
      <c r="T32" t="str">
        <f t="shared" si="0"/>
        <v>Cyclical</v>
      </c>
    </row>
    <row r="33" spans="1:20" x14ac:dyDescent="0.25">
      <c r="A33" s="18" t="s">
        <v>7209</v>
      </c>
      <c r="E33" s="18">
        <v>151040</v>
      </c>
      <c r="F33" s="18" t="s">
        <v>4626</v>
      </c>
      <c r="G33" s="18">
        <v>15104010</v>
      </c>
      <c r="H33" s="47" t="s">
        <v>4432</v>
      </c>
      <c r="J33" s="6" t="s">
        <v>84</v>
      </c>
      <c r="K33" s="6" t="s">
        <v>4464</v>
      </c>
      <c r="L33" s="6" t="s">
        <v>4464</v>
      </c>
      <c r="M33" s="6" t="s">
        <v>4434</v>
      </c>
      <c r="N33" s="6" t="s">
        <v>5234</v>
      </c>
      <c r="P33" t="s">
        <v>4654</v>
      </c>
      <c r="Q33">
        <v>1</v>
      </c>
      <c r="T33" t="str">
        <f t="shared" si="0"/>
        <v>Cyclical</v>
      </c>
    </row>
    <row r="34" spans="1:20" ht="45" x14ac:dyDescent="0.25">
      <c r="A34" s="18" t="s">
        <v>7209</v>
      </c>
      <c r="F34" s="18" t="s">
        <v>4626</v>
      </c>
      <c r="H34" s="47" t="s">
        <v>7230</v>
      </c>
      <c r="J34" s="6" t="s">
        <v>88</v>
      </c>
      <c r="K34" s="6" t="s">
        <v>4465</v>
      </c>
      <c r="L34" s="6" t="s">
        <v>4465</v>
      </c>
      <c r="M34" s="6" t="s">
        <v>4436</v>
      </c>
      <c r="N34" s="6" t="s">
        <v>5687</v>
      </c>
      <c r="P34" t="s">
        <v>4655</v>
      </c>
      <c r="Q34">
        <v>1</v>
      </c>
      <c r="T34" t="str">
        <f t="shared" si="0"/>
        <v>Cyclical</v>
      </c>
    </row>
    <row r="35" spans="1:20" x14ac:dyDescent="0.25">
      <c r="A35" s="18" t="s">
        <v>7209</v>
      </c>
      <c r="F35" s="18" t="s">
        <v>4626</v>
      </c>
      <c r="G35" s="18">
        <v>15104020</v>
      </c>
      <c r="H35" s="47" t="s">
        <v>7231</v>
      </c>
      <c r="J35" s="6" t="s">
        <v>3290</v>
      </c>
      <c r="K35" s="6" t="s">
        <v>4451</v>
      </c>
      <c r="L35" s="6" t="s">
        <v>4451</v>
      </c>
      <c r="M35" s="6" t="s">
        <v>4441</v>
      </c>
      <c r="N35" s="6" t="s">
        <v>5688</v>
      </c>
      <c r="P35" t="s">
        <v>4656</v>
      </c>
      <c r="R35">
        <v>1</v>
      </c>
      <c r="T35" t="str">
        <f t="shared" si="0"/>
        <v>Both</v>
      </c>
    </row>
    <row r="36" spans="1:20" ht="75" x14ac:dyDescent="0.25">
      <c r="A36" s="18" t="s">
        <v>7209</v>
      </c>
      <c r="F36" s="18" t="s">
        <v>4626</v>
      </c>
      <c r="H36" s="47" t="s">
        <v>7232</v>
      </c>
      <c r="J36" s="6" t="s">
        <v>91</v>
      </c>
      <c r="K36" s="6" t="s">
        <v>90</v>
      </c>
      <c r="L36" s="6" t="s">
        <v>90</v>
      </c>
      <c r="M36" s="6" t="s">
        <v>90</v>
      </c>
      <c r="N36" s="6" t="s">
        <v>90</v>
      </c>
      <c r="P36" t="s">
        <v>4658</v>
      </c>
      <c r="S36">
        <v>1</v>
      </c>
      <c r="T36" t="str">
        <f t="shared" si="0"/>
        <v>Defensive</v>
      </c>
    </row>
    <row r="37" spans="1:20" x14ac:dyDescent="0.25">
      <c r="A37" s="18" t="s">
        <v>7209</v>
      </c>
      <c r="F37" s="18" t="s">
        <v>4626</v>
      </c>
      <c r="G37" s="18">
        <v>15104025</v>
      </c>
      <c r="H37" s="47" t="s">
        <v>4562</v>
      </c>
      <c r="J37" s="6" t="s">
        <v>94</v>
      </c>
      <c r="K37" s="6" t="s">
        <v>4462</v>
      </c>
      <c r="L37" s="6" t="s">
        <v>4462</v>
      </c>
      <c r="M37" s="6" t="s">
        <v>4434</v>
      </c>
      <c r="N37" s="6" t="s">
        <v>4761</v>
      </c>
      <c r="P37" t="s">
        <v>4659</v>
      </c>
      <c r="R37">
        <v>1</v>
      </c>
      <c r="T37" t="str">
        <f t="shared" si="0"/>
        <v>Defensive</v>
      </c>
    </row>
    <row r="38" spans="1:20" x14ac:dyDescent="0.25">
      <c r="A38" s="18" t="s">
        <v>7209</v>
      </c>
      <c r="F38" s="18" t="s">
        <v>4626</v>
      </c>
      <c r="H38" s="47" t="s">
        <v>7233</v>
      </c>
      <c r="J38" s="6" t="s">
        <v>97</v>
      </c>
      <c r="K38" s="6" t="s">
        <v>4466</v>
      </c>
      <c r="L38" s="6" t="s">
        <v>4466</v>
      </c>
      <c r="M38" s="6" t="s">
        <v>4455</v>
      </c>
      <c r="N38" s="6" t="s">
        <v>5689</v>
      </c>
      <c r="P38" t="s">
        <v>4660</v>
      </c>
      <c r="R38">
        <v>1</v>
      </c>
      <c r="T38" t="str">
        <f t="shared" si="0"/>
        <v>Defensive</v>
      </c>
    </row>
    <row r="39" spans="1:20" x14ac:dyDescent="0.25">
      <c r="A39" s="18" t="s">
        <v>7209</v>
      </c>
      <c r="F39" s="18" t="s">
        <v>4626</v>
      </c>
      <c r="G39" s="18">
        <v>15104030</v>
      </c>
      <c r="H39" s="47" t="s">
        <v>4476</v>
      </c>
      <c r="J39" s="6" t="s">
        <v>3291</v>
      </c>
      <c r="K39" s="6" t="s">
        <v>4467</v>
      </c>
      <c r="L39" s="6" t="s">
        <v>4467</v>
      </c>
      <c r="M39" s="6" t="s">
        <v>4441</v>
      </c>
      <c r="N39" s="6" t="s">
        <v>5690</v>
      </c>
      <c r="P39" t="s">
        <v>4661</v>
      </c>
      <c r="R39">
        <v>1</v>
      </c>
      <c r="T39" t="str">
        <f t="shared" si="0"/>
        <v>Both</v>
      </c>
    </row>
    <row r="40" spans="1:20" ht="30" x14ac:dyDescent="0.25">
      <c r="A40" s="18" t="s">
        <v>7209</v>
      </c>
      <c r="F40" s="18" t="s">
        <v>4626</v>
      </c>
      <c r="H40" s="47" t="s">
        <v>7234</v>
      </c>
      <c r="J40" s="6" t="s">
        <v>100</v>
      </c>
      <c r="K40" s="6" t="s">
        <v>4468</v>
      </c>
      <c r="L40" s="6" t="s">
        <v>4468</v>
      </c>
      <c r="M40" s="6" t="s">
        <v>4434</v>
      </c>
      <c r="N40" s="6" t="s">
        <v>4816</v>
      </c>
      <c r="P40" t="s">
        <v>4662</v>
      </c>
      <c r="Q40">
        <v>1</v>
      </c>
      <c r="T40" t="str">
        <f t="shared" si="0"/>
        <v>Cyclical</v>
      </c>
    </row>
    <row r="41" spans="1:20" x14ac:dyDescent="0.25">
      <c r="A41" s="18" t="s">
        <v>7209</v>
      </c>
      <c r="F41" s="18" t="s">
        <v>4626</v>
      </c>
      <c r="G41" s="18">
        <v>15104040</v>
      </c>
      <c r="H41" s="47" t="s">
        <v>7235</v>
      </c>
      <c r="J41" s="6" t="s">
        <v>103</v>
      </c>
      <c r="K41" s="6" t="s">
        <v>4469</v>
      </c>
      <c r="L41" s="6" t="s">
        <v>4469</v>
      </c>
      <c r="M41" s="6" t="s">
        <v>4450</v>
      </c>
      <c r="N41" s="6" t="s">
        <v>4802</v>
      </c>
      <c r="P41" t="s">
        <v>4663</v>
      </c>
      <c r="R41">
        <v>1</v>
      </c>
      <c r="T41" t="str">
        <f t="shared" si="0"/>
        <v>Defensive</v>
      </c>
    </row>
    <row r="42" spans="1:20" ht="30" x14ac:dyDescent="0.25">
      <c r="A42" s="18" t="s">
        <v>7209</v>
      </c>
      <c r="F42" s="18" t="s">
        <v>4626</v>
      </c>
      <c r="H42" s="47" t="s">
        <v>7236</v>
      </c>
      <c r="J42" s="6" t="s">
        <v>106</v>
      </c>
      <c r="K42" s="6" t="s">
        <v>4470</v>
      </c>
      <c r="L42" s="6" t="s">
        <v>4470</v>
      </c>
      <c r="M42" s="6" t="s">
        <v>4441</v>
      </c>
      <c r="N42" s="6" t="s">
        <v>5441</v>
      </c>
      <c r="P42" t="s">
        <v>4664</v>
      </c>
      <c r="R42">
        <v>1</v>
      </c>
      <c r="T42" t="str">
        <f t="shared" si="0"/>
        <v>Defensive</v>
      </c>
    </row>
    <row r="43" spans="1:20" x14ac:dyDescent="0.25">
      <c r="A43" s="18" t="s">
        <v>7209</v>
      </c>
      <c r="F43" s="18" t="s">
        <v>4626</v>
      </c>
      <c r="G43" s="18">
        <v>15104045</v>
      </c>
      <c r="H43" s="47" t="s">
        <v>7237</v>
      </c>
      <c r="J43" s="6" t="s">
        <v>110</v>
      </c>
      <c r="K43" s="6" t="s">
        <v>4471</v>
      </c>
      <c r="L43" s="6" t="s">
        <v>4471</v>
      </c>
      <c r="M43" s="6" t="s">
        <v>4438</v>
      </c>
      <c r="N43" s="6" t="s">
        <v>5487</v>
      </c>
      <c r="P43" t="s">
        <v>4665</v>
      </c>
      <c r="R43">
        <v>1</v>
      </c>
      <c r="T43" t="str">
        <f t="shared" si="0"/>
        <v>Defensive</v>
      </c>
    </row>
    <row r="44" spans="1:20" ht="30" x14ac:dyDescent="0.25">
      <c r="A44" s="18" t="s">
        <v>7209</v>
      </c>
      <c r="F44" s="18" t="s">
        <v>4626</v>
      </c>
      <c r="H44" s="47" t="s">
        <v>7238</v>
      </c>
      <c r="J44" s="6" t="s">
        <v>3292</v>
      </c>
      <c r="K44" s="6" t="s">
        <v>4461</v>
      </c>
      <c r="L44" s="6" t="s">
        <v>4461</v>
      </c>
      <c r="M44" s="6" t="s">
        <v>4450</v>
      </c>
      <c r="N44" s="6" t="s">
        <v>5607</v>
      </c>
      <c r="P44" t="s">
        <v>4666</v>
      </c>
      <c r="R44">
        <v>1</v>
      </c>
      <c r="T44" t="str">
        <f t="shared" si="0"/>
        <v>Defensive</v>
      </c>
    </row>
    <row r="45" spans="1:20" x14ac:dyDescent="0.25">
      <c r="A45" s="18" t="s">
        <v>7209</v>
      </c>
      <c r="F45" s="18" t="s">
        <v>4626</v>
      </c>
      <c r="G45" s="18">
        <v>15104050</v>
      </c>
      <c r="H45" s="47" t="s">
        <v>4510</v>
      </c>
      <c r="J45" s="6" t="s">
        <v>3293</v>
      </c>
      <c r="K45" s="6" t="s">
        <v>4472</v>
      </c>
      <c r="L45" s="6" t="s">
        <v>4472</v>
      </c>
      <c r="M45" s="6" t="s">
        <v>4438</v>
      </c>
      <c r="N45" s="6" t="s">
        <v>5015</v>
      </c>
      <c r="P45" t="s">
        <v>4667</v>
      </c>
      <c r="R45">
        <v>1</v>
      </c>
      <c r="T45" t="str">
        <f t="shared" si="0"/>
        <v>Defensive</v>
      </c>
    </row>
    <row r="46" spans="1:20" ht="30" x14ac:dyDescent="0.25">
      <c r="A46" s="18" t="s">
        <v>7209</v>
      </c>
      <c r="F46" s="18" t="s">
        <v>4626</v>
      </c>
      <c r="H46" s="47" t="s">
        <v>7239</v>
      </c>
      <c r="J46" s="6" t="s">
        <v>113</v>
      </c>
      <c r="K46" s="6" t="s">
        <v>4473</v>
      </c>
      <c r="L46" s="6" t="s">
        <v>4473</v>
      </c>
      <c r="M46" s="6" t="s">
        <v>4434</v>
      </c>
      <c r="N46" s="6" t="s">
        <v>5691</v>
      </c>
      <c r="P46" t="s">
        <v>4668</v>
      </c>
      <c r="R46">
        <v>1</v>
      </c>
      <c r="T46" t="str">
        <f t="shared" si="0"/>
        <v>Both</v>
      </c>
    </row>
    <row r="47" spans="1:20" x14ac:dyDescent="0.25">
      <c r="A47" s="18" t="s">
        <v>7209</v>
      </c>
      <c r="E47" s="18">
        <v>151050</v>
      </c>
      <c r="F47" s="18" t="s">
        <v>4627</v>
      </c>
      <c r="G47" s="18">
        <v>15105010</v>
      </c>
      <c r="H47" s="47" t="s">
        <v>7240</v>
      </c>
      <c r="J47" s="6" t="s">
        <v>114</v>
      </c>
      <c r="K47" s="6" t="s">
        <v>4474</v>
      </c>
      <c r="L47" s="6" t="s">
        <v>4474</v>
      </c>
      <c r="M47" s="6" t="s">
        <v>4438</v>
      </c>
      <c r="N47" s="6" t="s">
        <v>4900</v>
      </c>
      <c r="P47" t="s">
        <v>4670</v>
      </c>
      <c r="Q47">
        <v>1</v>
      </c>
      <c r="T47" t="str">
        <f t="shared" si="0"/>
        <v>Cyclical</v>
      </c>
    </row>
    <row r="48" spans="1:20" x14ac:dyDescent="0.25">
      <c r="A48" s="18" t="s">
        <v>7209</v>
      </c>
      <c r="F48" s="18" t="s">
        <v>4627</v>
      </c>
      <c r="H48" s="47" t="s">
        <v>7241</v>
      </c>
      <c r="J48" s="6" t="s">
        <v>3294</v>
      </c>
      <c r="K48" s="6" t="s">
        <v>4462</v>
      </c>
      <c r="L48" s="6" t="s">
        <v>4462</v>
      </c>
      <c r="M48" s="6" t="s">
        <v>4434</v>
      </c>
      <c r="N48" s="6" t="s">
        <v>5692</v>
      </c>
      <c r="P48" t="s">
        <v>4671</v>
      </c>
      <c r="Q48">
        <v>1</v>
      </c>
      <c r="T48" t="str">
        <f t="shared" si="0"/>
        <v>Cyclical</v>
      </c>
    </row>
    <row r="49" spans="1:20" x14ac:dyDescent="0.25">
      <c r="A49" s="18" t="s">
        <v>7209</v>
      </c>
      <c r="F49" s="18" t="s">
        <v>4627</v>
      </c>
      <c r="G49" s="18">
        <v>15105020</v>
      </c>
      <c r="H49" s="47" t="s">
        <v>7242</v>
      </c>
      <c r="J49" s="6" t="s">
        <v>117</v>
      </c>
      <c r="K49" s="6" t="s">
        <v>4475</v>
      </c>
      <c r="L49" s="6" t="s">
        <v>4475</v>
      </c>
      <c r="M49" s="6" t="s">
        <v>118</v>
      </c>
      <c r="N49" s="6" t="s">
        <v>5693</v>
      </c>
      <c r="P49" t="s">
        <v>4672</v>
      </c>
      <c r="Q49">
        <v>1</v>
      </c>
      <c r="T49" t="str">
        <f t="shared" si="0"/>
        <v>Cyclical</v>
      </c>
    </row>
    <row r="50" spans="1:20" ht="30" x14ac:dyDescent="0.25">
      <c r="A50" s="18" t="s">
        <v>7209</v>
      </c>
      <c r="F50" s="18" t="s">
        <v>4627</v>
      </c>
      <c r="H50" s="47" t="s">
        <v>7243</v>
      </c>
      <c r="J50" s="6" t="s">
        <v>121</v>
      </c>
      <c r="K50" s="6" t="s">
        <v>4459</v>
      </c>
      <c r="L50" s="6" t="s">
        <v>4459</v>
      </c>
      <c r="M50" s="6" t="s">
        <v>4436</v>
      </c>
      <c r="N50" s="6" t="s">
        <v>5217</v>
      </c>
      <c r="P50" t="s">
        <v>4673</v>
      </c>
      <c r="Q50">
        <v>1</v>
      </c>
      <c r="T50" t="str">
        <f t="shared" si="0"/>
        <v>Cyclical</v>
      </c>
    </row>
    <row r="51" spans="1:20" x14ac:dyDescent="0.25">
      <c r="A51" s="18">
        <v>20</v>
      </c>
      <c r="B51" s="18" t="s">
        <v>4438</v>
      </c>
      <c r="C51" s="18">
        <v>2010</v>
      </c>
      <c r="D51" s="18" t="s">
        <v>4628</v>
      </c>
      <c r="E51" s="18">
        <v>201010</v>
      </c>
      <c r="F51" s="18" t="s">
        <v>4492</v>
      </c>
      <c r="G51" s="18">
        <v>20101010</v>
      </c>
      <c r="H51" s="47" t="s">
        <v>4492</v>
      </c>
      <c r="J51" s="6" t="s">
        <v>123</v>
      </c>
      <c r="K51" s="6" t="s">
        <v>4444</v>
      </c>
      <c r="L51" s="6" t="s">
        <v>4444</v>
      </c>
      <c r="M51" s="6" t="s">
        <v>4438</v>
      </c>
      <c r="N51" s="6" t="s">
        <v>5694</v>
      </c>
      <c r="P51" t="s">
        <v>4560</v>
      </c>
      <c r="Q51">
        <v>1</v>
      </c>
      <c r="T51" t="str">
        <f t="shared" si="0"/>
        <v>Cyclical</v>
      </c>
    </row>
    <row r="52" spans="1:20" ht="30" x14ac:dyDescent="0.25">
      <c r="A52" s="18" t="s">
        <v>7209</v>
      </c>
      <c r="F52" s="18" t="s">
        <v>4492</v>
      </c>
      <c r="H52" s="47" t="s">
        <v>7244</v>
      </c>
      <c r="J52" s="6" t="s">
        <v>126</v>
      </c>
      <c r="K52" s="6" t="s">
        <v>4435</v>
      </c>
      <c r="L52" s="6" t="s">
        <v>4435</v>
      </c>
      <c r="M52" s="6" t="s">
        <v>4436</v>
      </c>
      <c r="N52" s="6" t="s">
        <v>5695</v>
      </c>
      <c r="P52" t="s">
        <v>4674</v>
      </c>
      <c r="Q52">
        <v>1</v>
      </c>
      <c r="T52" t="str">
        <f t="shared" si="0"/>
        <v>Cyclical</v>
      </c>
    </row>
    <row r="53" spans="1:20" x14ac:dyDescent="0.25">
      <c r="A53" s="18" t="s">
        <v>7209</v>
      </c>
      <c r="E53" s="18">
        <v>201020</v>
      </c>
      <c r="F53" s="18" t="s">
        <v>4630</v>
      </c>
      <c r="G53" s="18">
        <v>20102010</v>
      </c>
      <c r="H53" s="47" t="s">
        <v>4630</v>
      </c>
      <c r="J53" s="6" t="s">
        <v>129</v>
      </c>
      <c r="K53" s="6" t="s">
        <v>4476</v>
      </c>
      <c r="L53" s="6" t="s">
        <v>4476</v>
      </c>
      <c r="M53" s="6" t="s">
        <v>130</v>
      </c>
      <c r="N53" s="6" t="s">
        <v>5696</v>
      </c>
      <c r="P53" t="s">
        <v>4675</v>
      </c>
      <c r="S53">
        <v>1</v>
      </c>
      <c r="T53" t="str">
        <f t="shared" si="0"/>
        <v>Both</v>
      </c>
    </row>
    <row r="54" spans="1:20" ht="45" x14ac:dyDescent="0.25">
      <c r="A54" s="18" t="s">
        <v>7209</v>
      </c>
      <c r="F54" s="18" t="s">
        <v>4630</v>
      </c>
      <c r="H54" s="47" t="s">
        <v>7245</v>
      </c>
      <c r="J54" s="6" t="s">
        <v>3296</v>
      </c>
      <c r="K54" s="6" t="s">
        <v>4477</v>
      </c>
      <c r="L54" s="6" t="s">
        <v>4477</v>
      </c>
      <c r="M54" s="6" t="s">
        <v>4441</v>
      </c>
      <c r="N54" s="6" t="s">
        <v>5697</v>
      </c>
      <c r="P54" t="s">
        <v>4677</v>
      </c>
      <c r="Q54">
        <v>1</v>
      </c>
      <c r="T54" t="str">
        <f t="shared" si="0"/>
        <v>Cyclical</v>
      </c>
    </row>
    <row r="55" spans="1:20" x14ac:dyDescent="0.25">
      <c r="A55" s="18" t="s">
        <v>7209</v>
      </c>
      <c r="E55" s="18">
        <v>201030</v>
      </c>
      <c r="F55" s="18" t="s">
        <v>4631</v>
      </c>
      <c r="G55" s="18">
        <v>20103010</v>
      </c>
      <c r="H55" s="47" t="s">
        <v>4631</v>
      </c>
      <c r="J55" s="6" t="s">
        <v>133</v>
      </c>
      <c r="K55" s="6" t="s">
        <v>4475</v>
      </c>
      <c r="L55" s="6" t="s">
        <v>4475</v>
      </c>
      <c r="M55" s="6" t="s">
        <v>118</v>
      </c>
      <c r="N55" s="6" t="s">
        <v>5488</v>
      </c>
      <c r="P55" t="s">
        <v>4678</v>
      </c>
      <c r="Q55">
        <v>1</v>
      </c>
      <c r="T55" t="str">
        <f t="shared" si="0"/>
        <v>Cyclical</v>
      </c>
    </row>
    <row r="56" spans="1:20" ht="30" x14ac:dyDescent="0.25">
      <c r="A56" s="18" t="s">
        <v>7209</v>
      </c>
      <c r="F56" s="18" t="s">
        <v>4631</v>
      </c>
      <c r="H56" s="47" t="s">
        <v>7246</v>
      </c>
      <c r="J56" s="6" t="s">
        <v>135</v>
      </c>
      <c r="K56" s="6" t="s">
        <v>4478</v>
      </c>
      <c r="L56" s="6" t="s">
        <v>4478</v>
      </c>
      <c r="M56" s="6" t="s">
        <v>4438</v>
      </c>
      <c r="N56" s="6" t="s">
        <v>5634</v>
      </c>
      <c r="P56" t="s">
        <v>4679</v>
      </c>
      <c r="S56">
        <v>1</v>
      </c>
      <c r="T56" t="str">
        <f t="shared" si="0"/>
        <v>Both</v>
      </c>
    </row>
    <row r="57" spans="1:20" x14ac:dyDescent="0.25">
      <c r="A57" s="18" t="s">
        <v>7209</v>
      </c>
      <c r="E57" s="18">
        <v>201040</v>
      </c>
      <c r="F57" s="18" t="s">
        <v>4632</v>
      </c>
      <c r="G57" s="18">
        <v>20104010</v>
      </c>
      <c r="H57" s="47" t="s">
        <v>7247</v>
      </c>
      <c r="J57" s="6" t="s">
        <v>137</v>
      </c>
      <c r="K57" s="6" t="s">
        <v>4479</v>
      </c>
      <c r="L57" s="6" t="s">
        <v>4479</v>
      </c>
      <c r="M57" s="6" t="s">
        <v>118</v>
      </c>
      <c r="N57" s="6" t="s">
        <v>5347</v>
      </c>
      <c r="P57" t="s">
        <v>4680</v>
      </c>
      <c r="Q57">
        <v>1</v>
      </c>
      <c r="T57" t="str">
        <f t="shared" si="0"/>
        <v>Cyclical</v>
      </c>
    </row>
    <row r="58" spans="1:20" ht="30" x14ac:dyDescent="0.25">
      <c r="A58" s="18" t="s">
        <v>7209</v>
      </c>
      <c r="F58" s="18" t="s">
        <v>4632</v>
      </c>
      <c r="H58" s="47" t="s">
        <v>7248</v>
      </c>
      <c r="J58" s="6" t="s">
        <v>3297</v>
      </c>
      <c r="K58" s="6" t="s">
        <v>4480</v>
      </c>
      <c r="L58" s="6" t="s">
        <v>4480</v>
      </c>
      <c r="M58" s="6" t="s">
        <v>4481</v>
      </c>
      <c r="N58" s="6" t="s">
        <v>5698</v>
      </c>
      <c r="P58" t="s">
        <v>4681</v>
      </c>
      <c r="Q58">
        <v>1</v>
      </c>
      <c r="T58" t="str">
        <f t="shared" si="0"/>
        <v>Cyclical</v>
      </c>
    </row>
    <row r="59" spans="1:20" x14ac:dyDescent="0.25">
      <c r="A59" s="18" t="s">
        <v>7209</v>
      </c>
      <c r="F59" s="18" t="s">
        <v>4632</v>
      </c>
      <c r="G59" s="18">
        <v>20104020</v>
      </c>
      <c r="H59" s="47" t="s">
        <v>7249</v>
      </c>
      <c r="J59" s="6" t="s">
        <v>139</v>
      </c>
      <c r="K59" s="6" t="s">
        <v>4482</v>
      </c>
      <c r="L59" s="6" t="s">
        <v>4482</v>
      </c>
      <c r="M59" s="6" t="s">
        <v>4436</v>
      </c>
      <c r="N59" s="6" t="s">
        <v>5699</v>
      </c>
      <c r="P59" t="s">
        <v>4682</v>
      </c>
      <c r="Q59">
        <v>1</v>
      </c>
      <c r="T59" t="str">
        <f t="shared" si="0"/>
        <v>Cyclical</v>
      </c>
    </row>
    <row r="60" spans="1:20" ht="45" x14ac:dyDescent="0.25">
      <c r="A60" s="18" t="s">
        <v>7209</v>
      </c>
      <c r="F60" s="18" t="s">
        <v>4632</v>
      </c>
      <c r="H60" s="47" t="s">
        <v>7250</v>
      </c>
      <c r="J60" s="6" t="s">
        <v>141</v>
      </c>
      <c r="K60" s="6" t="s">
        <v>4435</v>
      </c>
      <c r="L60" s="6" t="s">
        <v>4435</v>
      </c>
      <c r="M60" s="6" t="s">
        <v>4436</v>
      </c>
      <c r="N60" s="6" t="s">
        <v>5628</v>
      </c>
      <c r="P60" t="s">
        <v>4684</v>
      </c>
      <c r="R60">
        <v>1</v>
      </c>
      <c r="T60" t="str">
        <f t="shared" si="0"/>
        <v>Defensive</v>
      </c>
    </row>
    <row r="61" spans="1:20" x14ac:dyDescent="0.25">
      <c r="A61" s="18" t="s">
        <v>7209</v>
      </c>
      <c r="E61" s="18">
        <v>201050</v>
      </c>
      <c r="F61" s="18" t="s">
        <v>4633</v>
      </c>
      <c r="G61" s="18">
        <v>20105010</v>
      </c>
      <c r="H61" s="47" t="s">
        <v>4633</v>
      </c>
      <c r="J61" s="6" t="s">
        <v>144</v>
      </c>
      <c r="K61" s="6" t="s">
        <v>4462</v>
      </c>
      <c r="L61" s="6" t="s">
        <v>4462</v>
      </c>
      <c r="M61" s="6" t="s">
        <v>4434</v>
      </c>
      <c r="N61" s="6" t="s">
        <v>5700</v>
      </c>
      <c r="P61" t="s">
        <v>4685</v>
      </c>
      <c r="R61">
        <v>1</v>
      </c>
      <c r="T61" t="str">
        <f t="shared" si="0"/>
        <v>Both</v>
      </c>
    </row>
    <row r="62" spans="1:20" ht="45" x14ac:dyDescent="0.25">
      <c r="A62" s="18" t="s">
        <v>7209</v>
      </c>
      <c r="F62" s="18" t="s">
        <v>4633</v>
      </c>
      <c r="H62" s="47" t="s">
        <v>7251</v>
      </c>
      <c r="J62" s="6" t="s">
        <v>146</v>
      </c>
      <c r="K62" s="6" t="s">
        <v>4483</v>
      </c>
      <c r="L62" s="6" t="s">
        <v>4483</v>
      </c>
      <c r="M62" s="6" t="s">
        <v>4438</v>
      </c>
      <c r="N62" s="6" t="s">
        <v>4998</v>
      </c>
      <c r="P62" t="s">
        <v>4687</v>
      </c>
      <c r="Q62">
        <v>1</v>
      </c>
      <c r="T62" t="str">
        <f t="shared" si="0"/>
        <v>Cyclical</v>
      </c>
    </row>
    <row r="63" spans="1:20" x14ac:dyDescent="0.25">
      <c r="A63" s="18" t="s">
        <v>7209</v>
      </c>
      <c r="E63" s="18">
        <v>201060</v>
      </c>
      <c r="F63" s="18" t="s">
        <v>4634</v>
      </c>
      <c r="G63" s="18">
        <v>20106010</v>
      </c>
      <c r="H63" s="47" t="s">
        <v>7252</v>
      </c>
      <c r="J63" s="6" t="s">
        <v>3298</v>
      </c>
      <c r="K63" s="6" t="s">
        <v>4459</v>
      </c>
      <c r="L63" s="6" t="s">
        <v>4459</v>
      </c>
      <c r="M63" s="6" t="s">
        <v>4436</v>
      </c>
      <c r="N63" s="6" t="s">
        <v>5701</v>
      </c>
      <c r="P63" t="s">
        <v>4688</v>
      </c>
      <c r="Q63">
        <v>1</v>
      </c>
      <c r="T63" t="str">
        <f t="shared" si="0"/>
        <v>Cyclical</v>
      </c>
    </row>
    <row r="64" spans="1:20" ht="30" x14ac:dyDescent="0.25">
      <c r="A64" s="18" t="s">
        <v>7209</v>
      </c>
      <c r="F64" s="18" t="s">
        <v>4634</v>
      </c>
      <c r="H64" s="47" t="s">
        <v>7253</v>
      </c>
      <c r="J64" s="6" t="s">
        <v>148</v>
      </c>
      <c r="K64" s="6" t="s">
        <v>90</v>
      </c>
      <c r="L64" s="6" t="s">
        <v>90</v>
      </c>
      <c r="M64" s="6" t="s">
        <v>90</v>
      </c>
      <c r="N64" s="6" t="s">
        <v>90</v>
      </c>
      <c r="P64" t="s">
        <v>4689</v>
      </c>
      <c r="Q64">
        <v>1</v>
      </c>
      <c r="T64" t="str">
        <f t="shared" si="0"/>
        <v>Cyclical</v>
      </c>
    </row>
    <row r="65" spans="1:20" x14ac:dyDescent="0.25">
      <c r="A65" s="18" t="s">
        <v>7209</v>
      </c>
      <c r="F65" s="18" t="s">
        <v>4634</v>
      </c>
      <c r="G65" s="18">
        <v>20106015</v>
      </c>
      <c r="H65" s="47" t="s">
        <v>7254</v>
      </c>
      <c r="J65" s="6" t="s">
        <v>150</v>
      </c>
      <c r="K65" s="6" t="s">
        <v>4476</v>
      </c>
      <c r="L65" s="6" t="s">
        <v>4476</v>
      </c>
      <c r="M65" s="6" t="s">
        <v>130</v>
      </c>
      <c r="N65" s="6" t="s">
        <v>5702</v>
      </c>
      <c r="P65" t="s">
        <v>4690</v>
      </c>
      <c r="R65">
        <v>1</v>
      </c>
      <c r="T65" t="str">
        <f t="shared" si="0"/>
        <v>Defensive</v>
      </c>
    </row>
    <row r="66" spans="1:20" ht="45" x14ac:dyDescent="0.25">
      <c r="A66" s="18" t="s">
        <v>7209</v>
      </c>
      <c r="F66" s="18" t="s">
        <v>4634</v>
      </c>
      <c r="H66" s="47" t="s">
        <v>7255</v>
      </c>
      <c r="J66" s="6" t="s">
        <v>152</v>
      </c>
      <c r="K66" s="6" t="s">
        <v>4460</v>
      </c>
      <c r="L66" s="6" t="s">
        <v>4460</v>
      </c>
      <c r="M66" s="6" t="s">
        <v>4431</v>
      </c>
      <c r="N66" s="6" t="s">
        <v>5643</v>
      </c>
      <c r="P66" t="s">
        <v>4691</v>
      </c>
      <c r="R66">
        <v>1</v>
      </c>
      <c r="T66" t="str">
        <f t="shared" si="0"/>
        <v>Defensive</v>
      </c>
    </row>
    <row r="67" spans="1:20" x14ac:dyDescent="0.25">
      <c r="A67" s="18" t="s">
        <v>7209</v>
      </c>
      <c r="F67" s="18" t="s">
        <v>4634</v>
      </c>
      <c r="G67" s="18">
        <v>20106020</v>
      </c>
      <c r="H67" s="47" t="s">
        <v>7256</v>
      </c>
      <c r="J67" s="6" t="s">
        <v>155</v>
      </c>
      <c r="K67" s="6" t="s">
        <v>4454</v>
      </c>
      <c r="L67" s="6" t="s">
        <v>4454</v>
      </c>
      <c r="M67" s="6" t="s">
        <v>4455</v>
      </c>
      <c r="N67" s="6" t="s">
        <v>5703</v>
      </c>
      <c r="P67" t="s">
        <v>4692</v>
      </c>
      <c r="R67">
        <v>1</v>
      </c>
      <c r="T67" t="str">
        <f t="shared" si="0"/>
        <v>Defensive</v>
      </c>
    </row>
    <row r="68" spans="1:20" ht="45" x14ac:dyDescent="0.25">
      <c r="A68" s="18" t="s">
        <v>7209</v>
      </c>
      <c r="F68" s="18" t="s">
        <v>4634</v>
      </c>
      <c r="H68" s="47" t="s">
        <v>7257</v>
      </c>
      <c r="J68" s="6" t="s">
        <v>158</v>
      </c>
      <c r="K68" s="6" t="s">
        <v>4465</v>
      </c>
      <c r="L68" s="6" t="s">
        <v>4465</v>
      </c>
      <c r="M68" s="6" t="s">
        <v>4436</v>
      </c>
      <c r="N68" s="6" t="s">
        <v>5704</v>
      </c>
      <c r="P68" t="s">
        <v>4693</v>
      </c>
      <c r="R68">
        <v>1</v>
      </c>
      <c r="T68" t="str">
        <f t="shared" ref="T68:T71" si="1">IF(Q68=1,"Cyclical",IF(R69=1,"Defensive","Both"))</f>
        <v>Defensive</v>
      </c>
    </row>
    <row r="69" spans="1:20" x14ac:dyDescent="0.25">
      <c r="A69" s="18" t="s">
        <v>7209</v>
      </c>
      <c r="E69" s="18">
        <v>201070</v>
      </c>
      <c r="F69" s="18" t="s">
        <v>4635</v>
      </c>
      <c r="G69" s="18">
        <v>20107010</v>
      </c>
      <c r="H69" s="47" t="s">
        <v>4635</v>
      </c>
      <c r="J69" s="6" t="s">
        <v>160</v>
      </c>
      <c r="K69" s="6" t="s">
        <v>4475</v>
      </c>
      <c r="L69" s="6" t="s">
        <v>4475</v>
      </c>
      <c r="M69" s="6" t="s">
        <v>118</v>
      </c>
      <c r="N69" s="6" t="s">
        <v>5244</v>
      </c>
      <c r="P69" t="s">
        <v>4694</v>
      </c>
      <c r="R69">
        <v>1</v>
      </c>
      <c r="T69" t="str">
        <f t="shared" si="1"/>
        <v>Both</v>
      </c>
    </row>
    <row r="70" spans="1:20" x14ac:dyDescent="0.25">
      <c r="A70" s="18" t="s">
        <v>7209</v>
      </c>
      <c r="F70" s="18" t="s">
        <v>4635</v>
      </c>
      <c r="H70" s="47" t="s">
        <v>7258</v>
      </c>
      <c r="J70" s="6" t="s">
        <v>3300</v>
      </c>
      <c r="K70" s="6" t="s">
        <v>4484</v>
      </c>
      <c r="L70" s="6" t="s">
        <v>4484</v>
      </c>
      <c r="M70" s="6" t="s">
        <v>4431</v>
      </c>
      <c r="N70" s="6" t="s">
        <v>5315</v>
      </c>
      <c r="P70" t="s">
        <v>4695</v>
      </c>
      <c r="Q70">
        <v>1</v>
      </c>
      <c r="T70" t="str">
        <f t="shared" si="1"/>
        <v>Cyclical</v>
      </c>
    </row>
    <row r="71" spans="1:20" x14ac:dyDescent="0.25">
      <c r="A71" s="18" t="s">
        <v>7209</v>
      </c>
      <c r="C71" s="18">
        <v>2020</v>
      </c>
      <c r="D71" s="18" t="s">
        <v>7259</v>
      </c>
      <c r="E71" s="18">
        <v>202010</v>
      </c>
      <c r="F71" s="18" t="s">
        <v>7260</v>
      </c>
      <c r="G71" s="18">
        <v>20201010</v>
      </c>
      <c r="H71" s="47" t="s">
        <v>7261</v>
      </c>
      <c r="J71" s="6" t="s">
        <v>3301</v>
      </c>
      <c r="K71" s="6" t="s">
        <v>4485</v>
      </c>
      <c r="L71" s="6" t="s">
        <v>4485</v>
      </c>
      <c r="M71" s="6" t="s">
        <v>130</v>
      </c>
      <c r="N71" s="6" t="s">
        <v>5705</v>
      </c>
      <c r="P71" t="s">
        <v>4696</v>
      </c>
      <c r="Q71">
        <v>1</v>
      </c>
      <c r="T71" t="str">
        <f t="shared" si="1"/>
        <v>Cyclical</v>
      </c>
    </row>
    <row r="72" spans="1:20" x14ac:dyDescent="0.25">
      <c r="A72" s="18" t="s">
        <v>7209</v>
      </c>
      <c r="F72" s="18" t="s">
        <v>7260</v>
      </c>
      <c r="H72" s="47" t="s">
        <v>7262</v>
      </c>
      <c r="J72" s="6" t="s">
        <v>3302</v>
      </c>
      <c r="K72" s="6" t="s">
        <v>4471</v>
      </c>
      <c r="L72" s="6" t="s">
        <v>4471</v>
      </c>
      <c r="M72" s="6" t="s">
        <v>4438</v>
      </c>
      <c r="N72" s="6" t="s">
        <v>5706</v>
      </c>
      <c r="P72" s="31" t="s">
        <v>7465</v>
      </c>
      <c r="Q72">
        <v>1</v>
      </c>
      <c r="T72" t="str">
        <f>IF(Q72=1,"Cyclical",IF(R73=1,"Defensive","Both"))</f>
        <v>Cyclical</v>
      </c>
    </row>
    <row r="73" spans="1:20" x14ac:dyDescent="0.25">
      <c r="A73" s="18" t="s">
        <v>7209</v>
      </c>
      <c r="F73" s="18" t="s">
        <v>7260</v>
      </c>
      <c r="G73" s="18">
        <v>20201050</v>
      </c>
      <c r="H73" s="47" t="s">
        <v>7263</v>
      </c>
      <c r="J73" s="6" t="s">
        <v>3303</v>
      </c>
      <c r="K73" s="6" t="s">
        <v>4486</v>
      </c>
      <c r="L73" s="6" t="s">
        <v>4486</v>
      </c>
      <c r="M73" s="6" t="s">
        <v>130</v>
      </c>
      <c r="N73" s="6" t="s">
        <v>5707</v>
      </c>
    </row>
    <row r="74" spans="1:20" ht="45" x14ac:dyDescent="0.25">
      <c r="A74" s="18" t="s">
        <v>7209</v>
      </c>
      <c r="F74" s="18" t="s">
        <v>7260</v>
      </c>
      <c r="H74" s="47" t="s">
        <v>7264</v>
      </c>
      <c r="J74" s="6" t="s">
        <v>162</v>
      </c>
      <c r="K74" s="6" t="s">
        <v>4473</v>
      </c>
      <c r="L74" s="6" t="s">
        <v>4473</v>
      </c>
      <c r="M74" s="6" t="s">
        <v>4434</v>
      </c>
      <c r="N74" s="6" t="s">
        <v>5708</v>
      </c>
    </row>
    <row r="75" spans="1:20" x14ac:dyDescent="0.25">
      <c r="A75" s="18" t="s">
        <v>7209</v>
      </c>
      <c r="F75" s="18" t="s">
        <v>7260</v>
      </c>
      <c r="G75" s="18">
        <v>20201060</v>
      </c>
      <c r="H75" s="47" t="s">
        <v>7265</v>
      </c>
      <c r="J75" s="6" t="s">
        <v>165</v>
      </c>
      <c r="K75" s="6" t="s">
        <v>4459</v>
      </c>
      <c r="L75" s="6" t="s">
        <v>4459</v>
      </c>
      <c r="M75" s="6" t="s">
        <v>4436</v>
      </c>
      <c r="N75" s="6" t="s">
        <v>4764</v>
      </c>
    </row>
    <row r="76" spans="1:20" x14ac:dyDescent="0.25">
      <c r="A76" s="18" t="s">
        <v>7209</v>
      </c>
      <c r="F76" s="18" t="s">
        <v>7260</v>
      </c>
      <c r="H76" s="47" t="s">
        <v>7266</v>
      </c>
      <c r="J76" s="6" t="s">
        <v>3305</v>
      </c>
      <c r="K76" s="6" t="s">
        <v>4487</v>
      </c>
      <c r="L76" s="6" t="s">
        <v>4487</v>
      </c>
      <c r="M76" s="6" t="s">
        <v>4441</v>
      </c>
      <c r="N76" s="6" t="s">
        <v>4935</v>
      </c>
    </row>
    <row r="77" spans="1:20" x14ac:dyDescent="0.25">
      <c r="A77" s="18" t="s">
        <v>7209</v>
      </c>
      <c r="F77" s="18" t="s">
        <v>7260</v>
      </c>
      <c r="G77" s="18">
        <v>20201070</v>
      </c>
      <c r="H77" s="47" t="s">
        <v>7267</v>
      </c>
      <c r="J77" s="6" t="s">
        <v>3307</v>
      </c>
      <c r="K77" s="6" t="s">
        <v>4488</v>
      </c>
      <c r="L77" s="6" t="s">
        <v>4488</v>
      </c>
      <c r="M77" s="6" t="s">
        <v>130</v>
      </c>
      <c r="N77" s="6" t="s">
        <v>5132</v>
      </c>
    </row>
    <row r="78" spans="1:20" ht="60" x14ac:dyDescent="0.25">
      <c r="A78" s="18" t="s">
        <v>7209</v>
      </c>
      <c r="F78" s="18" t="s">
        <v>7260</v>
      </c>
      <c r="H78" s="47" t="s">
        <v>7268</v>
      </c>
      <c r="J78" s="6" t="s">
        <v>167</v>
      </c>
      <c r="K78" s="6" t="s">
        <v>4489</v>
      </c>
      <c r="L78" s="6" t="s">
        <v>4489</v>
      </c>
      <c r="M78" s="6" t="s">
        <v>4455</v>
      </c>
      <c r="N78" s="6" t="s">
        <v>5709</v>
      </c>
    </row>
    <row r="79" spans="1:20" x14ac:dyDescent="0.25">
      <c r="A79" s="18" t="s">
        <v>7209</v>
      </c>
      <c r="F79" s="18" t="s">
        <v>7260</v>
      </c>
      <c r="G79" s="18">
        <v>20201080</v>
      </c>
      <c r="H79" s="47" t="s">
        <v>7269</v>
      </c>
      <c r="J79" s="6" t="s">
        <v>3308</v>
      </c>
      <c r="K79" s="6" t="s">
        <v>4437</v>
      </c>
      <c r="L79" s="6" t="s">
        <v>4437</v>
      </c>
      <c r="M79" s="6" t="s">
        <v>4438</v>
      </c>
      <c r="N79" s="6" t="s">
        <v>5710</v>
      </c>
    </row>
    <row r="80" spans="1:20" ht="90" x14ac:dyDescent="0.25">
      <c r="A80" s="18" t="s">
        <v>7209</v>
      </c>
      <c r="F80" s="18" t="s">
        <v>7260</v>
      </c>
      <c r="H80" s="47" t="s">
        <v>7270</v>
      </c>
      <c r="J80" s="6" t="s">
        <v>170</v>
      </c>
      <c r="K80" s="6" t="s">
        <v>4472</v>
      </c>
      <c r="L80" s="6" t="s">
        <v>4472</v>
      </c>
      <c r="M80" s="6" t="s">
        <v>4438</v>
      </c>
      <c r="N80" s="6" t="s">
        <v>5350</v>
      </c>
    </row>
    <row r="81" spans="1:14" x14ac:dyDescent="0.25">
      <c r="A81" s="18" t="s">
        <v>7209</v>
      </c>
      <c r="E81" s="18">
        <v>202020</v>
      </c>
      <c r="F81" s="18" t="s">
        <v>4637</v>
      </c>
      <c r="G81" s="18">
        <v>20202010</v>
      </c>
      <c r="H81" s="47" t="s">
        <v>7271</v>
      </c>
      <c r="J81" s="6" t="s">
        <v>173</v>
      </c>
      <c r="K81" s="6" t="s">
        <v>4465</v>
      </c>
      <c r="L81" s="6" t="s">
        <v>4465</v>
      </c>
      <c r="M81" s="6" t="s">
        <v>4436</v>
      </c>
      <c r="N81" s="6" t="s">
        <v>4732</v>
      </c>
    </row>
    <row r="82" spans="1:14" ht="60" x14ac:dyDescent="0.25">
      <c r="A82" s="18" t="s">
        <v>7209</v>
      </c>
      <c r="F82" s="18" t="s">
        <v>4637</v>
      </c>
      <c r="H82" s="47" t="s">
        <v>7272</v>
      </c>
      <c r="J82" s="6" t="s">
        <v>175</v>
      </c>
      <c r="K82" s="6" t="s">
        <v>4490</v>
      </c>
      <c r="L82" s="6" t="s">
        <v>4490</v>
      </c>
      <c r="M82" s="6" t="s">
        <v>4436</v>
      </c>
      <c r="N82" s="6" t="s">
        <v>5711</v>
      </c>
    </row>
    <row r="83" spans="1:14" x14ac:dyDescent="0.25">
      <c r="A83" s="18" t="s">
        <v>7209</v>
      </c>
      <c r="F83" s="18" t="s">
        <v>4637</v>
      </c>
      <c r="G83" s="18">
        <v>20202020</v>
      </c>
      <c r="H83" s="47" t="s">
        <v>7273</v>
      </c>
      <c r="J83" s="6" t="s">
        <v>3309</v>
      </c>
      <c r="K83" s="6" t="s">
        <v>4491</v>
      </c>
      <c r="L83" s="6" t="s">
        <v>4491</v>
      </c>
      <c r="M83" s="6" t="s">
        <v>4450</v>
      </c>
      <c r="N83" s="6" t="s">
        <v>5712</v>
      </c>
    </row>
    <row r="84" spans="1:14" ht="75" x14ac:dyDescent="0.25">
      <c r="A84" s="18" t="s">
        <v>7209</v>
      </c>
      <c r="F84" s="18" t="s">
        <v>4637</v>
      </c>
      <c r="H84" s="47" t="s">
        <v>7274</v>
      </c>
      <c r="J84" s="6" t="s">
        <v>178</v>
      </c>
      <c r="K84" s="6" t="s">
        <v>4492</v>
      </c>
      <c r="L84" s="6" t="s">
        <v>4492</v>
      </c>
      <c r="M84" s="6" t="s">
        <v>4438</v>
      </c>
      <c r="N84" s="6" t="s">
        <v>4910</v>
      </c>
    </row>
    <row r="85" spans="1:14" x14ac:dyDescent="0.25">
      <c r="F85" s="18" t="s">
        <v>4637</v>
      </c>
      <c r="G85" s="18">
        <v>20202030</v>
      </c>
      <c r="H85" s="47" t="s">
        <v>7275</v>
      </c>
      <c r="J85" s="6" t="s">
        <v>182</v>
      </c>
      <c r="K85" s="6" t="s">
        <v>4462</v>
      </c>
      <c r="L85" s="6" t="s">
        <v>4462</v>
      </c>
      <c r="M85" s="6" t="s">
        <v>4434</v>
      </c>
      <c r="N85" s="6" t="s">
        <v>5713</v>
      </c>
    </row>
    <row r="86" spans="1:14" ht="45" x14ac:dyDescent="0.25">
      <c r="F86" s="18" t="s">
        <v>4637</v>
      </c>
      <c r="H86" s="47" t="s">
        <v>7276</v>
      </c>
      <c r="J86" s="6" t="s">
        <v>4577</v>
      </c>
      <c r="K86" s="6" t="s">
        <v>4493</v>
      </c>
      <c r="L86" s="6" t="s">
        <v>4494</v>
      </c>
      <c r="M86" s="6" t="s">
        <v>4450</v>
      </c>
      <c r="N86" s="6" t="s">
        <v>5714</v>
      </c>
    </row>
    <row r="87" spans="1:14" x14ac:dyDescent="0.25">
      <c r="A87" s="18" t="s">
        <v>7209</v>
      </c>
      <c r="C87" s="18">
        <v>2030</v>
      </c>
      <c r="D87" s="18" t="s">
        <v>23</v>
      </c>
      <c r="E87" s="18">
        <v>203010</v>
      </c>
      <c r="F87" s="18" t="s">
        <v>4638</v>
      </c>
      <c r="G87" s="18">
        <v>20301010</v>
      </c>
      <c r="H87" s="47" t="s">
        <v>4638</v>
      </c>
      <c r="J87" s="6" t="s">
        <v>3313</v>
      </c>
      <c r="K87" s="6" t="s">
        <v>4448</v>
      </c>
      <c r="L87" s="6" t="s">
        <v>4448</v>
      </c>
      <c r="M87" s="6" t="s">
        <v>4431</v>
      </c>
      <c r="N87" s="6" t="s">
        <v>5715</v>
      </c>
    </row>
    <row r="88" spans="1:14" ht="45" x14ac:dyDescent="0.25">
      <c r="A88" s="18" t="s">
        <v>7209</v>
      </c>
      <c r="F88" s="18" t="s">
        <v>4638</v>
      </c>
      <c r="H88" s="47" t="s">
        <v>7277</v>
      </c>
      <c r="J88" s="6" t="s">
        <v>3314</v>
      </c>
      <c r="K88" s="6" t="s">
        <v>4488</v>
      </c>
      <c r="L88" s="6" t="s">
        <v>4488</v>
      </c>
      <c r="M88" s="6" t="s">
        <v>130</v>
      </c>
      <c r="N88" s="6" t="s">
        <v>5716</v>
      </c>
    </row>
    <row r="89" spans="1:14" x14ac:dyDescent="0.25">
      <c r="A89" s="18" t="s">
        <v>7209</v>
      </c>
      <c r="E89" s="18">
        <v>203020</v>
      </c>
      <c r="F89" s="18" t="s">
        <v>7278</v>
      </c>
      <c r="G89" s="18">
        <v>20302010</v>
      </c>
      <c r="H89" s="47" t="s">
        <v>7278</v>
      </c>
      <c r="J89" s="6" t="s">
        <v>185</v>
      </c>
      <c r="K89" s="6" t="s">
        <v>4478</v>
      </c>
      <c r="L89" s="6" t="s">
        <v>4478</v>
      </c>
      <c r="M89" s="6" t="s">
        <v>4438</v>
      </c>
      <c r="N89" s="6" t="s">
        <v>5211</v>
      </c>
    </row>
    <row r="90" spans="1:14" x14ac:dyDescent="0.25">
      <c r="A90" s="18" t="s">
        <v>7209</v>
      </c>
      <c r="F90" s="18" t="s">
        <v>7278</v>
      </c>
      <c r="H90" s="47" t="s">
        <v>7279</v>
      </c>
      <c r="J90" s="6" t="s">
        <v>188</v>
      </c>
      <c r="K90" s="6" t="s">
        <v>4488</v>
      </c>
      <c r="L90" s="6" t="s">
        <v>4488</v>
      </c>
      <c r="M90" s="6" t="s">
        <v>130</v>
      </c>
      <c r="N90" s="6" t="s">
        <v>5033</v>
      </c>
    </row>
    <row r="91" spans="1:14" x14ac:dyDescent="0.25">
      <c r="A91" s="18" t="s">
        <v>7209</v>
      </c>
      <c r="E91" s="18">
        <v>203030</v>
      </c>
      <c r="F91" s="18" t="s">
        <v>7280</v>
      </c>
      <c r="G91" s="18">
        <v>20303010</v>
      </c>
      <c r="H91" s="47" t="s">
        <v>7280</v>
      </c>
      <c r="J91" s="6" t="s">
        <v>191</v>
      </c>
      <c r="K91" s="6" t="s">
        <v>4495</v>
      </c>
      <c r="L91" s="6" t="s">
        <v>4495</v>
      </c>
      <c r="M91" s="6" t="s">
        <v>4431</v>
      </c>
      <c r="N91" s="6" t="s">
        <v>5717</v>
      </c>
    </row>
    <row r="92" spans="1:14" ht="30" x14ac:dyDescent="0.25">
      <c r="A92" s="18" t="s">
        <v>7209</v>
      </c>
      <c r="F92" s="18" t="s">
        <v>7280</v>
      </c>
      <c r="H92" s="47" t="s">
        <v>7281</v>
      </c>
      <c r="J92" s="6" t="s">
        <v>193</v>
      </c>
      <c r="K92" s="6" t="s">
        <v>4479</v>
      </c>
      <c r="L92" s="6" t="s">
        <v>4479</v>
      </c>
      <c r="M92" s="6" t="s">
        <v>118</v>
      </c>
      <c r="N92" s="6" t="s">
        <v>5718</v>
      </c>
    </row>
    <row r="93" spans="1:14" x14ac:dyDescent="0.25">
      <c r="A93" s="18" t="s">
        <v>7209</v>
      </c>
      <c r="E93" s="18">
        <v>203040</v>
      </c>
      <c r="F93" s="18" t="s">
        <v>7282</v>
      </c>
      <c r="G93" s="18">
        <v>20304010</v>
      </c>
      <c r="H93" s="47" t="s">
        <v>7283</v>
      </c>
      <c r="J93" s="6" t="s">
        <v>3315</v>
      </c>
      <c r="K93" s="6" t="s">
        <v>4496</v>
      </c>
      <c r="L93" s="6" t="s">
        <v>4496</v>
      </c>
      <c r="M93" s="6" t="s">
        <v>4438</v>
      </c>
      <c r="N93" s="6" t="s">
        <v>5719</v>
      </c>
    </row>
    <row r="94" spans="1:14" x14ac:dyDescent="0.25">
      <c r="A94" s="18" t="s">
        <v>7209</v>
      </c>
      <c r="F94" s="18" t="s">
        <v>7282</v>
      </c>
      <c r="H94" s="47" t="s">
        <v>7284</v>
      </c>
      <c r="J94" s="6" t="s">
        <v>3317</v>
      </c>
      <c r="K94" s="6" t="s">
        <v>4483</v>
      </c>
      <c r="L94" s="6" t="s">
        <v>4483</v>
      </c>
      <c r="M94" s="6" t="s">
        <v>4438</v>
      </c>
      <c r="N94" s="6" t="s">
        <v>4718</v>
      </c>
    </row>
    <row r="95" spans="1:14" x14ac:dyDescent="0.25">
      <c r="A95" s="18" t="s">
        <v>7209</v>
      </c>
      <c r="F95" s="18" t="s">
        <v>7282</v>
      </c>
      <c r="G95" s="18">
        <v>20304020</v>
      </c>
      <c r="H95" s="47" t="s">
        <v>7285</v>
      </c>
      <c r="J95" s="6" t="s">
        <v>195</v>
      </c>
      <c r="K95" s="6" t="s">
        <v>4468</v>
      </c>
      <c r="L95" s="6" t="s">
        <v>4468</v>
      </c>
      <c r="M95" s="6" t="s">
        <v>4434</v>
      </c>
      <c r="N95" s="6" t="s">
        <v>5720</v>
      </c>
    </row>
    <row r="96" spans="1:14" ht="30" x14ac:dyDescent="0.25">
      <c r="A96" s="18" t="s">
        <v>7209</v>
      </c>
      <c r="F96" s="18" t="s">
        <v>7282</v>
      </c>
      <c r="H96" s="47" t="s">
        <v>7286</v>
      </c>
      <c r="J96" s="6" t="s">
        <v>198</v>
      </c>
      <c r="K96" s="6" t="s">
        <v>4456</v>
      </c>
      <c r="L96" s="6" t="s">
        <v>4456</v>
      </c>
      <c r="M96" s="6" t="s">
        <v>4431</v>
      </c>
      <c r="N96" s="6" t="s">
        <v>5056</v>
      </c>
    </row>
    <row r="97" spans="1:14" x14ac:dyDescent="0.25">
      <c r="A97" s="18" t="s">
        <v>7209</v>
      </c>
      <c r="F97" s="18" t="s">
        <v>7282</v>
      </c>
      <c r="G97" s="18">
        <v>20304030</v>
      </c>
      <c r="H97" s="47" t="s">
        <v>7287</v>
      </c>
      <c r="J97" s="6" t="s">
        <v>200</v>
      </c>
      <c r="K97" s="6" t="s">
        <v>4473</v>
      </c>
      <c r="L97" s="6" t="s">
        <v>4473</v>
      </c>
      <c r="M97" s="6" t="s">
        <v>4434</v>
      </c>
      <c r="N97" s="6" t="s">
        <v>5110</v>
      </c>
    </row>
    <row r="98" spans="1:14" x14ac:dyDescent="0.25">
      <c r="A98" s="18" t="s">
        <v>7209</v>
      </c>
      <c r="F98" s="18" t="s">
        <v>7282</v>
      </c>
      <c r="H98" s="47" t="s">
        <v>7288</v>
      </c>
      <c r="J98" s="6" t="s">
        <v>3318</v>
      </c>
      <c r="K98" s="6" t="s">
        <v>4459</v>
      </c>
      <c r="L98" s="6" t="s">
        <v>4459</v>
      </c>
      <c r="M98" s="6" t="s">
        <v>4436</v>
      </c>
      <c r="N98" s="6" t="s">
        <v>5721</v>
      </c>
    </row>
    <row r="99" spans="1:14" x14ac:dyDescent="0.25">
      <c r="F99" s="18" t="s">
        <v>7282</v>
      </c>
      <c r="G99" s="18">
        <v>20304040</v>
      </c>
      <c r="H99" s="47" t="s">
        <v>7289</v>
      </c>
      <c r="J99" s="6" t="s">
        <v>203</v>
      </c>
      <c r="K99" s="6" t="s">
        <v>4437</v>
      </c>
      <c r="L99" s="6" t="s">
        <v>4437</v>
      </c>
      <c r="M99" s="6" t="s">
        <v>4438</v>
      </c>
      <c r="N99" s="6" t="s">
        <v>4995</v>
      </c>
    </row>
    <row r="100" spans="1:14" ht="30" x14ac:dyDescent="0.25">
      <c r="F100" s="18" t="s">
        <v>7282</v>
      </c>
      <c r="H100" s="47" t="s">
        <v>7290</v>
      </c>
      <c r="J100" s="6" t="s">
        <v>205</v>
      </c>
      <c r="K100" s="6" t="s">
        <v>4497</v>
      </c>
      <c r="L100" s="6" t="s">
        <v>4497</v>
      </c>
      <c r="M100" s="6" t="s">
        <v>4431</v>
      </c>
      <c r="N100" s="6" t="s">
        <v>5722</v>
      </c>
    </row>
    <row r="101" spans="1:14" x14ac:dyDescent="0.25">
      <c r="A101" s="18" t="s">
        <v>7209</v>
      </c>
      <c r="E101" s="18">
        <v>203050</v>
      </c>
      <c r="F101" s="18" t="s">
        <v>4641</v>
      </c>
      <c r="G101" s="18">
        <v>20305010</v>
      </c>
      <c r="H101" s="47" t="s">
        <v>7291</v>
      </c>
      <c r="J101" s="6" t="s">
        <v>207</v>
      </c>
      <c r="K101" s="6" t="s">
        <v>4482</v>
      </c>
      <c r="L101" s="6" t="s">
        <v>4482</v>
      </c>
      <c r="M101" s="6" t="s">
        <v>4436</v>
      </c>
      <c r="N101" s="6" t="s">
        <v>5245</v>
      </c>
    </row>
    <row r="102" spans="1:14" x14ac:dyDescent="0.25">
      <c r="A102" s="18" t="s">
        <v>7209</v>
      </c>
      <c r="F102" s="18" t="s">
        <v>4641</v>
      </c>
      <c r="H102" s="47" t="s">
        <v>7292</v>
      </c>
      <c r="J102" s="6" t="s">
        <v>209</v>
      </c>
      <c r="K102" s="6" t="s">
        <v>4474</v>
      </c>
      <c r="L102" s="6" t="s">
        <v>4474</v>
      </c>
      <c r="M102" s="6" t="s">
        <v>4438</v>
      </c>
      <c r="N102" s="6" t="s">
        <v>5723</v>
      </c>
    </row>
    <row r="103" spans="1:14" x14ac:dyDescent="0.25">
      <c r="A103" s="18" t="s">
        <v>7209</v>
      </c>
      <c r="F103" s="18" t="s">
        <v>4641</v>
      </c>
      <c r="G103" s="18">
        <v>20305020</v>
      </c>
      <c r="H103" s="47" t="s">
        <v>7293</v>
      </c>
      <c r="J103" s="6" t="s">
        <v>211</v>
      </c>
      <c r="K103" s="6" t="s">
        <v>4498</v>
      </c>
      <c r="L103" s="6" t="s">
        <v>4498</v>
      </c>
      <c r="M103" s="6" t="s">
        <v>4436</v>
      </c>
      <c r="N103" s="6" t="s">
        <v>5041</v>
      </c>
    </row>
    <row r="104" spans="1:14" x14ac:dyDescent="0.25">
      <c r="A104" s="18" t="s">
        <v>7209</v>
      </c>
      <c r="F104" s="18" t="s">
        <v>4641</v>
      </c>
      <c r="H104" s="47" t="s">
        <v>7294</v>
      </c>
      <c r="J104" s="6" t="s">
        <v>214</v>
      </c>
      <c r="K104" s="6" t="s">
        <v>4448</v>
      </c>
      <c r="L104" s="6" t="s">
        <v>4448</v>
      </c>
      <c r="M104" s="6" t="s">
        <v>4431</v>
      </c>
      <c r="N104" s="6" t="s">
        <v>5724</v>
      </c>
    </row>
    <row r="105" spans="1:14" x14ac:dyDescent="0.25">
      <c r="A105" s="18" t="s">
        <v>7209</v>
      </c>
      <c r="F105" s="18" t="s">
        <v>4641</v>
      </c>
      <c r="G105" s="18">
        <v>20305030</v>
      </c>
      <c r="H105" s="47" t="s">
        <v>7295</v>
      </c>
      <c r="J105" s="6" t="s">
        <v>3319</v>
      </c>
      <c r="K105" s="6" t="s">
        <v>4445</v>
      </c>
      <c r="L105" s="6" t="s">
        <v>4445</v>
      </c>
      <c r="M105" s="6" t="s">
        <v>4431</v>
      </c>
      <c r="N105" s="6" t="s">
        <v>5725</v>
      </c>
    </row>
    <row r="106" spans="1:14" x14ac:dyDescent="0.25">
      <c r="A106" s="18" t="s">
        <v>7209</v>
      </c>
      <c r="F106" s="18" t="s">
        <v>4641</v>
      </c>
      <c r="H106" s="47" t="s">
        <v>7296</v>
      </c>
      <c r="J106" s="6" t="s">
        <v>3321</v>
      </c>
      <c r="K106" s="6" t="s">
        <v>4473</v>
      </c>
      <c r="L106" s="6" t="s">
        <v>4473</v>
      </c>
      <c r="M106" s="6" t="s">
        <v>4434</v>
      </c>
      <c r="N106" s="6" t="s">
        <v>5492</v>
      </c>
    </row>
    <row r="107" spans="1:14" x14ac:dyDescent="0.25">
      <c r="A107" s="18">
        <v>25</v>
      </c>
      <c r="B107" s="18" t="s">
        <v>330</v>
      </c>
      <c r="C107" s="18">
        <v>2510</v>
      </c>
      <c r="D107" s="18" t="s">
        <v>4642</v>
      </c>
      <c r="E107" s="18">
        <v>251010</v>
      </c>
      <c r="F107" s="18" t="s">
        <v>7297</v>
      </c>
      <c r="G107" s="18">
        <v>25101010</v>
      </c>
      <c r="H107" s="47" t="s">
        <v>7298</v>
      </c>
      <c r="J107" s="6" t="s">
        <v>3322</v>
      </c>
      <c r="K107" s="6" t="s">
        <v>4499</v>
      </c>
      <c r="L107" s="6" t="s">
        <v>4499</v>
      </c>
      <c r="M107" s="6" t="s">
        <v>4438</v>
      </c>
      <c r="N107" s="6" t="s">
        <v>5305</v>
      </c>
    </row>
    <row r="108" spans="1:14" ht="30" x14ac:dyDescent="0.25">
      <c r="A108" s="18" t="s">
        <v>7209</v>
      </c>
      <c r="F108" s="18" t="s">
        <v>7297</v>
      </c>
      <c r="H108" s="47" t="s">
        <v>7299</v>
      </c>
      <c r="J108" s="6" t="s">
        <v>216</v>
      </c>
      <c r="K108" s="6" t="s">
        <v>4470</v>
      </c>
      <c r="L108" s="6" t="s">
        <v>4470</v>
      </c>
      <c r="M108" s="6" t="s">
        <v>4441</v>
      </c>
      <c r="N108" s="6" t="s">
        <v>5493</v>
      </c>
    </row>
    <row r="109" spans="1:14" x14ac:dyDescent="0.25">
      <c r="A109" s="18" t="s">
        <v>7209</v>
      </c>
      <c r="F109" s="18" t="s">
        <v>7297</v>
      </c>
      <c r="G109" s="18">
        <v>25101020</v>
      </c>
      <c r="H109" s="47" t="s">
        <v>7300</v>
      </c>
      <c r="J109" s="6" t="s">
        <v>218</v>
      </c>
      <c r="K109" s="6" t="s">
        <v>4462</v>
      </c>
      <c r="L109" s="6" t="s">
        <v>4462</v>
      </c>
      <c r="M109" s="6" t="s">
        <v>4434</v>
      </c>
      <c r="N109" s="6" t="s">
        <v>5726</v>
      </c>
    </row>
    <row r="110" spans="1:14" x14ac:dyDescent="0.25">
      <c r="A110" s="18" t="s">
        <v>7209</v>
      </c>
      <c r="F110" s="18" t="s">
        <v>7297</v>
      </c>
      <c r="H110" s="47" t="s">
        <v>7301</v>
      </c>
      <c r="J110" s="6" t="s">
        <v>220</v>
      </c>
      <c r="K110" s="6" t="s">
        <v>4470</v>
      </c>
      <c r="L110" s="6" t="s">
        <v>4470</v>
      </c>
      <c r="M110" s="6" t="s">
        <v>4441</v>
      </c>
      <c r="N110" s="6" t="s">
        <v>5433</v>
      </c>
    </row>
    <row r="111" spans="1:14" x14ac:dyDescent="0.25">
      <c r="A111" s="18" t="s">
        <v>7209</v>
      </c>
      <c r="E111" s="18">
        <v>251020</v>
      </c>
      <c r="F111" s="18" t="s">
        <v>4644</v>
      </c>
      <c r="G111" s="18">
        <v>25102010</v>
      </c>
      <c r="H111" s="47" t="s">
        <v>7302</v>
      </c>
      <c r="J111" s="6" t="s">
        <v>222</v>
      </c>
      <c r="K111" s="6" t="s">
        <v>4500</v>
      </c>
      <c r="L111" s="6" t="s">
        <v>4500</v>
      </c>
      <c r="M111" s="6" t="s">
        <v>4481</v>
      </c>
      <c r="N111" s="6" t="s">
        <v>5727</v>
      </c>
    </row>
    <row r="112" spans="1:14" ht="45" x14ac:dyDescent="0.25">
      <c r="A112" s="18" t="s">
        <v>7209</v>
      </c>
      <c r="F112" s="18" t="s">
        <v>4644</v>
      </c>
      <c r="H112" s="47" t="s">
        <v>7303</v>
      </c>
      <c r="J112" s="6" t="s">
        <v>226</v>
      </c>
      <c r="K112" s="6" t="s">
        <v>4463</v>
      </c>
      <c r="L112" s="6" t="s">
        <v>4463</v>
      </c>
      <c r="M112" s="6" t="s">
        <v>4434</v>
      </c>
      <c r="N112" s="6" t="s">
        <v>4879</v>
      </c>
    </row>
    <row r="113" spans="1:14" x14ac:dyDescent="0.25">
      <c r="A113" s="18" t="s">
        <v>7209</v>
      </c>
      <c r="F113" s="18" t="s">
        <v>4644</v>
      </c>
      <c r="G113" s="18">
        <v>25102020</v>
      </c>
      <c r="H113" s="47" t="s">
        <v>7304</v>
      </c>
      <c r="J113" s="6" t="s">
        <v>228</v>
      </c>
      <c r="K113" s="6" t="s">
        <v>4463</v>
      </c>
      <c r="L113" s="6" t="s">
        <v>4463</v>
      </c>
      <c r="M113" s="6" t="s">
        <v>4434</v>
      </c>
      <c r="N113" s="6" t="s">
        <v>5728</v>
      </c>
    </row>
    <row r="114" spans="1:14" ht="30" x14ac:dyDescent="0.25">
      <c r="A114" s="18" t="s">
        <v>7209</v>
      </c>
      <c r="F114" s="18" t="s">
        <v>4644</v>
      </c>
      <c r="H114" s="47" t="s">
        <v>7305</v>
      </c>
      <c r="J114" s="6" t="s">
        <v>3324</v>
      </c>
      <c r="K114" s="6" t="s">
        <v>4501</v>
      </c>
      <c r="L114" s="6" t="s">
        <v>4501</v>
      </c>
      <c r="M114" s="6" t="s">
        <v>4441</v>
      </c>
      <c r="N114" s="6" t="s">
        <v>5729</v>
      </c>
    </row>
    <row r="115" spans="1:14" x14ac:dyDescent="0.25">
      <c r="A115" s="18" t="s">
        <v>7209</v>
      </c>
      <c r="C115" s="18">
        <v>2520</v>
      </c>
      <c r="D115" s="18" t="s">
        <v>4645</v>
      </c>
      <c r="E115" s="18">
        <v>252010</v>
      </c>
      <c r="F115" s="18" t="s">
        <v>4646</v>
      </c>
      <c r="G115" s="18">
        <v>25201010</v>
      </c>
      <c r="H115" s="47" t="s">
        <v>4442</v>
      </c>
      <c r="J115" s="6" t="s">
        <v>3326</v>
      </c>
      <c r="K115" s="6" t="s">
        <v>4502</v>
      </c>
      <c r="L115" s="6" t="s">
        <v>4502</v>
      </c>
      <c r="M115" s="6" t="s">
        <v>4503</v>
      </c>
      <c r="N115" s="6" t="s">
        <v>5367</v>
      </c>
    </row>
    <row r="116" spans="1:14" ht="60" x14ac:dyDescent="0.25">
      <c r="A116" s="18" t="s">
        <v>7209</v>
      </c>
      <c r="F116" s="18" t="s">
        <v>4646</v>
      </c>
      <c r="H116" s="47" t="s">
        <v>7306</v>
      </c>
      <c r="J116" s="6" t="s">
        <v>230</v>
      </c>
      <c r="K116" s="6" t="s">
        <v>4501</v>
      </c>
      <c r="L116" s="6" t="s">
        <v>4501</v>
      </c>
      <c r="M116" s="6" t="s">
        <v>4441</v>
      </c>
      <c r="N116" s="6" t="s">
        <v>4878</v>
      </c>
    </row>
    <row r="117" spans="1:14" x14ac:dyDescent="0.25">
      <c r="A117" s="18" t="s">
        <v>7209</v>
      </c>
      <c r="F117" s="18" t="s">
        <v>4646</v>
      </c>
      <c r="G117" s="18">
        <v>25201020</v>
      </c>
      <c r="H117" s="47" t="s">
        <v>7307</v>
      </c>
      <c r="J117" s="6" t="s">
        <v>233</v>
      </c>
      <c r="K117" s="6" t="s">
        <v>4468</v>
      </c>
      <c r="L117" s="6" t="s">
        <v>4468</v>
      </c>
      <c r="M117" s="6" t="s">
        <v>4434</v>
      </c>
      <c r="N117" s="6" t="s">
        <v>5495</v>
      </c>
    </row>
    <row r="118" spans="1:14" x14ac:dyDescent="0.25">
      <c r="A118" s="18" t="s">
        <v>7209</v>
      </c>
      <c r="F118" s="18" t="s">
        <v>4646</v>
      </c>
      <c r="H118" s="47" t="s">
        <v>7308</v>
      </c>
      <c r="J118" s="6" t="s">
        <v>235</v>
      </c>
      <c r="K118" s="6" t="s">
        <v>4496</v>
      </c>
      <c r="L118" s="6" t="s">
        <v>4496</v>
      </c>
      <c r="M118" s="6" t="s">
        <v>4438</v>
      </c>
      <c r="N118" s="6" t="s">
        <v>5497</v>
      </c>
    </row>
    <row r="119" spans="1:14" x14ac:dyDescent="0.25">
      <c r="A119" s="18" t="s">
        <v>7209</v>
      </c>
      <c r="F119" s="18" t="s">
        <v>4646</v>
      </c>
      <c r="G119" s="18">
        <v>25201030</v>
      </c>
      <c r="H119" s="47" t="s">
        <v>7309</v>
      </c>
      <c r="J119" s="6" t="s">
        <v>3328</v>
      </c>
      <c r="K119" s="6" t="s">
        <v>4460</v>
      </c>
      <c r="L119" s="6" t="s">
        <v>4460</v>
      </c>
      <c r="M119" s="6" t="s">
        <v>4431</v>
      </c>
      <c r="N119" s="6" t="s">
        <v>5161</v>
      </c>
    </row>
    <row r="120" spans="1:14" ht="30" x14ac:dyDescent="0.25">
      <c r="A120" s="18" t="s">
        <v>7209</v>
      </c>
      <c r="F120" s="18" t="s">
        <v>4646</v>
      </c>
      <c r="H120" s="47" t="s">
        <v>7310</v>
      </c>
      <c r="J120" s="6" t="s">
        <v>3329</v>
      </c>
      <c r="K120" s="6" t="s">
        <v>90</v>
      </c>
      <c r="L120" s="6" t="s">
        <v>90</v>
      </c>
      <c r="M120" s="6" t="s">
        <v>90</v>
      </c>
      <c r="N120" s="6" t="s">
        <v>5730</v>
      </c>
    </row>
    <row r="121" spans="1:14" x14ac:dyDescent="0.25">
      <c r="A121" s="18" t="s">
        <v>7209</v>
      </c>
      <c r="F121" s="18" t="s">
        <v>4646</v>
      </c>
      <c r="G121" s="18">
        <v>25201040</v>
      </c>
      <c r="H121" s="47" t="s">
        <v>3141</v>
      </c>
      <c r="J121" s="6" t="s">
        <v>237</v>
      </c>
      <c r="K121" s="6" t="s">
        <v>4443</v>
      </c>
      <c r="L121" s="6" t="s">
        <v>4443</v>
      </c>
      <c r="M121" s="6" t="s">
        <v>4436</v>
      </c>
      <c r="N121" s="6" t="s">
        <v>5120</v>
      </c>
    </row>
    <row r="122" spans="1:14" ht="60" x14ac:dyDescent="0.25">
      <c r="A122" s="18" t="s">
        <v>7209</v>
      </c>
      <c r="F122" s="18" t="s">
        <v>4646</v>
      </c>
      <c r="H122" s="47" t="s">
        <v>7311</v>
      </c>
      <c r="J122" s="6" t="s">
        <v>239</v>
      </c>
      <c r="K122" s="6" t="s">
        <v>4445</v>
      </c>
      <c r="L122" s="6" t="s">
        <v>4445</v>
      </c>
      <c r="M122" s="6" t="s">
        <v>4431</v>
      </c>
      <c r="N122" s="6" t="s">
        <v>5160</v>
      </c>
    </row>
    <row r="123" spans="1:14" x14ac:dyDescent="0.25">
      <c r="A123" s="18" t="s">
        <v>7209</v>
      </c>
      <c r="F123" s="18" t="s">
        <v>4646</v>
      </c>
      <c r="G123" s="18">
        <v>25201050</v>
      </c>
      <c r="H123" s="47" t="s">
        <v>7312</v>
      </c>
      <c r="J123" s="6" t="s">
        <v>241</v>
      </c>
      <c r="K123" s="6" t="s">
        <v>4489</v>
      </c>
      <c r="L123" s="6" t="s">
        <v>4489</v>
      </c>
      <c r="M123" s="6" t="s">
        <v>4455</v>
      </c>
      <c r="N123" s="6" t="s">
        <v>5731</v>
      </c>
    </row>
    <row r="124" spans="1:14" ht="30" x14ac:dyDescent="0.25">
      <c r="A124" s="18" t="s">
        <v>7209</v>
      </c>
      <c r="F124" s="18" t="s">
        <v>4646</v>
      </c>
      <c r="H124" s="47" t="s">
        <v>7313</v>
      </c>
      <c r="J124" s="6" t="s">
        <v>3331</v>
      </c>
      <c r="K124" s="6" t="s">
        <v>4443</v>
      </c>
      <c r="L124" s="6" t="s">
        <v>4443</v>
      </c>
      <c r="M124" s="6" t="s">
        <v>4436</v>
      </c>
      <c r="N124" s="6" t="s">
        <v>5732</v>
      </c>
    </row>
    <row r="125" spans="1:14" x14ac:dyDescent="0.25">
      <c r="A125" s="18" t="s">
        <v>7209</v>
      </c>
      <c r="E125" s="18">
        <v>252020</v>
      </c>
      <c r="F125" s="18" t="s">
        <v>4647</v>
      </c>
      <c r="G125" s="18">
        <v>25202010</v>
      </c>
      <c r="H125" s="47" t="s">
        <v>4647</v>
      </c>
      <c r="J125" s="6" t="s">
        <v>3332</v>
      </c>
      <c r="K125" s="6" t="s">
        <v>4504</v>
      </c>
      <c r="L125" s="6" t="s">
        <v>4504</v>
      </c>
      <c r="M125" s="6" t="s">
        <v>4438</v>
      </c>
      <c r="N125" s="6" t="s">
        <v>4772</v>
      </c>
    </row>
    <row r="126" spans="1:14" x14ac:dyDescent="0.25">
      <c r="A126" s="18" t="s">
        <v>7209</v>
      </c>
      <c r="F126" s="18" t="s">
        <v>4647</v>
      </c>
      <c r="H126" s="47" t="s">
        <v>7314</v>
      </c>
      <c r="J126" s="6" t="s">
        <v>243</v>
      </c>
      <c r="K126" s="6" t="s">
        <v>4468</v>
      </c>
      <c r="L126" s="6" t="s">
        <v>4468</v>
      </c>
      <c r="M126" s="6" t="s">
        <v>4434</v>
      </c>
      <c r="N126" s="6" t="s">
        <v>5288</v>
      </c>
    </row>
    <row r="127" spans="1:14" x14ac:dyDescent="0.25">
      <c r="A127" s="18" t="s">
        <v>7209</v>
      </c>
      <c r="E127" s="18">
        <v>252030</v>
      </c>
      <c r="F127" s="18" t="s">
        <v>7315</v>
      </c>
      <c r="G127" s="18">
        <v>25203010</v>
      </c>
      <c r="H127" s="47" t="s">
        <v>7316</v>
      </c>
      <c r="J127" s="6" t="s">
        <v>245</v>
      </c>
      <c r="K127" s="6" t="s">
        <v>4460</v>
      </c>
      <c r="L127" s="6" t="s">
        <v>4460</v>
      </c>
      <c r="M127" s="6" t="s">
        <v>4431</v>
      </c>
      <c r="N127" s="6" t="s">
        <v>5733</v>
      </c>
    </row>
    <row r="128" spans="1:14" ht="30" x14ac:dyDescent="0.25">
      <c r="A128" s="18" t="s">
        <v>7209</v>
      </c>
      <c r="F128" s="18" t="s">
        <v>7315</v>
      </c>
      <c r="H128" s="47" t="s">
        <v>7317</v>
      </c>
      <c r="J128" s="6" t="s">
        <v>247</v>
      </c>
      <c r="K128" s="6" t="s">
        <v>4443</v>
      </c>
      <c r="L128" s="6" t="s">
        <v>4443</v>
      </c>
      <c r="M128" s="6" t="s">
        <v>4436</v>
      </c>
      <c r="N128" s="6" t="s">
        <v>5052</v>
      </c>
    </row>
    <row r="129" spans="1:14" x14ac:dyDescent="0.25">
      <c r="A129" s="18" t="s">
        <v>7209</v>
      </c>
      <c r="F129" s="18" t="s">
        <v>7315</v>
      </c>
      <c r="G129" s="18">
        <v>25203020</v>
      </c>
      <c r="H129" s="47" t="s">
        <v>7318</v>
      </c>
      <c r="J129" s="6" t="s">
        <v>3334</v>
      </c>
      <c r="K129" s="6" t="s">
        <v>4497</v>
      </c>
      <c r="L129" s="6" t="s">
        <v>4497</v>
      </c>
      <c r="M129" s="6" t="s">
        <v>4431</v>
      </c>
      <c r="N129" s="6" t="s">
        <v>5734</v>
      </c>
    </row>
    <row r="130" spans="1:14" x14ac:dyDescent="0.25">
      <c r="A130" s="18" t="s">
        <v>7209</v>
      </c>
      <c r="F130" s="18" t="s">
        <v>7315</v>
      </c>
      <c r="H130" s="47" t="s">
        <v>7319</v>
      </c>
      <c r="J130" s="6" t="s">
        <v>3336</v>
      </c>
      <c r="K130" s="6" t="s">
        <v>4505</v>
      </c>
      <c r="L130" s="6" t="s">
        <v>4505</v>
      </c>
      <c r="M130" s="6" t="s">
        <v>130</v>
      </c>
      <c r="N130" s="6" t="s">
        <v>5221</v>
      </c>
    </row>
    <row r="131" spans="1:14" x14ac:dyDescent="0.25">
      <c r="A131" s="18" t="s">
        <v>7209</v>
      </c>
      <c r="F131" s="18" t="s">
        <v>7315</v>
      </c>
      <c r="G131" s="18">
        <v>25203030</v>
      </c>
      <c r="H131" s="47" t="s">
        <v>7320</v>
      </c>
      <c r="J131" s="6" t="s">
        <v>3338</v>
      </c>
      <c r="K131" s="6" t="s">
        <v>4457</v>
      </c>
      <c r="L131" s="6" t="s">
        <v>4457</v>
      </c>
      <c r="M131" s="6" t="s">
        <v>4438</v>
      </c>
      <c r="N131" s="6" t="s">
        <v>5496</v>
      </c>
    </row>
    <row r="132" spans="1:14" ht="30" x14ac:dyDescent="0.25">
      <c r="A132" s="18" t="s">
        <v>7209</v>
      </c>
      <c r="F132" s="18" t="s">
        <v>7315</v>
      </c>
      <c r="H132" s="47" t="s">
        <v>7321</v>
      </c>
      <c r="J132" s="6" t="s">
        <v>249</v>
      </c>
      <c r="K132" s="6" t="s">
        <v>4506</v>
      </c>
      <c r="L132" s="6" t="s">
        <v>4506</v>
      </c>
      <c r="M132" s="6" t="s">
        <v>4455</v>
      </c>
      <c r="N132" s="6" t="s">
        <v>5302</v>
      </c>
    </row>
    <row r="133" spans="1:14" x14ac:dyDescent="0.25">
      <c r="A133" s="18" t="s">
        <v>7209</v>
      </c>
      <c r="C133" s="18">
        <v>2530</v>
      </c>
      <c r="D133" s="18" t="s">
        <v>4649</v>
      </c>
      <c r="E133" s="18">
        <v>253010</v>
      </c>
      <c r="F133" s="18" t="s">
        <v>7322</v>
      </c>
      <c r="G133" s="18">
        <v>25301010</v>
      </c>
      <c r="H133" s="47" t="s">
        <v>7323</v>
      </c>
      <c r="J133" s="6" t="s">
        <v>252</v>
      </c>
      <c r="K133" s="6" t="s">
        <v>4507</v>
      </c>
      <c r="L133" s="6" t="s">
        <v>4507</v>
      </c>
      <c r="M133" s="6" t="s">
        <v>4503</v>
      </c>
      <c r="N133" s="6" t="s">
        <v>5735</v>
      </c>
    </row>
    <row r="134" spans="1:14" ht="30" x14ac:dyDescent="0.25">
      <c r="A134" s="18" t="s">
        <v>7209</v>
      </c>
      <c r="F134" s="18" t="s">
        <v>7322</v>
      </c>
      <c r="H134" s="47" t="s">
        <v>7324</v>
      </c>
      <c r="J134" s="6" t="s">
        <v>255</v>
      </c>
      <c r="K134" s="6" t="s">
        <v>4508</v>
      </c>
      <c r="L134" s="6" t="s">
        <v>4508</v>
      </c>
      <c r="M134" s="6" t="s">
        <v>4441</v>
      </c>
      <c r="N134" s="6" t="s">
        <v>5736</v>
      </c>
    </row>
    <row r="135" spans="1:14" x14ac:dyDescent="0.25">
      <c r="A135" s="18" t="s">
        <v>7209</v>
      </c>
      <c r="F135" s="18" t="s">
        <v>7322</v>
      </c>
      <c r="G135" s="18">
        <v>25301020</v>
      </c>
      <c r="H135" s="47" t="s">
        <v>4542</v>
      </c>
      <c r="J135" s="6" t="s">
        <v>258</v>
      </c>
      <c r="K135" s="6" t="s">
        <v>4451</v>
      </c>
      <c r="L135" s="6" t="s">
        <v>4451</v>
      </c>
      <c r="M135" s="6" t="s">
        <v>4441</v>
      </c>
      <c r="N135" s="6" t="s">
        <v>5084</v>
      </c>
    </row>
    <row r="136" spans="1:14" ht="30" x14ac:dyDescent="0.25">
      <c r="A136" s="18" t="s">
        <v>7209</v>
      </c>
      <c r="F136" s="18" t="s">
        <v>7322</v>
      </c>
      <c r="H136" s="47" t="s">
        <v>7325</v>
      </c>
      <c r="J136" s="6" t="s">
        <v>260</v>
      </c>
      <c r="K136" s="6" t="s">
        <v>4509</v>
      </c>
      <c r="L136" s="6" t="s">
        <v>4509</v>
      </c>
      <c r="M136" s="6" t="s">
        <v>4434</v>
      </c>
      <c r="N136" s="6" t="s">
        <v>5737</v>
      </c>
    </row>
    <row r="137" spans="1:14" x14ac:dyDescent="0.25">
      <c r="A137" s="18" t="s">
        <v>7209</v>
      </c>
      <c r="F137" s="18" t="s">
        <v>7322</v>
      </c>
      <c r="G137" s="18">
        <v>25301030</v>
      </c>
      <c r="H137" s="47" t="s">
        <v>7326</v>
      </c>
      <c r="J137" s="6" t="s">
        <v>3339</v>
      </c>
      <c r="K137" s="6" t="s">
        <v>4510</v>
      </c>
      <c r="L137" s="6" t="s">
        <v>4510</v>
      </c>
      <c r="M137" s="6" t="s">
        <v>130</v>
      </c>
      <c r="N137" s="6" t="s">
        <v>5738</v>
      </c>
    </row>
    <row r="138" spans="1:14" ht="30" x14ac:dyDescent="0.25">
      <c r="A138" s="18" t="s">
        <v>7209</v>
      </c>
      <c r="F138" s="18" t="s">
        <v>7322</v>
      </c>
      <c r="H138" s="47" t="s">
        <v>7327</v>
      </c>
      <c r="J138" s="6" t="s">
        <v>3340</v>
      </c>
      <c r="K138" s="6" t="s">
        <v>4511</v>
      </c>
      <c r="L138" s="6" t="s">
        <v>4511</v>
      </c>
      <c r="M138" s="6" t="s">
        <v>4441</v>
      </c>
      <c r="N138" s="6" t="s">
        <v>5739</v>
      </c>
    </row>
    <row r="139" spans="1:14" x14ac:dyDescent="0.25">
      <c r="A139" s="18" t="s">
        <v>7209</v>
      </c>
      <c r="F139" s="18" t="s">
        <v>7322</v>
      </c>
      <c r="G139" s="18">
        <v>25301040</v>
      </c>
      <c r="H139" s="47" t="s">
        <v>4531</v>
      </c>
      <c r="J139" s="6" t="s">
        <v>263</v>
      </c>
      <c r="K139" s="6" t="s">
        <v>4473</v>
      </c>
      <c r="L139" s="6" t="s">
        <v>4473</v>
      </c>
      <c r="M139" s="6" t="s">
        <v>4434</v>
      </c>
      <c r="N139" s="6" t="s">
        <v>5740</v>
      </c>
    </row>
    <row r="140" spans="1:14" ht="30" x14ac:dyDescent="0.25">
      <c r="A140" s="18" t="s">
        <v>7209</v>
      </c>
      <c r="F140" s="18" t="s">
        <v>7322</v>
      </c>
      <c r="H140" s="47" t="s">
        <v>7328</v>
      </c>
      <c r="J140" s="6" t="s">
        <v>265</v>
      </c>
      <c r="K140" s="6" t="s">
        <v>4490</v>
      </c>
      <c r="L140" s="6" t="s">
        <v>4490</v>
      </c>
      <c r="M140" s="6" t="s">
        <v>4436</v>
      </c>
      <c r="N140" s="6" t="s">
        <v>5000</v>
      </c>
    </row>
    <row r="141" spans="1:14" x14ac:dyDescent="0.25">
      <c r="A141" s="18" t="s">
        <v>7209</v>
      </c>
      <c r="E141" s="18">
        <v>253020</v>
      </c>
      <c r="F141" s="18" t="s">
        <v>4651</v>
      </c>
      <c r="G141" s="18">
        <v>25302010</v>
      </c>
      <c r="H141" s="47" t="s">
        <v>7329</v>
      </c>
      <c r="J141" s="6" t="s">
        <v>267</v>
      </c>
      <c r="K141" s="6" t="s">
        <v>4496</v>
      </c>
      <c r="L141" s="6" t="s">
        <v>4496</v>
      </c>
      <c r="M141" s="6" t="s">
        <v>4438</v>
      </c>
      <c r="N141" s="6" t="s">
        <v>5624</v>
      </c>
    </row>
    <row r="142" spans="1:14" ht="60" x14ac:dyDescent="0.25">
      <c r="A142" s="18" t="s">
        <v>7209</v>
      </c>
      <c r="F142" s="18" t="s">
        <v>4651</v>
      </c>
      <c r="H142" s="47" t="s">
        <v>7330</v>
      </c>
      <c r="J142" s="6" t="s">
        <v>269</v>
      </c>
      <c r="K142" s="6" t="s">
        <v>4480</v>
      </c>
      <c r="L142" s="6" t="s">
        <v>4480</v>
      </c>
      <c r="M142" s="6" t="s">
        <v>4481</v>
      </c>
      <c r="N142" s="6" t="s">
        <v>5391</v>
      </c>
    </row>
    <row r="143" spans="1:14" x14ac:dyDescent="0.25">
      <c r="A143" s="18" t="s">
        <v>7209</v>
      </c>
      <c r="F143" s="18" t="s">
        <v>4651</v>
      </c>
      <c r="G143" s="18">
        <v>25302020</v>
      </c>
      <c r="H143" s="47" t="s">
        <v>7331</v>
      </c>
      <c r="J143" s="6" t="s">
        <v>3342</v>
      </c>
      <c r="K143" s="6" t="s">
        <v>4443</v>
      </c>
      <c r="L143" s="6" t="s">
        <v>4443</v>
      </c>
      <c r="M143" s="6" t="s">
        <v>4436</v>
      </c>
      <c r="N143" s="6" t="s">
        <v>5741</v>
      </c>
    </row>
    <row r="144" spans="1:14" ht="45" x14ac:dyDescent="0.25">
      <c r="A144" s="18" t="s">
        <v>7209</v>
      </c>
      <c r="F144" s="18" t="s">
        <v>4651</v>
      </c>
      <c r="H144" s="47" t="s">
        <v>7332</v>
      </c>
      <c r="J144" s="6" t="s">
        <v>272</v>
      </c>
      <c r="K144" s="6" t="s">
        <v>4488</v>
      </c>
      <c r="L144" s="6" t="s">
        <v>4488</v>
      </c>
      <c r="M144" s="6" t="s">
        <v>130</v>
      </c>
      <c r="N144" s="6" t="s">
        <v>5490</v>
      </c>
    </row>
    <row r="145" spans="1:14" x14ac:dyDescent="0.25">
      <c r="A145" s="18" t="s">
        <v>7209</v>
      </c>
      <c r="C145" s="18">
        <v>2550</v>
      </c>
      <c r="D145" s="18" t="s">
        <v>7333</v>
      </c>
      <c r="E145" s="18">
        <v>255010</v>
      </c>
      <c r="F145" s="18" t="s">
        <v>4652</v>
      </c>
      <c r="G145" s="18">
        <v>25501010</v>
      </c>
      <c r="H145" s="47" t="s">
        <v>4652</v>
      </c>
      <c r="J145" s="6" t="s">
        <v>3343</v>
      </c>
      <c r="K145" s="6" t="s">
        <v>4510</v>
      </c>
      <c r="L145" s="6" t="s">
        <v>4510</v>
      </c>
      <c r="M145" s="6" t="s">
        <v>130</v>
      </c>
      <c r="N145" s="6" t="s">
        <v>5742</v>
      </c>
    </row>
    <row r="146" spans="1:14" x14ac:dyDescent="0.25">
      <c r="A146" s="18" t="s">
        <v>7209</v>
      </c>
      <c r="F146" s="18" t="s">
        <v>4652</v>
      </c>
      <c r="H146" s="47" t="s">
        <v>7334</v>
      </c>
      <c r="J146" s="6" t="s">
        <v>274</v>
      </c>
      <c r="K146" s="6" t="s">
        <v>4457</v>
      </c>
      <c r="L146" s="6" t="s">
        <v>4457</v>
      </c>
      <c r="M146" s="6" t="s">
        <v>4438</v>
      </c>
      <c r="N146" s="6" t="s">
        <v>5644</v>
      </c>
    </row>
    <row r="147" spans="1:14" x14ac:dyDescent="0.25">
      <c r="A147" s="18" t="s">
        <v>7209</v>
      </c>
      <c r="E147" s="18">
        <v>255020</v>
      </c>
      <c r="F147" s="18" t="s">
        <v>7335</v>
      </c>
      <c r="G147" s="18">
        <v>25502020</v>
      </c>
      <c r="H147" s="47" t="s">
        <v>7335</v>
      </c>
      <c r="J147" s="6" t="s">
        <v>276</v>
      </c>
      <c r="K147" s="6" t="s">
        <v>4512</v>
      </c>
      <c r="L147" s="6" t="s">
        <v>4512</v>
      </c>
      <c r="M147" s="6" t="s">
        <v>4434</v>
      </c>
      <c r="N147" s="6" t="s">
        <v>5319</v>
      </c>
    </row>
    <row r="148" spans="1:14" ht="30" x14ac:dyDescent="0.25">
      <c r="A148" s="18" t="s">
        <v>7209</v>
      </c>
      <c r="F148" s="18" t="s">
        <v>7335</v>
      </c>
      <c r="H148" s="47" t="s">
        <v>7336</v>
      </c>
      <c r="J148" s="6" t="s">
        <v>279</v>
      </c>
      <c r="K148" s="6" t="s">
        <v>4513</v>
      </c>
      <c r="L148" s="6" t="s">
        <v>4513</v>
      </c>
      <c r="M148" s="6" t="s">
        <v>4455</v>
      </c>
      <c r="N148" s="6" t="s">
        <v>5743</v>
      </c>
    </row>
    <row r="149" spans="1:14" x14ac:dyDescent="0.25">
      <c r="A149" s="18" t="s">
        <v>7209</v>
      </c>
      <c r="E149" s="18">
        <v>255030</v>
      </c>
      <c r="F149" s="18" t="s">
        <v>7337</v>
      </c>
      <c r="G149" s="18">
        <v>25503010</v>
      </c>
      <c r="H149" s="47" t="s">
        <v>7338</v>
      </c>
      <c r="J149" s="6" t="s">
        <v>281</v>
      </c>
      <c r="K149" s="6" t="s">
        <v>4448</v>
      </c>
      <c r="L149" s="6" t="s">
        <v>4448</v>
      </c>
      <c r="M149" s="6" t="s">
        <v>4431</v>
      </c>
      <c r="N149" s="6" t="s">
        <v>5744</v>
      </c>
    </row>
    <row r="150" spans="1:14" x14ac:dyDescent="0.25">
      <c r="A150" s="18" t="s">
        <v>7209</v>
      </c>
      <c r="F150" s="18" t="s">
        <v>7337</v>
      </c>
      <c r="H150" s="47" t="s">
        <v>7339</v>
      </c>
      <c r="J150" s="6" t="s">
        <v>3344</v>
      </c>
      <c r="K150" s="6" t="s">
        <v>4497</v>
      </c>
      <c r="L150" s="6" t="s">
        <v>4497</v>
      </c>
      <c r="M150" s="6" t="s">
        <v>4431</v>
      </c>
      <c r="N150" s="6" t="s">
        <v>5745</v>
      </c>
    </row>
    <row r="151" spans="1:14" x14ac:dyDescent="0.25">
      <c r="A151" s="18" t="s">
        <v>7209</v>
      </c>
      <c r="F151" s="18" t="s">
        <v>7337</v>
      </c>
      <c r="G151" s="18">
        <v>25503020</v>
      </c>
      <c r="H151" s="47" t="s">
        <v>7340</v>
      </c>
      <c r="J151" s="6" t="s">
        <v>283</v>
      </c>
      <c r="K151" s="6" t="s">
        <v>4443</v>
      </c>
      <c r="L151" s="6" t="s">
        <v>4443</v>
      </c>
      <c r="M151" s="6" t="s">
        <v>4436</v>
      </c>
      <c r="N151" s="6" t="s">
        <v>4788</v>
      </c>
    </row>
    <row r="152" spans="1:14" ht="30" x14ac:dyDescent="0.25">
      <c r="A152" s="18" t="s">
        <v>7209</v>
      </c>
      <c r="F152" s="18" t="s">
        <v>7337</v>
      </c>
      <c r="H152" s="47" t="s">
        <v>7341</v>
      </c>
      <c r="J152" s="6" t="s">
        <v>285</v>
      </c>
      <c r="K152" s="6" t="s">
        <v>4473</v>
      </c>
      <c r="L152" s="6" t="s">
        <v>4473</v>
      </c>
      <c r="M152" s="6" t="s">
        <v>4434</v>
      </c>
      <c r="N152" s="6" t="s">
        <v>5746</v>
      </c>
    </row>
    <row r="153" spans="1:14" x14ac:dyDescent="0.25">
      <c r="F153" s="18" t="s">
        <v>7337</v>
      </c>
      <c r="G153" s="18">
        <v>25503030</v>
      </c>
      <c r="H153" s="47" t="s">
        <v>7342</v>
      </c>
      <c r="J153" s="6" t="s">
        <v>288</v>
      </c>
      <c r="K153" s="6" t="s">
        <v>4473</v>
      </c>
      <c r="L153" s="6" t="s">
        <v>4473</v>
      </c>
      <c r="M153" s="6" t="s">
        <v>4434</v>
      </c>
      <c r="N153" s="6" t="s">
        <v>5747</v>
      </c>
    </row>
    <row r="154" spans="1:14" ht="45" x14ac:dyDescent="0.25">
      <c r="F154" s="18" t="s">
        <v>7337</v>
      </c>
      <c r="H154" s="47" t="s">
        <v>7343</v>
      </c>
      <c r="J154" s="6" t="s">
        <v>290</v>
      </c>
      <c r="K154" s="6" t="s">
        <v>4462</v>
      </c>
      <c r="L154" s="6" t="s">
        <v>4462</v>
      </c>
      <c r="M154" s="6" t="s">
        <v>4434</v>
      </c>
      <c r="N154" s="6" t="s">
        <v>5748</v>
      </c>
    </row>
    <row r="155" spans="1:14" x14ac:dyDescent="0.25">
      <c r="A155" s="18" t="s">
        <v>7209</v>
      </c>
      <c r="E155" s="18">
        <v>255040</v>
      </c>
      <c r="F155" s="18" t="s">
        <v>4440</v>
      </c>
      <c r="G155" s="18">
        <v>25504010</v>
      </c>
      <c r="H155" s="47" t="s">
        <v>4477</v>
      </c>
      <c r="J155" s="6" t="s">
        <v>292</v>
      </c>
      <c r="K155" s="6" t="s">
        <v>4470</v>
      </c>
      <c r="L155" s="6" t="s">
        <v>4470</v>
      </c>
      <c r="M155" s="6" t="s">
        <v>4441</v>
      </c>
      <c r="N155" s="6" t="s">
        <v>5749</v>
      </c>
    </row>
    <row r="156" spans="1:14" x14ac:dyDescent="0.25">
      <c r="A156" s="18" t="s">
        <v>7209</v>
      </c>
      <c r="F156" s="18" t="s">
        <v>4440</v>
      </c>
      <c r="H156" s="47" t="s">
        <v>7344</v>
      </c>
      <c r="J156" s="6" t="s">
        <v>294</v>
      </c>
      <c r="K156" s="6" t="s">
        <v>4514</v>
      </c>
      <c r="L156" s="6" t="s">
        <v>4514</v>
      </c>
      <c r="M156" s="6" t="s">
        <v>118</v>
      </c>
      <c r="N156" s="6" t="s">
        <v>5750</v>
      </c>
    </row>
    <row r="157" spans="1:14" x14ac:dyDescent="0.25">
      <c r="A157" s="18" t="s">
        <v>7209</v>
      </c>
      <c r="F157" s="18" t="s">
        <v>4440</v>
      </c>
      <c r="G157" s="18">
        <v>25504020</v>
      </c>
      <c r="H157" s="47" t="s">
        <v>7345</v>
      </c>
      <c r="J157" s="6" t="s">
        <v>296</v>
      </c>
      <c r="K157" s="6" t="s">
        <v>4480</v>
      </c>
      <c r="L157" s="6" t="s">
        <v>4480</v>
      </c>
      <c r="M157" s="6" t="s">
        <v>4481</v>
      </c>
      <c r="N157" s="6" t="s">
        <v>5498</v>
      </c>
    </row>
    <row r="158" spans="1:14" x14ac:dyDescent="0.25">
      <c r="A158" s="18" t="s">
        <v>7209</v>
      </c>
      <c r="F158" s="18" t="s">
        <v>4440</v>
      </c>
      <c r="H158" s="47" t="s">
        <v>7346</v>
      </c>
      <c r="J158" s="6" t="s">
        <v>3345</v>
      </c>
      <c r="K158" s="6" t="s">
        <v>4457</v>
      </c>
      <c r="L158" s="6" t="s">
        <v>4457</v>
      </c>
      <c r="M158" s="6" t="s">
        <v>4438</v>
      </c>
      <c r="N158" s="6" t="s">
        <v>5751</v>
      </c>
    </row>
    <row r="159" spans="1:14" x14ac:dyDescent="0.25">
      <c r="A159" s="18" t="s">
        <v>7209</v>
      </c>
      <c r="F159" s="18" t="s">
        <v>4440</v>
      </c>
      <c r="G159" s="18">
        <v>25504030</v>
      </c>
      <c r="H159" s="47" t="s">
        <v>4563</v>
      </c>
      <c r="J159" s="6" t="s">
        <v>3347</v>
      </c>
      <c r="K159" s="6" t="s">
        <v>4515</v>
      </c>
      <c r="L159" s="6" t="s">
        <v>4515</v>
      </c>
      <c r="M159" s="6" t="s">
        <v>4438</v>
      </c>
      <c r="N159" s="6" t="s">
        <v>5321</v>
      </c>
    </row>
    <row r="160" spans="1:14" ht="30" x14ac:dyDescent="0.25">
      <c r="A160" s="18" t="s">
        <v>7209</v>
      </c>
      <c r="F160" s="18" t="s">
        <v>4440</v>
      </c>
      <c r="H160" s="47" t="s">
        <v>7347</v>
      </c>
      <c r="J160" s="6" t="s">
        <v>298</v>
      </c>
      <c r="K160" s="6" t="s">
        <v>4443</v>
      </c>
      <c r="L160" s="6" t="s">
        <v>4443</v>
      </c>
      <c r="M160" s="6" t="s">
        <v>4436</v>
      </c>
      <c r="N160" s="6" t="s">
        <v>5473</v>
      </c>
    </row>
    <row r="161" spans="1:14" x14ac:dyDescent="0.25">
      <c r="A161" s="18" t="s">
        <v>7209</v>
      </c>
      <c r="F161" s="18" t="s">
        <v>4440</v>
      </c>
      <c r="G161" s="18">
        <v>25504040</v>
      </c>
      <c r="H161" s="47" t="s">
        <v>7348</v>
      </c>
      <c r="J161" s="6" t="s">
        <v>3349</v>
      </c>
      <c r="K161" s="6" t="s">
        <v>4505</v>
      </c>
      <c r="L161" s="6" t="s">
        <v>4505</v>
      </c>
      <c r="M161" s="6" t="s">
        <v>130</v>
      </c>
      <c r="N161" s="6" t="s">
        <v>5499</v>
      </c>
    </row>
    <row r="162" spans="1:14" ht="30" x14ac:dyDescent="0.25">
      <c r="A162" s="18" t="s">
        <v>7209</v>
      </c>
      <c r="F162" s="18" t="s">
        <v>4440</v>
      </c>
      <c r="H162" s="47" t="s">
        <v>7349</v>
      </c>
      <c r="J162" s="6" t="s">
        <v>301</v>
      </c>
      <c r="K162" s="6" t="s">
        <v>4516</v>
      </c>
      <c r="L162" s="6" t="s">
        <v>4516</v>
      </c>
      <c r="M162" s="6" t="s">
        <v>4455</v>
      </c>
      <c r="N162" s="6" t="s">
        <v>5752</v>
      </c>
    </row>
    <row r="163" spans="1:14" x14ac:dyDescent="0.25">
      <c r="A163" s="18" t="s">
        <v>7209</v>
      </c>
      <c r="F163" s="18" t="s">
        <v>4440</v>
      </c>
      <c r="G163" s="18">
        <v>25504050</v>
      </c>
      <c r="H163" s="47" t="s">
        <v>7350</v>
      </c>
      <c r="J163" s="6" t="s">
        <v>303</v>
      </c>
      <c r="K163" s="6" t="s">
        <v>4443</v>
      </c>
      <c r="L163" s="6" t="s">
        <v>4443</v>
      </c>
      <c r="M163" s="6" t="s">
        <v>4436</v>
      </c>
      <c r="N163" s="6" t="s">
        <v>5151</v>
      </c>
    </row>
    <row r="164" spans="1:14" ht="30" x14ac:dyDescent="0.25">
      <c r="A164" s="18" t="s">
        <v>7209</v>
      </c>
      <c r="F164" s="18" t="s">
        <v>4440</v>
      </c>
      <c r="H164" s="47" t="s">
        <v>7351</v>
      </c>
      <c r="J164" s="6" t="s">
        <v>305</v>
      </c>
      <c r="K164" s="6" t="s">
        <v>4448</v>
      </c>
      <c r="L164" s="6" t="s">
        <v>4448</v>
      </c>
      <c r="M164" s="6" t="s">
        <v>4431</v>
      </c>
      <c r="N164" s="6" t="s">
        <v>5753</v>
      </c>
    </row>
    <row r="165" spans="1:14" x14ac:dyDescent="0.25">
      <c r="A165" s="18" t="s">
        <v>7209</v>
      </c>
      <c r="F165" s="18" t="s">
        <v>4440</v>
      </c>
      <c r="G165" s="18">
        <v>25504060</v>
      </c>
      <c r="H165" s="47" t="s">
        <v>7352</v>
      </c>
      <c r="J165" s="6" t="s">
        <v>3351</v>
      </c>
      <c r="K165" s="6" t="s">
        <v>4488</v>
      </c>
      <c r="L165" s="6" t="s">
        <v>4488</v>
      </c>
      <c r="M165" s="6" t="s">
        <v>130</v>
      </c>
      <c r="N165" s="6" t="s">
        <v>5214</v>
      </c>
    </row>
    <row r="166" spans="1:14" ht="45" x14ac:dyDescent="0.25">
      <c r="A166" s="18" t="s">
        <v>7209</v>
      </c>
      <c r="F166" s="18" t="s">
        <v>4440</v>
      </c>
      <c r="H166" s="47" t="s">
        <v>7353</v>
      </c>
      <c r="J166" s="6" t="s">
        <v>3353</v>
      </c>
      <c r="K166" s="6" t="s">
        <v>4517</v>
      </c>
      <c r="L166" s="6" t="s">
        <v>4517</v>
      </c>
      <c r="M166" s="6" t="s">
        <v>4481</v>
      </c>
      <c r="N166" s="6" t="s">
        <v>5352</v>
      </c>
    </row>
    <row r="167" spans="1:14" x14ac:dyDescent="0.25">
      <c r="A167" s="18">
        <v>30</v>
      </c>
      <c r="B167" s="18" t="s">
        <v>51</v>
      </c>
      <c r="C167" s="18">
        <v>3010</v>
      </c>
      <c r="D167" s="18" t="s">
        <v>7354</v>
      </c>
      <c r="E167" s="18">
        <v>301010</v>
      </c>
      <c r="F167" s="18" t="s">
        <v>7354</v>
      </c>
      <c r="G167" s="18">
        <v>30101010</v>
      </c>
      <c r="H167" s="47" t="s">
        <v>7355</v>
      </c>
      <c r="J167" s="6" t="s">
        <v>307</v>
      </c>
      <c r="K167" s="6" t="s">
        <v>4452</v>
      </c>
      <c r="L167" s="6" t="s">
        <v>4452</v>
      </c>
      <c r="M167" s="6" t="s">
        <v>4438</v>
      </c>
      <c r="N167" s="6" t="s">
        <v>5059</v>
      </c>
    </row>
    <row r="168" spans="1:14" x14ac:dyDescent="0.25">
      <c r="A168" s="18" t="s">
        <v>7209</v>
      </c>
      <c r="F168" s="18" t="s">
        <v>7354</v>
      </c>
      <c r="H168" s="47" t="s">
        <v>7356</v>
      </c>
      <c r="J168" s="6" t="s">
        <v>3355</v>
      </c>
      <c r="K168" s="6" t="s">
        <v>4518</v>
      </c>
      <c r="L168" s="6" t="s">
        <v>4518</v>
      </c>
      <c r="M168" s="6" t="s">
        <v>4438</v>
      </c>
      <c r="N168" s="6" t="s">
        <v>4909</v>
      </c>
    </row>
    <row r="169" spans="1:14" x14ac:dyDescent="0.25">
      <c r="A169" s="18" t="s">
        <v>7209</v>
      </c>
      <c r="F169" s="18" t="s">
        <v>7354</v>
      </c>
      <c r="G169" s="18">
        <v>30101020</v>
      </c>
      <c r="H169" s="47" t="s">
        <v>7357</v>
      </c>
      <c r="J169" s="6" t="s">
        <v>310</v>
      </c>
      <c r="K169" s="6" t="s">
        <v>311</v>
      </c>
      <c r="L169" s="6" t="s">
        <v>311</v>
      </c>
      <c r="M169" s="6" t="s">
        <v>4434</v>
      </c>
      <c r="N169" s="6" t="s">
        <v>5500</v>
      </c>
    </row>
    <row r="170" spans="1:14" x14ac:dyDescent="0.25">
      <c r="A170" s="18" t="s">
        <v>7209</v>
      </c>
      <c r="F170" s="18" t="s">
        <v>7354</v>
      </c>
      <c r="H170" s="47" t="s">
        <v>7358</v>
      </c>
      <c r="J170" s="6" t="s">
        <v>313</v>
      </c>
      <c r="K170" s="6" t="s">
        <v>4519</v>
      </c>
      <c r="L170" s="6" t="s">
        <v>4519</v>
      </c>
      <c r="M170" s="6" t="s">
        <v>4434</v>
      </c>
      <c r="N170" s="6" t="s">
        <v>5501</v>
      </c>
    </row>
    <row r="171" spans="1:14" x14ac:dyDescent="0.25">
      <c r="A171" s="18" t="s">
        <v>7209</v>
      </c>
      <c r="F171" s="18" t="s">
        <v>7354</v>
      </c>
      <c r="G171" s="18">
        <v>30101030</v>
      </c>
      <c r="H171" s="47" t="s">
        <v>7359</v>
      </c>
      <c r="J171" s="6" t="s">
        <v>316</v>
      </c>
      <c r="K171" s="6" t="s">
        <v>4448</v>
      </c>
      <c r="L171" s="6" t="s">
        <v>4448</v>
      </c>
      <c r="M171" s="6" t="s">
        <v>4431</v>
      </c>
      <c r="N171" s="6" t="s">
        <v>5754</v>
      </c>
    </row>
    <row r="172" spans="1:14" x14ac:dyDescent="0.25">
      <c r="A172" s="18" t="s">
        <v>7209</v>
      </c>
      <c r="F172" s="18" t="s">
        <v>7354</v>
      </c>
      <c r="H172" s="47" t="s">
        <v>7360</v>
      </c>
      <c r="J172" s="6" t="s">
        <v>3357</v>
      </c>
      <c r="K172" s="6" t="s">
        <v>4461</v>
      </c>
      <c r="L172" s="6" t="s">
        <v>4461</v>
      </c>
      <c r="M172" s="6" t="s">
        <v>4450</v>
      </c>
      <c r="N172" s="6" t="s">
        <v>5755</v>
      </c>
    </row>
    <row r="173" spans="1:14" x14ac:dyDescent="0.25">
      <c r="A173" s="18" t="s">
        <v>7209</v>
      </c>
      <c r="F173" s="18" t="s">
        <v>7354</v>
      </c>
      <c r="G173" s="18">
        <v>30101040</v>
      </c>
      <c r="H173" s="47" t="s">
        <v>7361</v>
      </c>
      <c r="J173" s="6" t="s">
        <v>319</v>
      </c>
      <c r="K173" s="6" t="s">
        <v>4473</v>
      </c>
      <c r="L173" s="6" t="s">
        <v>4473</v>
      </c>
      <c r="M173" s="6" t="s">
        <v>4434</v>
      </c>
      <c r="N173" s="6" t="s">
        <v>5756</v>
      </c>
    </row>
    <row r="174" spans="1:14" ht="45" x14ac:dyDescent="0.25">
      <c r="A174" s="18" t="s">
        <v>7209</v>
      </c>
      <c r="F174" s="18" t="s">
        <v>7354</v>
      </c>
      <c r="H174" s="47" t="s">
        <v>7362</v>
      </c>
      <c r="J174" s="6" t="s">
        <v>3358</v>
      </c>
      <c r="K174" s="6" t="s">
        <v>4474</v>
      </c>
      <c r="L174" s="6" t="s">
        <v>4474</v>
      </c>
      <c r="M174" s="6" t="s">
        <v>4438</v>
      </c>
      <c r="N174" s="6" t="s">
        <v>5757</v>
      </c>
    </row>
    <row r="175" spans="1:14" x14ac:dyDescent="0.25">
      <c r="A175" s="18" t="s">
        <v>7209</v>
      </c>
      <c r="C175" s="18">
        <v>3020</v>
      </c>
      <c r="D175" s="18" t="s">
        <v>4657</v>
      </c>
      <c r="E175" s="18">
        <v>302010</v>
      </c>
      <c r="F175" s="18" t="s">
        <v>4658</v>
      </c>
      <c r="G175" s="18">
        <v>30201010</v>
      </c>
      <c r="H175" s="47" t="s">
        <v>7363</v>
      </c>
      <c r="J175" s="6" t="s">
        <v>3360</v>
      </c>
      <c r="K175" s="6" t="s">
        <v>4447</v>
      </c>
      <c r="L175" s="6" t="s">
        <v>4447</v>
      </c>
      <c r="M175" s="6" t="s">
        <v>4436</v>
      </c>
      <c r="N175" s="6" t="s">
        <v>5758</v>
      </c>
    </row>
    <row r="176" spans="1:14" x14ac:dyDescent="0.25">
      <c r="A176" s="18" t="s">
        <v>7209</v>
      </c>
      <c r="F176" s="18" t="s">
        <v>4658</v>
      </c>
      <c r="H176" s="47" t="s">
        <v>7364</v>
      </c>
      <c r="J176" s="6" t="s">
        <v>3361</v>
      </c>
      <c r="K176" s="6" t="s">
        <v>4491</v>
      </c>
      <c r="L176" s="6" t="s">
        <v>4491</v>
      </c>
      <c r="M176" s="6" t="s">
        <v>4450</v>
      </c>
      <c r="N176" s="6" t="s">
        <v>5759</v>
      </c>
    </row>
    <row r="177" spans="1:14" x14ac:dyDescent="0.25">
      <c r="A177" s="18" t="s">
        <v>7209</v>
      </c>
      <c r="F177" s="18" t="s">
        <v>4658</v>
      </c>
      <c r="G177" s="18">
        <v>30201020</v>
      </c>
      <c r="H177" s="47" t="s">
        <v>7365</v>
      </c>
      <c r="J177" s="6" t="s">
        <v>3362</v>
      </c>
      <c r="K177" s="6" t="s">
        <v>4470</v>
      </c>
      <c r="L177" s="6" t="s">
        <v>4470</v>
      </c>
      <c r="M177" s="6" t="s">
        <v>4441</v>
      </c>
      <c r="N177" s="6" t="s">
        <v>5760</v>
      </c>
    </row>
    <row r="178" spans="1:14" x14ac:dyDescent="0.25">
      <c r="A178" s="18" t="s">
        <v>7209</v>
      </c>
      <c r="F178" s="18" t="s">
        <v>4658</v>
      </c>
      <c r="H178" s="47" t="s">
        <v>7366</v>
      </c>
      <c r="J178" s="6" t="s">
        <v>3363</v>
      </c>
      <c r="K178" s="6" t="s">
        <v>4488</v>
      </c>
      <c r="L178" s="6" t="s">
        <v>4488</v>
      </c>
      <c r="M178" s="6" t="s">
        <v>130</v>
      </c>
      <c r="N178" s="6" t="s">
        <v>5457</v>
      </c>
    </row>
    <row r="179" spans="1:14" x14ac:dyDescent="0.25">
      <c r="A179" s="18" t="s">
        <v>7209</v>
      </c>
      <c r="F179" s="18" t="s">
        <v>4658</v>
      </c>
      <c r="G179" s="18">
        <v>30201030</v>
      </c>
      <c r="H179" s="47" t="s">
        <v>7367</v>
      </c>
      <c r="J179" s="6" t="s">
        <v>320</v>
      </c>
      <c r="K179" s="6" t="s">
        <v>4464</v>
      </c>
      <c r="L179" s="6" t="s">
        <v>4464</v>
      </c>
      <c r="M179" s="6" t="s">
        <v>4434</v>
      </c>
      <c r="N179" s="6" t="s">
        <v>5206</v>
      </c>
    </row>
    <row r="180" spans="1:14" ht="30" x14ac:dyDescent="0.25">
      <c r="A180" s="18" t="s">
        <v>7209</v>
      </c>
      <c r="F180" s="18" t="s">
        <v>4658</v>
      </c>
      <c r="H180" s="47" t="s">
        <v>7368</v>
      </c>
      <c r="J180" s="6" t="s">
        <v>322</v>
      </c>
      <c r="K180" s="6" t="s">
        <v>4488</v>
      </c>
      <c r="L180" s="6" t="s">
        <v>4488</v>
      </c>
      <c r="M180" s="6" t="s">
        <v>130</v>
      </c>
      <c r="N180" s="6" t="s">
        <v>5078</v>
      </c>
    </row>
    <row r="181" spans="1:14" x14ac:dyDescent="0.25">
      <c r="A181" s="18" t="s">
        <v>7209</v>
      </c>
      <c r="E181" s="18">
        <v>302020</v>
      </c>
      <c r="F181" s="18" t="s">
        <v>7369</v>
      </c>
      <c r="G181" s="18">
        <v>30202010</v>
      </c>
      <c r="H181" s="47" t="s">
        <v>7370</v>
      </c>
      <c r="J181" s="6" t="s">
        <v>3364</v>
      </c>
      <c r="K181" s="6" t="s">
        <v>4478</v>
      </c>
      <c r="L181" s="6" t="s">
        <v>4478</v>
      </c>
      <c r="M181" s="6" t="s">
        <v>4438</v>
      </c>
      <c r="N181" s="6" t="s">
        <v>4978</v>
      </c>
    </row>
    <row r="182" spans="1:14" ht="60" x14ac:dyDescent="0.25">
      <c r="A182" s="18" t="s">
        <v>7209</v>
      </c>
      <c r="F182" s="18" t="s">
        <v>7369</v>
      </c>
      <c r="H182" s="47" t="s">
        <v>7371</v>
      </c>
      <c r="J182" s="6" t="s">
        <v>3365</v>
      </c>
      <c r="K182" s="6" t="s">
        <v>4463</v>
      </c>
      <c r="L182" s="6" t="s">
        <v>4463</v>
      </c>
      <c r="M182" s="6" t="s">
        <v>4434</v>
      </c>
      <c r="N182" s="6" t="s">
        <v>5761</v>
      </c>
    </row>
    <row r="183" spans="1:14" x14ac:dyDescent="0.25">
      <c r="A183" s="18" t="s">
        <v>7209</v>
      </c>
      <c r="F183" s="18" t="s">
        <v>7369</v>
      </c>
      <c r="G183" s="18">
        <v>30202030</v>
      </c>
      <c r="H183" s="47" t="s">
        <v>7372</v>
      </c>
      <c r="J183" s="6" t="s">
        <v>325</v>
      </c>
      <c r="K183" s="6" t="s">
        <v>4463</v>
      </c>
      <c r="L183" s="6" t="s">
        <v>4463</v>
      </c>
      <c r="M183" s="6" t="s">
        <v>4434</v>
      </c>
      <c r="N183" s="6" t="s">
        <v>5452</v>
      </c>
    </row>
    <row r="184" spans="1:14" x14ac:dyDescent="0.25">
      <c r="A184" s="18" t="s">
        <v>7209</v>
      </c>
      <c r="F184" s="18" t="s">
        <v>7369</v>
      </c>
      <c r="H184" s="47" t="s">
        <v>7373</v>
      </c>
      <c r="J184" s="6" t="s">
        <v>327</v>
      </c>
      <c r="K184" s="6" t="s">
        <v>4448</v>
      </c>
      <c r="L184" s="6" t="s">
        <v>4448</v>
      </c>
      <c r="M184" s="6" t="s">
        <v>4431</v>
      </c>
      <c r="N184" s="6" t="s">
        <v>5762</v>
      </c>
    </row>
    <row r="185" spans="1:14" x14ac:dyDescent="0.25">
      <c r="A185" s="18" t="s">
        <v>7209</v>
      </c>
      <c r="E185" s="18">
        <v>302030</v>
      </c>
      <c r="F185" s="18" t="s">
        <v>585</v>
      </c>
      <c r="G185" s="18">
        <v>30203010</v>
      </c>
      <c r="H185" s="47" t="s">
        <v>585</v>
      </c>
      <c r="J185" s="6" t="s">
        <v>329</v>
      </c>
      <c r="K185" s="6" t="s">
        <v>4440</v>
      </c>
      <c r="L185" s="6" t="s">
        <v>4440</v>
      </c>
      <c r="M185" s="6" t="s">
        <v>4441</v>
      </c>
      <c r="N185" s="6" t="s">
        <v>5158</v>
      </c>
    </row>
    <row r="186" spans="1:14" x14ac:dyDescent="0.25">
      <c r="A186" s="18" t="s">
        <v>7209</v>
      </c>
      <c r="F186" s="18" t="s">
        <v>585</v>
      </c>
      <c r="H186" s="47" t="s">
        <v>7374</v>
      </c>
      <c r="J186" s="6" t="s">
        <v>333</v>
      </c>
      <c r="K186" s="6" t="s">
        <v>4520</v>
      </c>
      <c r="L186" s="6" t="s">
        <v>4520</v>
      </c>
      <c r="M186" s="6" t="s">
        <v>4438</v>
      </c>
      <c r="N186" s="6" t="s">
        <v>5763</v>
      </c>
    </row>
    <row r="187" spans="1:14" x14ac:dyDescent="0.25">
      <c r="A187" s="18" t="s">
        <v>7209</v>
      </c>
      <c r="C187" s="18">
        <v>3030</v>
      </c>
      <c r="D187" s="18" t="s">
        <v>4547</v>
      </c>
      <c r="E187" s="18">
        <v>303010</v>
      </c>
      <c r="F187" s="18" t="s">
        <v>7375</v>
      </c>
      <c r="G187" s="18">
        <v>30301010</v>
      </c>
      <c r="H187" s="47" t="s">
        <v>7375</v>
      </c>
      <c r="J187" s="6" t="s">
        <v>336</v>
      </c>
      <c r="K187" s="6" t="s">
        <v>4468</v>
      </c>
      <c r="L187" s="6" t="s">
        <v>4468</v>
      </c>
      <c r="M187" s="6" t="s">
        <v>4434</v>
      </c>
      <c r="N187" s="6" t="s">
        <v>5764</v>
      </c>
    </row>
    <row r="188" spans="1:14" ht="30" x14ac:dyDescent="0.25">
      <c r="A188" s="18" t="s">
        <v>7209</v>
      </c>
      <c r="F188" s="18" t="s">
        <v>7375</v>
      </c>
      <c r="H188" s="47" t="s">
        <v>7376</v>
      </c>
      <c r="J188" s="6" t="s">
        <v>3367</v>
      </c>
      <c r="K188" s="6" t="s">
        <v>4521</v>
      </c>
      <c r="L188" s="6" t="s">
        <v>4521</v>
      </c>
      <c r="M188" s="6" t="s">
        <v>4441</v>
      </c>
      <c r="N188" s="6" t="s">
        <v>5765</v>
      </c>
    </row>
    <row r="189" spans="1:14" x14ac:dyDescent="0.25">
      <c r="A189" s="18" t="s">
        <v>7209</v>
      </c>
      <c r="E189" s="18">
        <v>303020</v>
      </c>
      <c r="F189" s="18" t="s">
        <v>7377</v>
      </c>
      <c r="G189" s="18">
        <v>30302010</v>
      </c>
      <c r="H189" s="47" t="s">
        <v>7377</v>
      </c>
      <c r="J189" s="6" t="s">
        <v>3368</v>
      </c>
      <c r="K189" s="6" t="s">
        <v>4522</v>
      </c>
      <c r="L189" s="6" t="s">
        <v>4522</v>
      </c>
      <c r="M189" s="6" t="s">
        <v>4503</v>
      </c>
      <c r="N189" s="6" t="s">
        <v>5766</v>
      </c>
    </row>
    <row r="190" spans="1:14" x14ac:dyDescent="0.25">
      <c r="A190" s="18" t="s">
        <v>7209</v>
      </c>
      <c r="F190" s="18" t="s">
        <v>7377</v>
      </c>
      <c r="H190" s="47" t="s">
        <v>7378</v>
      </c>
      <c r="J190" s="6" t="s">
        <v>3369</v>
      </c>
      <c r="K190" s="6" t="s">
        <v>4463</v>
      </c>
      <c r="L190" s="6" t="s">
        <v>4463</v>
      </c>
      <c r="M190" s="6" t="s">
        <v>4434</v>
      </c>
      <c r="N190" s="6" t="s">
        <v>5767</v>
      </c>
    </row>
    <row r="191" spans="1:14" x14ac:dyDescent="0.25">
      <c r="A191" s="18">
        <v>35</v>
      </c>
      <c r="B191" s="18" t="s">
        <v>7379</v>
      </c>
      <c r="C191" s="18">
        <v>3510</v>
      </c>
      <c r="D191" s="18" t="s">
        <v>7380</v>
      </c>
      <c r="E191" s="18">
        <v>351010</v>
      </c>
      <c r="F191" s="18" t="s">
        <v>7381</v>
      </c>
      <c r="G191" s="18">
        <v>35101010</v>
      </c>
      <c r="H191" s="47" t="s">
        <v>7382</v>
      </c>
      <c r="J191" s="6" t="s">
        <v>338</v>
      </c>
      <c r="K191" s="6" t="s">
        <v>4522</v>
      </c>
      <c r="L191" s="6" t="s">
        <v>4522</v>
      </c>
      <c r="M191" s="6" t="s">
        <v>4503</v>
      </c>
      <c r="N191" s="6" t="s">
        <v>5768</v>
      </c>
    </row>
    <row r="192" spans="1:14" ht="30" x14ac:dyDescent="0.25">
      <c r="A192" s="18" t="s">
        <v>7209</v>
      </c>
      <c r="F192" s="18" t="s">
        <v>7381</v>
      </c>
      <c r="H192" s="47" t="s">
        <v>7383</v>
      </c>
      <c r="J192" s="6" t="s">
        <v>340</v>
      </c>
      <c r="K192" s="6" t="s">
        <v>4518</v>
      </c>
      <c r="L192" s="6" t="s">
        <v>4518</v>
      </c>
      <c r="M192" s="6" t="s">
        <v>4438</v>
      </c>
      <c r="N192" s="6" t="s">
        <v>5769</v>
      </c>
    </row>
    <row r="193" spans="1:14" x14ac:dyDescent="0.25">
      <c r="A193" s="18" t="s">
        <v>7209</v>
      </c>
      <c r="F193" s="18" t="s">
        <v>7381</v>
      </c>
      <c r="G193" s="18">
        <v>35101020</v>
      </c>
      <c r="H193" s="47" t="s">
        <v>7384</v>
      </c>
      <c r="J193" s="6" t="s">
        <v>343</v>
      </c>
      <c r="K193" s="6" t="s">
        <v>4444</v>
      </c>
      <c r="L193" s="6" t="s">
        <v>4444</v>
      </c>
      <c r="M193" s="6" t="s">
        <v>4438</v>
      </c>
      <c r="N193" s="6" t="s">
        <v>5502</v>
      </c>
    </row>
    <row r="194" spans="1:14" ht="30" x14ac:dyDescent="0.25">
      <c r="A194" s="18" t="s">
        <v>7209</v>
      </c>
      <c r="F194" s="18" t="s">
        <v>7381</v>
      </c>
      <c r="H194" s="47" t="s">
        <v>7385</v>
      </c>
      <c r="J194" s="6" t="s">
        <v>3370</v>
      </c>
      <c r="K194" s="6" t="s">
        <v>4496</v>
      </c>
      <c r="L194" s="6" t="s">
        <v>4496</v>
      </c>
      <c r="M194" s="6" t="s">
        <v>4438</v>
      </c>
      <c r="N194" s="6" t="s">
        <v>5770</v>
      </c>
    </row>
    <row r="195" spans="1:14" x14ac:dyDescent="0.25">
      <c r="A195" s="18" t="s">
        <v>7209</v>
      </c>
      <c r="E195" s="18">
        <v>351020</v>
      </c>
      <c r="F195" s="18" t="s">
        <v>7386</v>
      </c>
      <c r="G195" s="18">
        <v>35102010</v>
      </c>
      <c r="H195" s="47" t="s">
        <v>7387</v>
      </c>
      <c r="J195" s="6" t="s">
        <v>346</v>
      </c>
      <c r="K195" s="6" t="s">
        <v>4523</v>
      </c>
      <c r="L195" s="6" t="s">
        <v>4523</v>
      </c>
      <c r="M195" s="6" t="s">
        <v>118</v>
      </c>
      <c r="N195" s="6" t="s">
        <v>5771</v>
      </c>
    </row>
    <row r="196" spans="1:14" x14ac:dyDescent="0.25">
      <c r="A196" s="18" t="s">
        <v>7209</v>
      </c>
      <c r="F196" s="18" t="s">
        <v>7386</v>
      </c>
      <c r="H196" s="47" t="s">
        <v>7388</v>
      </c>
      <c r="J196" s="6" t="s">
        <v>349</v>
      </c>
      <c r="K196" s="6" t="s">
        <v>4495</v>
      </c>
      <c r="L196" s="6" t="s">
        <v>4495</v>
      </c>
      <c r="M196" s="6" t="s">
        <v>4431</v>
      </c>
      <c r="N196" s="6" t="s">
        <v>5289</v>
      </c>
    </row>
    <row r="197" spans="1:14" x14ac:dyDescent="0.25">
      <c r="A197" s="18" t="s">
        <v>7209</v>
      </c>
      <c r="F197" s="18" t="s">
        <v>7386</v>
      </c>
      <c r="G197" s="18">
        <v>35102015</v>
      </c>
      <c r="H197" s="47" t="s">
        <v>7389</v>
      </c>
      <c r="J197" s="6" t="s">
        <v>3372</v>
      </c>
      <c r="K197" s="6" t="s">
        <v>4495</v>
      </c>
      <c r="L197" s="6" t="s">
        <v>4495</v>
      </c>
      <c r="M197" s="6" t="s">
        <v>4431</v>
      </c>
      <c r="N197" s="6" t="s">
        <v>5772</v>
      </c>
    </row>
    <row r="198" spans="1:14" ht="60" x14ac:dyDescent="0.25">
      <c r="A198" s="18" t="s">
        <v>7209</v>
      </c>
      <c r="F198" s="18" t="s">
        <v>7386</v>
      </c>
      <c r="H198" s="47" t="s">
        <v>7390</v>
      </c>
      <c r="J198" s="6" t="s">
        <v>3374</v>
      </c>
      <c r="K198" s="6" t="s">
        <v>4496</v>
      </c>
      <c r="L198" s="6" t="s">
        <v>4496</v>
      </c>
      <c r="M198" s="6" t="s">
        <v>4438</v>
      </c>
      <c r="N198" s="6" t="s">
        <v>5079</v>
      </c>
    </row>
    <row r="199" spans="1:14" x14ac:dyDescent="0.25">
      <c r="A199" s="18" t="s">
        <v>7209</v>
      </c>
      <c r="F199" s="18" t="s">
        <v>7386</v>
      </c>
      <c r="G199" s="18">
        <v>35102020</v>
      </c>
      <c r="H199" s="47" t="s">
        <v>7391</v>
      </c>
      <c r="J199" s="6" t="s">
        <v>351</v>
      </c>
      <c r="K199" s="6" t="s">
        <v>4524</v>
      </c>
      <c r="L199" s="6" t="s">
        <v>4524</v>
      </c>
      <c r="M199" s="6" t="s">
        <v>4503</v>
      </c>
      <c r="N199" s="6" t="s">
        <v>5210</v>
      </c>
    </row>
    <row r="200" spans="1:14" ht="30" x14ac:dyDescent="0.25">
      <c r="A200" s="18" t="s">
        <v>7209</v>
      </c>
      <c r="F200" s="18" t="s">
        <v>7386</v>
      </c>
      <c r="H200" s="47" t="s">
        <v>7392</v>
      </c>
      <c r="J200" s="6" t="s">
        <v>354</v>
      </c>
      <c r="K200" s="6" t="s">
        <v>4476</v>
      </c>
      <c r="L200" s="6" t="s">
        <v>4476</v>
      </c>
      <c r="M200" s="6" t="s">
        <v>130</v>
      </c>
      <c r="N200" s="6" t="s">
        <v>5773</v>
      </c>
    </row>
    <row r="201" spans="1:14" x14ac:dyDescent="0.25">
      <c r="A201" s="18" t="s">
        <v>7209</v>
      </c>
      <c r="F201" s="18" t="s">
        <v>7386</v>
      </c>
      <c r="G201" s="18">
        <v>35102030</v>
      </c>
      <c r="H201" s="47" t="s">
        <v>7393</v>
      </c>
      <c r="J201" s="6" t="s">
        <v>3376</v>
      </c>
      <c r="K201" s="6" t="s">
        <v>4447</v>
      </c>
      <c r="L201" s="6" t="s">
        <v>4447</v>
      </c>
      <c r="M201" s="6" t="s">
        <v>4436</v>
      </c>
      <c r="N201" s="6" t="s">
        <v>5774</v>
      </c>
    </row>
    <row r="202" spans="1:14" x14ac:dyDescent="0.25">
      <c r="A202" s="18" t="s">
        <v>7209</v>
      </c>
      <c r="F202" s="18" t="s">
        <v>7386</v>
      </c>
      <c r="H202" s="47" t="s">
        <v>7394</v>
      </c>
      <c r="J202" s="6" t="s">
        <v>3377</v>
      </c>
      <c r="K202" s="6" t="s">
        <v>4512</v>
      </c>
      <c r="L202" s="6" t="s">
        <v>4512</v>
      </c>
      <c r="M202" s="6" t="s">
        <v>4434</v>
      </c>
      <c r="N202" s="6" t="s">
        <v>5775</v>
      </c>
    </row>
    <row r="203" spans="1:14" x14ac:dyDescent="0.25">
      <c r="A203" s="18" t="s">
        <v>7209</v>
      </c>
      <c r="E203" s="18">
        <v>351030</v>
      </c>
      <c r="F203" s="18" t="s">
        <v>7395</v>
      </c>
      <c r="G203" s="18">
        <v>35103010</v>
      </c>
      <c r="H203" s="47" t="s">
        <v>7395</v>
      </c>
      <c r="J203" s="6" t="s">
        <v>356</v>
      </c>
      <c r="K203" s="6" t="s">
        <v>4479</v>
      </c>
      <c r="L203" s="6" t="s">
        <v>4479</v>
      </c>
      <c r="M203" s="6" t="s">
        <v>118</v>
      </c>
      <c r="N203" s="6" t="s">
        <v>5776</v>
      </c>
    </row>
    <row r="204" spans="1:14" ht="45" x14ac:dyDescent="0.25">
      <c r="A204" s="18" t="s">
        <v>7209</v>
      </c>
      <c r="F204" s="18" t="s">
        <v>7395</v>
      </c>
      <c r="H204" s="47" t="s">
        <v>7396</v>
      </c>
      <c r="J204" s="6" t="s">
        <v>3379</v>
      </c>
      <c r="K204" s="6" t="s">
        <v>4447</v>
      </c>
      <c r="L204" s="6" t="s">
        <v>4447</v>
      </c>
      <c r="M204" s="6" t="s">
        <v>4436</v>
      </c>
      <c r="N204" s="6" t="s">
        <v>5777</v>
      </c>
    </row>
    <row r="205" spans="1:14" x14ac:dyDescent="0.25">
      <c r="A205" s="18" t="s">
        <v>7209</v>
      </c>
      <c r="C205" s="18">
        <v>3520</v>
      </c>
      <c r="D205" s="18" t="s">
        <v>7397</v>
      </c>
      <c r="E205" s="18">
        <v>352010</v>
      </c>
      <c r="F205" s="18" t="s">
        <v>4448</v>
      </c>
      <c r="G205" s="18">
        <v>35201010</v>
      </c>
      <c r="H205" s="47" t="s">
        <v>4448</v>
      </c>
      <c r="J205" s="6" t="s">
        <v>3381</v>
      </c>
      <c r="K205" s="6" t="s">
        <v>4492</v>
      </c>
      <c r="L205" s="6" t="s">
        <v>4492</v>
      </c>
      <c r="M205" s="6" t="s">
        <v>4438</v>
      </c>
      <c r="N205" s="6" t="s">
        <v>5778</v>
      </c>
    </row>
    <row r="206" spans="1:14" ht="60" x14ac:dyDescent="0.25">
      <c r="A206" s="18" t="s">
        <v>7209</v>
      </c>
      <c r="F206" s="18" t="s">
        <v>4448</v>
      </c>
      <c r="H206" s="47" t="s">
        <v>7398</v>
      </c>
      <c r="J206" s="6" t="s">
        <v>358</v>
      </c>
      <c r="K206" s="6" t="s">
        <v>4489</v>
      </c>
      <c r="L206" s="6" t="s">
        <v>4489</v>
      </c>
      <c r="M206" s="6" t="s">
        <v>4455</v>
      </c>
      <c r="N206" s="6" t="s">
        <v>5779</v>
      </c>
    </row>
    <row r="207" spans="1:14" x14ac:dyDescent="0.25">
      <c r="A207" s="18" t="s">
        <v>7209</v>
      </c>
      <c r="E207" s="18">
        <v>352020</v>
      </c>
      <c r="F207" s="18" t="s">
        <v>4667</v>
      </c>
      <c r="G207" s="18">
        <v>35202010</v>
      </c>
      <c r="H207" s="47" t="s">
        <v>4667</v>
      </c>
      <c r="J207" s="6" t="s">
        <v>3383</v>
      </c>
      <c r="K207" s="6" t="s">
        <v>4462</v>
      </c>
      <c r="L207" s="6" t="s">
        <v>4462</v>
      </c>
      <c r="M207" s="6" t="s">
        <v>4434</v>
      </c>
      <c r="N207" s="6" t="s">
        <v>5780</v>
      </c>
    </row>
    <row r="208" spans="1:14" ht="30" x14ac:dyDescent="0.25">
      <c r="A208" s="18" t="s">
        <v>7209</v>
      </c>
      <c r="F208" s="18" t="s">
        <v>4667</v>
      </c>
      <c r="H208" s="47" t="s">
        <v>7399</v>
      </c>
      <c r="J208" s="6" t="s">
        <v>360</v>
      </c>
      <c r="K208" s="6" t="s">
        <v>4468</v>
      </c>
      <c r="L208" s="6" t="s">
        <v>4468</v>
      </c>
      <c r="M208" s="6" t="s">
        <v>4434</v>
      </c>
      <c r="N208" s="6" t="s">
        <v>4908</v>
      </c>
    </row>
    <row r="209" spans="1:14" x14ac:dyDescent="0.25">
      <c r="A209" s="18" t="s">
        <v>7209</v>
      </c>
      <c r="E209" s="18">
        <v>352030</v>
      </c>
      <c r="F209" s="18" t="s">
        <v>7400</v>
      </c>
      <c r="G209" s="18">
        <v>35203010</v>
      </c>
      <c r="H209" s="47" t="s">
        <v>7400</v>
      </c>
      <c r="J209" s="6" t="s">
        <v>3384</v>
      </c>
      <c r="K209" s="6" t="s">
        <v>4507</v>
      </c>
      <c r="L209" s="6" t="s">
        <v>4507</v>
      </c>
      <c r="M209" s="6" t="s">
        <v>4503</v>
      </c>
      <c r="N209" s="6" t="s">
        <v>5781</v>
      </c>
    </row>
    <row r="210" spans="1:14" ht="45" x14ac:dyDescent="0.25">
      <c r="A210" s="18" t="s">
        <v>7209</v>
      </c>
      <c r="F210" s="18" t="s">
        <v>7400</v>
      </c>
      <c r="H210" s="47" t="s">
        <v>7401</v>
      </c>
      <c r="J210" s="6" t="s">
        <v>362</v>
      </c>
      <c r="K210" s="6" t="s">
        <v>4488</v>
      </c>
      <c r="L210" s="6" t="s">
        <v>4488</v>
      </c>
      <c r="M210" s="6" t="s">
        <v>130</v>
      </c>
      <c r="N210" s="6" t="s">
        <v>4801</v>
      </c>
    </row>
    <row r="211" spans="1:14" x14ac:dyDescent="0.25">
      <c r="A211" s="18">
        <v>40</v>
      </c>
      <c r="B211" s="18" t="s">
        <v>4669</v>
      </c>
      <c r="C211" s="18">
        <v>4010</v>
      </c>
      <c r="D211" s="18" t="s">
        <v>4670</v>
      </c>
      <c r="E211" s="18">
        <v>401010</v>
      </c>
      <c r="F211" s="18" t="s">
        <v>4670</v>
      </c>
      <c r="G211" s="18">
        <v>40101010</v>
      </c>
      <c r="H211" s="47" t="s">
        <v>7402</v>
      </c>
      <c r="J211" s="6" t="s">
        <v>364</v>
      </c>
      <c r="K211" s="6" t="s">
        <v>4519</v>
      </c>
      <c r="L211" s="6" t="s">
        <v>4519</v>
      </c>
      <c r="M211" s="6" t="s">
        <v>4434</v>
      </c>
      <c r="N211" s="6" t="s">
        <v>4745</v>
      </c>
    </row>
    <row r="212" spans="1:14" ht="75" x14ac:dyDescent="0.25">
      <c r="A212" s="18" t="s">
        <v>7209</v>
      </c>
      <c r="F212" s="18" t="s">
        <v>4670</v>
      </c>
      <c r="H212" s="47" t="s">
        <v>7403</v>
      </c>
      <c r="J212" s="6" t="s">
        <v>366</v>
      </c>
      <c r="K212" s="6" t="s">
        <v>4488</v>
      </c>
      <c r="L212" s="6" t="s">
        <v>4488</v>
      </c>
      <c r="M212" s="6" t="s">
        <v>130</v>
      </c>
      <c r="N212" s="6" t="s">
        <v>5782</v>
      </c>
    </row>
    <row r="213" spans="1:14" x14ac:dyDescent="0.25">
      <c r="A213" s="18" t="s">
        <v>7209</v>
      </c>
      <c r="F213" s="18" t="s">
        <v>4670</v>
      </c>
      <c r="G213" s="18">
        <v>40101015</v>
      </c>
      <c r="H213" s="47" t="s">
        <v>7404</v>
      </c>
      <c r="J213" s="6" t="s">
        <v>3385</v>
      </c>
      <c r="K213" s="6" t="s">
        <v>4459</v>
      </c>
      <c r="L213" s="6" t="s">
        <v>4459</v>
      </c>
      <c r="M213" s="6" t="s">
        <v>4436</v>
      </c>
      <c r="N213" s="6" t="s">
        <v>5783</v>
      </c>
    </row>
    <row r="214" spans="1:14" ht="90" x14ac:dyDescent="0.25">
      <c r="A214" s="18" t="s">
        <v>7209</v>
      </c>
      <c r="F214" s="18" t="s">
        <v>4670</v>
      </c>
      <c r="H214" s="47" t="s">
        <v>7405</v>
      </c>
      <c r="J214" s="6" t="s">
        <v>368</v>
      </c>
      <c r="K214" s="6" t="s">
        <v>4501</v>
      </c>
      <c r="L214" s="6" t="s">
        <v>4501</v>
      </c>
      <c r="M214" s="6" t="s">
        <v>4441</v>
      </c>
      <c r="N214" s="6" t="s">
        <v>5139</v>
      </c>
    </row>
    <row r="215" spans="1:14" x14ac:dyDescent="0.25">
      <c r="A215" s="18" t="s">
        <v>7209</v>
      </c>
      <c r="E215" s="18">
        <v>401020</v>
      </c>
      <c r="F215" s="18" t="s">
        <v>7406</v>
      </c>
      <c r="G215" s="18">
        <v>40102010</v>
      </c>
      <c r="H215" s="47" t="s">
        <v>7406</v>
      </c>
      <c r="J215" s="6" t="s">
        <v>3386</v>
      </c>
      <c r="K215" s="6" t="s">
        <v>4432</v>
      </c>
      <c r="L215" s="6" t="s">
        <v>4432</v>
      </c>
      <c r="M215" s="6" t="s">
        <v>130</v>
      </c>
      <c r="N215" s="6" t="s">
        <v>5784</v>
      </c>
    </row>
    <row r="216" spans="1:14" ht="45" x14ac:dyDescent="0.25">
      <c r="A216" s="18" t="s">
        <v>7209</v>
      </c>
      <c r="F216" s="18" t="s">
        <v>7406</v>
      </c>
      <c r="H216" s="47" t="s">
        <v>7407</v>
      </c>
      <c r="J216" s="6" t="s">
        <v>3388</v>
      </c>
      <c r="K216" s="6" t="s">
        <v>4439</v>
      </c>
      <c r="L216" s="6" t="s">
        <v>4439</v>
      </c>
      <c r="M216" s="6" t="s">
        <v>4438</v>
      </c>
      <c r="N216" s="6" t="s">
        <v>5785</v>
      </c>
    </row>
    <row r="217" spans="1:14" x14ac:dyDescent="0.25">
      <c r="A217" s="18" t="s">
        <v>7209</v>
      </c>
      <c r="C217" s="18">
        <v>4020</v>
      </c>
      <c r="D217" s="18" t="s">
        <v>7408</v>
      </c>
      <c r="E217" s="18">
        <v>402010</v>
      </c>
      <c r="F217" s="18" t="s">
        <v>7409</v>
      </c>
      <c r="G217" s="18">
        <v>40201020</v>
      </c>
      <c r="H217" s="47" t="s">
        <v>7410</v>
      </c>
      <c r="J217" s="6" t="s">
        <v>371</v>
      </c>
      <c r="K217" s="6" t="s">
        <v>4525</v>
      </c>
      <c r="L217" s="6" t="s">
        <v>4525</v>
      </c>
      <c r="M217" s="6" t="s">
        <v>118</v>
      </c>
      <c r="N217" s="6" t="s">
        <v>4988</v>
      </c>
    </row>
    <row r="218" spans="1:14" ht="45" x14ac:dyDescent="0.25">
      <c r="A218" s="18" t="s">
        <v>7209</v>
      </c>
      <c r="F218" s="18" t="s">
        <v>7409</v>
      </c>
      <c r="H218" s="47" t="s">
        <v>7411</v>
      </c>
      <c r="J218" s="6" t="s">
        <v>374</v>
      </c>
      <c r="K218" s="6" t="s">
        <v>4525</v>
      </c>
      <c r="L218" s="6" t="s">
        <v>4525</v>
      </c>
      <c r="M218" s="6" t="s">
        <v>118</v>
      </c>
      <c r="N218" s="6" t="s">
        <v>5786</v>
      </c>
    </row>
    <row r="219" spans="1:14" x14ac:dyDescent="0.25">
      <c r="A219" s="18" t="s">
        <v>7209</v>
      </c>
      <c r="F219" s="18" t="s">
        <v>7409</v>
      </c>
      <c r="G219" s="18">
        <v>40201030</v>
      </c>
      <c r="H219" s="47" t="s">
        <v>7412</v>
      </c>
      <c r="J219" s="6" t="s">
        <v>3390</v>
      </c>
      <c r="K219" s="6" t="s">
        <v>4447</v>
      </c>
      <c r="L219" s="6" t="s">
        <v>4447</v>
      </c>
      <c r="M219" s="6" t="s">
        <v>4436</v>
      </c>
      <c r="N219" s="6" t="s">
        <v>5787</v>
      </c>
    </row>
    <row r="220" spans="1:14" ht="60" x14ac:dyDescent="0.25">
      <c r="A220" s="18" t="s">
        <v>7209</v>
      </c>
      <c r="F220" s="18" t="s">
        <v>7409</v>
      </c>
      <c r="H220" s="47" t="s">
        <v>7413</v>
      </c>
      <c r="J220" s="6" t="s">
        <v>3391</v>
      </c>
      <c r="K220" s="6" t="s">
        <v>4459</v>
      </c>
      <c r="L220" s="6" t="s">
        <v>4459</v>
      </c>
      <c r="M220" s="6" t="s">
        <v>4436</v>
      </c>
      <c r="N220" s="6" t="s">
        <v>5788</v>
      </c>
    </row>
    <row r="221" spans="1:14" x14ac:dyDescent="0.25">
      <c r="A221" s="18" t="s">
        <v>7209</v>
      </c>
      <c r="F221" s="18" t="s">
        <v>7409</v>
      </c>
      <c r="G221" s="18">
        <v>40201040</v>
      </c>
      <c r="H221" s="47" t="s">
        <v>7414</v>
      </c>
      <c r="J221" s="6" t="s">
        <v>3393</v>
      </c>
      <c r="K221" s="6" t="s">
        <v>4456</v>
      </c>
      <c r="L221" s="6" t="s">
        <v>4456</v>
      </c>
      <c r="M221" s="6" t="s">
        <v>4431</v>
      </c>
      <c r="N221" s="6" t="s">
        <v>5789</v>
      </c>
    </row>
    <row r="222" spans="1:14" ht="60" x14ac:dyDescent="0.25">
      <c r="A222" s="18" t="s">
        <v>7209</v>
      </c>
      <c r="F222" s="18" t="s">
        <v>7409</v>
      </c>
      <c r="H222" s="47" t="s">
        <v>7415</v>
      </c>
      <c r="J222" s="6" t="s">
        <v>376</v>
      </c>
      <c r="K222" s="6" t="s">
        <v>4492</v>
      </c>
      <c r="L222" s="6" t="s">
        <v>4492</v>
      </c>
      <c r="M222" s="6" t="s">
        <v>4438</v>
      </c>
      <c r="N222" s="6" t="s">
        <v>5181</v>
      </c>
    </row>
    <row r="223" spans="1:14" x14ac:dyDescent="0.25">
      <c r="F223" s="18" t="s">
        <v>7409</v>
      </c>
      <c r="G223" s="18">
        <v>40201050</v>
      </c>
      <c r="H223" s="47" t="s">
        <v>7416</v>
      </c>
      <c r="J223" s="6" t="s">
        <v>378</v>
      </c>
      <c r="K223" s="6" t="s">
        <v>4498</v>
      </c>
      <c r="L223" s="6" t="s">
        <v>4498</v>
      </c>
      <c r="M223" s="6" t="s">
        <v>4436</v>
      </c>
      <c r="N223" s="6" t="s">
        <v>5272</v>
      </c>
    </row>
    <row r="224" spans="1:14" ht="45" x14ac:dyDescent="0.25">
      <c r="F224" s="18" t="s">
        <v>7409</v>
      </c>
      <c r="H224" s="47" t="s">
        <v>7417</v>
      </c>
      <c r="J224" s="6" t="s">
        <v>381</v>
      </c>
      <c r="K224" s="6" t="s">
        <v>4465</v>
      </c>
      <c r="L224" s="6" t="s">
        <v>4465</v>
      </c>
      <c r="M224" s="6" t="s">
        <v>4436</v>
      </c>
      <c r="N224" s="6" t="s">
        <v>5645</v>
      </c>
    </row>
    <row r="225" spans="1:14" x14ac:dyDescent="0.25">
      <c r="F225" s="18" t="s">
        <v>7409</v>
      </c>
      <c r="G225" s="18">
        <v>40201060</v>
      </c>
      <c r="H225" s="47" t="s">
        <v>7418</v>
      </c>
      <c r="J225" s="6" t="s">
        <v>383</v>
      </c>
      <c r="K225" s="6" t="s">
        <v>4448</v>
      </c>
      <c r="L225" s="6" t="s">
        <v>4448</v>
      </c>
      <c r="M225" s="6" t="s">
        <v>4431</v>
      </c>
      <c r="N225" s="6" t="s">
        <v>5790</v>
      </c>
    </row>
    <row r="226" spans="1:14" ht="30" x14ac:dyDescent="0.25">
      <c r="F226" s="18" t="s">
        <v>7409</v>
      </c>
      <c r="H226" s="47" t="s">
        <v>7419</v>
      </c>
      <c r="J226" s="6" t="s">
        <v>385</v>
      </c>
      <c r="K226" s="6" t="s">
        <v>4488</v>
      </c>
      <c r="L226" s="6" t="s">
        <v>4488</v>
      </c>
      <c r="M226" s="6" t="s">
        <v>130</v>
      </c>
      <c r="N226" s="6" t="s">
        <v>5082</v>
      </c>
    </row>
    <row r="227" spans="1:14" x14ac:dyDescent="0.25">
      <c r="A227" s="18" t="s">
        <v>7209</v>
      </c>
      <c r="E227" s="18">
        <v>402020</v>
      </c>
      <c r="F227" s="18" t="s">
        <v>4673</v>
      </c>
      <c r="G227" s="18">
        <v>40202010</v>
      </c>
      <c r="H227" s="47" t="s">
        <v>4673</v>
      </c>
      <c r="J227" s="6" t="s">
        <v>3395</v>
      </c>
      <c r="K227" s="6" t="s">
        <v>4514</v>
      </c>
      <c r="L227" s="6" t="s">
        <v>4514</v>
      </c>
      <c r="M227" s="6" t="s">
        <v>118</v>
      </c>
      <c r="N227" s="6" t="s">
        <v>5791</v>
      </c>
    </row>
    <row r="228" spans="1:14" ht="45" x14ac:dyDescent="0.25">
      <c r="A228" s="18" t="s">
        <v>7209</v>
      </c>
      <c r="F228" s="18" t="s">
        <v>4673</v>
      </c>
      <c r="H228" s="47" t="s">
        <v>7420</v>
      </c>
      <c r="J228" s="6" t="s">
        <v>387</v>
      </c>
      <c r="K228" s="6" t="s">
        <v>4444</v>
      </c>
      <c r="L228" s="6" t="s">
        <v>4444</v>
      </c>
      <c r="M228" s="6" t="s">
        <v>4438</v>
      </c>
      <c r="N228" s="6" t="s">
        <v>4746</v>
      </c>
    </row>
    <row r="229" spans="1:14" x14ac:dyDescent="0.25">
      <c r="A229" s="18" t="s">
        <v>7209</v>
      </c>
      <c r="E229" s="18">
        <v>402030</v>
      </c>
      <c r="F229" s="18" t="s">
        <v>4560</v>
      </c>
      <c r="G229" s="18">
        <v>40203010</v>
      </c>
      <c r="H229" s="47" t="s">
        <v>7421</v>
      </c>
      <c r="J229" s="6" t="s">
        <v>3397</v>
      </c>
      <c r="K229" s="6" t="s">
        <v>4473</v>
      </c>
      <c r="L229" s="6" t="s">
        <v>4473</v>
      </c>
      <c r="M229" s="6" t="s">
        <v>4434</v>
      </c>
      <c r="N229" s="6" t="s">
        <v>5792</v>
      </c>
    </row>
    <row r="230" spans="1:14" ht="60" x14ac:dyDescent="0.25">
      <c r="A230" s="18" t="s">
        <v>7209</v>
      </c>
      <c r="F230" s="18" t="s">
        <v>4560</v>
      </c>
      <c r="H230" s="47" t="s">
        <v>7422</v>
      </c>
      <c r="J230" s="6" t="s">
        <v>389</v>
      </c>
      <c r="K230" s="6" t="s">
        <v>4439</v>
      </c>
      <c r="L230" s="6" t="s">
        <v>4439</v>
      </c>
      <c r="M230" s="6" t="s">
        <v>4438</v>
      </c>
      <c r="N230" s="6" t="s">
        <v>5793</v>
      </c>
    </row>
    <row r="231" spans="1:14" x14ac:dyDescent="0.25">
      <c r="A231" s="18" t="s">
        <v>7209</v>
      </c>
      <c r="F231" s="18" t="s">
        <v>4560</v>
      </c>
      <c r="G231" s="18">
        <v>40203020</v>
      </c>
      <c r="H231" s="47" t="s">
        <v>7423</v>
      </c>
      <c r="J231" s="6" t="s">
        <v>391</v>
      </c>
      <c r="K231" s="6" t="s">
        <v>4445</v>
      </c>
      <c r="L231" s="6" t="s">
        <v>4445</v>
      </c>
      <c r="M231" s="6" t="s">
        <v>4431</v>
      </c>
      <c r="N231" s="6" t="s">
        <v>5794</v>
      </c>
    </row>
    <row r="232" spans="1:14" ht="60" x14ac:dyDescent="0.25">
      <c r="A232" s="18" t="s">
        <v>7209</v>
      </c>
      <c r="F232" s="18" t="s">
        <v>4560</v>
      </c>
      <c r="H232" s="47" t="s">
        <v>7424</v>
      </c>
      <c r="J232" s="6" t="s">
        <v>393</v>
      </c>
      <c r="K232" s="6" t="s">
        <v>4440</v>
      </c>
      <c r="L232" s="6" t="s">
        <v>4440</v>
      </c>
      <c r="M232" s="6" t="s">
        <v>4441</v>
      </c>
      <c r="N232" s="6" t="s">
        <v>5503</v>
      </c>
    </row>
    <row r="233" spans="1:14" x14ac:dyDescent="0.25">
      <c r="A233" s="18" t="s">
        <v>7209</v>
      </c>
      <c r="F233" s="18" t="s">
        <v>4560</v>
      </c>
      <c r="G233" s="18">
        <v>40203030</v>
      </c>
      <c r="H233" s="47" t="s">
        <v>7425</v>
      </c>
      <c r="J233" s="6" t="s">
        <v>395</v>
      </c>
      <c r="K233" s="6" t="s">
        <v>4473</v>
      </c>
      <c r="L233" s="6" t="s">
        <v>4473</v>
      </c>
      <c r="M233" s="6" t="s">
        <v>4434</v>
      </c>
      <c r="N233" s="6" t="s">
        <v>5795</v>
      </c>
    </row>
    <row r="234" spans="1:14" ht="75" x14ac:dyDescent="0.25">
      <c r="A234" s="18" t="s">
        <v>7209</v>
      </c>
      <c r="F234" s="18" t="s">
        <v>4560</v>
      </c>
      <c r="H234" s="47" t="s">
        <v>7426</v>
      </c>
      <c r="J234" s="6" t="s">
        <v>3399</v>
      </c>
      <c r="K234" s="6" t="s">
        <v>4495</v>
      </c>
      <c r="L234" s="6" t="s">
        <v>4495</v>
      </c>
      <c r="M234" s="6" t="s">
        <v>4431</v>
      </c>
      <c r="N234" s="6" t="s">
        <v>5796</v>
      </c>
    </row>
    <row r="235" spans="1:14" x14ac:dyDescent="0.25">
      <c r="A235" s="18" t="s">
        <v>7209</v>
      </c>
      <c r="F235" s="18" t="s">
        <v>4560</v>
      </c>
      <c r="G235" s="18">
        <v>40203040</v>
      </c>
      <c r="H235" s="47" t="s">
        <v>7427</v>
      </c>
      <c r="J235" s="6" t="s">
        <v>396</v>
      </c>
      <c r="K235" s="6" t="s">
        <v>4437</v>
      </c>
      <c r="L235" s="6" t="s">
        <v>4437</v>
      </c>
      <c r="M235" s="6" t="s">
        <v>4438</v>
      </c>
      <c r="N235" s="6" t="s">
        <v>5797</v>
      </c>
    </row>
    <row r="236" spans="1:14" ht="30" x14ac:dyDescent="0.25">
      <c r="A236" s="18" t="s">
        <v>7209</v>
      </c>
      <c r="F236" s="18" t="s">
        <v>4560</v>
      </c>
      <c r="H236" s="47" t="s">
        <v>7428</v>
      </c>
      <c r="J236" s="6" t="s">
        <v>3401</v>
      </c>
      <c r="K236" s="6" t="s">
        <v>4496</v>
      </c>
      <c r="L236" s="6" t="s">
        <v>4496</v>
      </c>
      <c r="M236" s="6" t="s">
        <v>4438</v>
      </c>
      <c r="N236" s="6" t="s">
        <v>5798</v>
      </c>
    </row>
    <row r="237" spans="1:14" x14ac:dyDescent="0.25">
      <c r="A237" s="18" t="s">
        <v>7209</v>
      </c>
      <c r="E237" s="18">
        <v>402040</v>
      </c>
      <c r="F237" s="18" t="s">
        <v>7429</v>
      </c>
      <c r="G237" s="18">
        <v>40204010</v>
      </c>
      <c r="H237" s="47" t="s">
        <v>7430</v>
      </c>
      <c r="J237" s="6" t="s">
        <v>398</v>
      </c>
      <c r="K237" s="6" t="s">
        <v>4492</v>
      </c>
      <c r="L237" s="6" t="s">
        <v>4492</v>
      </c>
      <c r="M237" s="6" t="s">
        <v>4438</v>
      </c>
      <c r="N237" s="6" t="s">
        <v>4864</v>
      </c>
    </row>
    <row r="238" spans="1:14" ht="30" x14ac:dyDescent="0.25">
      <c r="A238" s="18" t="s">
        <v>7209</v>
      </c>
      <c r="F238" s="18" t="s">
        <v>7429</v>
      </c>
      <c r="H238" s="47" t="s">
        <v>7431</v>
      </c>
      <c r="J238" s="6" t="s">
        <v>401</v>
      </c>
      <c r="K238" s="6" t="s">
        <v>4508</v>
      </c>
      <c r="L238" s="6" t="s">
        <v>4508</v>
      </c>
      <c r="M238" s="6" t="s">
        <v>4441</v>
      </c>
      <c r="N238" s="6" t="s">
        <v>5799</v>
      </c>
    </row>
    <row r="239" spans="1:14" x14ac:dyDescent="0.25">
      <c r="A239" s="18" t="s">
        <v>7209</v>
      </c>
      <c r="C239" s="18">
        <v>4030</v>
      </c>
      <c r="D239" s="18" t="s">
        <v>7432</v>
      </c>
      <c r="E239" s="18">
        <v>403010</v>
      </c>
      <c r="F239" s="18" t="s">
        <v>7432</v>
      </c>
      <c r="G239" s="18">
        <v>40301010</v>
      </c>
      <c r="H239" s="47" t="s">
        <v>4490</v>
      </c>
      <c r="J239" s="6" t="s">
        <v>403</v>
      </c>
      <c r="K239" s="6" t="s">
        <v>4458</v>
      </c>
      <c r="L239" s="6" t="s">
        <v>4458</v>
      </c>
      <c r="M239" s="6" t="s">
        <v>4436</v>
      </c>
      <c r="N239" s="6" t="s">
        <v>5096</v>
      </c>
    </row>
    <row r="240" spans="1:14" x14ac:dyDescent="0.25">
      <c r="A240" s="18" t="s">
        <v>7209</v>
      </c>
      <c r="F240" s="18" t="s">
        <v>7432</v>
      </c>
      <c r="H240" s="47" t="s">
        <v>7433</v>
      </c>
      <c r="J240" s="6" t="s">
        <v>3402</v>
      </c>
      <c r="K240" s="6" t="s">
        <v>4458</v>
      </c>
      <c r="L240" s="6" t="s">
        <v>4458</v>
      </c>
      <c r="M240" s="6" t="s">
        <v>4436</v>
      </c>
      <c r="N240" s="6" t="s">
        <v>5800</v>
      </c>
    </row>
    <row r="241" spans="1:14" x14ac:dyDescent="0.25">
      <c r="A241" s="18" t="s">
        <v>7209</v>
      </c>
      <c r="F241" s="18" t="s">
        <v>7432</v>
      </c>
      <c r="G241" s="18">
        <v>40301020</v>
      </c>
      <c r="H241" s="47" t="s">
        <v>7434</v>
      </c>
      <c r="J241" s="6" t="s">
        <v>3403</v>
      </c>
      <c r="K241" s="6" t="s">
        <v>4492</v>
      </c>
      <c r="L241" s="6" t="s">
        <v>4492</v>
      </c>
      <c r="M241" s="6" t="s">
        <v>4438</v>
      </c>
      <c r="N241" s="6" t="s">
        <v>4919</v>
      </c>
    </row>
    <row r="242" spans="1:14" ht="30" x14ac:dyDescent="0.25">
      <c r="A242" s="18" t="s">
        <v>7209</v>
      </c>
      <c r="F242" s="18" t="s">
        <v>7432</v>
      </c>
      <c r="H242" s="47" t="s">
        <v>7435</v>
      </c>
      <c r="J242" s="6" t="s">
        <v>3404</v>
      </c>
      <c r="K242" s="6" t="s">
        <v>4457</v>
      </c>
      <c r="L242" s="6" t="s">
        <v>4457</v>
      </c>
      <c r="M242" s="6" t="s">
        <v>4438</v>
      </c>
      <c r="N242" s="6" t="s">
        <v>4712</v>
      </c>
    </row>
    <row r="243" spans="1:14" x14ac:dyDescent="0.25">
      <c r="A243" s="18" t="s">
        <v>7209</v>
      </c>
      <c r="F243" s="18" t="s">
        <v>7432</v>
      </c>
      <c r="G243" s="18">
        <v>40301030</v>
      </c>
      <c r="H243" s="47" t="s">
        <v>7436</v>
      </c>
      <c r="J243" s="6" t="s">
        <v>406</v>
      </c>
      <c r="K243" s="6" t="s">
        <v>86</v>
      </c>
      <c r="L243" s="6" t="s">
        <v>86</v>
      </c>
      <c r="M243" s="6" t="s">
        <v>4438</v>
      </c>
      <c r="N243" s="6" t="s">
        <v>5046</v>
      </c>
    </row>
    <row r="244" spans="1:14" x14ac:dyDescent="0.25">
      <c r="A244" s="18" t="s">
        <v>7209</v>
      </c>
      <c r="F244" s="18" t="s">
        <v>7432</v>
      </c>
      <c r="H244" s="47" t="s">
        <v>7437</v>
      </c>
      <c r="J244" s="6" t="s">
        <v>409</v>
      </c>
      <c r="K244" s="6" t="s">
        <v>4486</v>
      </c>
      <c r="L244" s="6" t="s">
        <v>4486</v>
      </c>
      <c r="M244" s="6" t="s">
        <v>130</v>
      </c>
      <c r="N244" s="6" t="s">
        <v>5801</v>
      </c>
    </row>
    <row r="245" spans="1:14" x14ac:dyDescent="0.25">
      <c r="A245" s="18" t="s">
        <v>7209</v>
      </c>
      <c r="F245" s="18" t="s">
        <v>7432</v>
      </c>
      <c r="G245" s="18">
        <v>40301040</v>
      </c>
      <c r="H245" s="47" t="s">
        <v>7438</v>
      </c>
      <c r="J245" s="6" t="s">
        <v>412</v>
      </c>
      <c r="K245" s="6" t="s">
        <v>4501</v>
      </c>
      <c r="L245" s="6" t="s">
        <v>4501</v>
      </c>
      <c r="M245" s="6" t="s">
        <v>4441</v>
      </c>
      <c r="N245" s="6" t="s">
        <v>4934</v>
      </c>
    </row>
    <row r="246" spans="1:14" x14ac:dyDescent="0.25">
      <c r="A246" s="18" t="s">
        <v>7209</v>
      </c>
      <c r="F246" s="18" t="s">
        <v>7432</v>
      </c>
      <c r="H246" s="47" t="s">
        <v>7439</v>
      </c>
      <c r="J246" s="6" t="s">
        <v>415</v>
      </c>
      <c r="K246" s="6" t="s">
        <v>4443</v>
      </c>
      <c r="L246" s="6" t="s">
        <v>4443</v>
      </c>
      <c r="M246" s="6" t="s">
        <v>4436</v>
      </c>
      <c r="N246" s="6" t="s">
        <v>5348</v>
      </c>
    </row>
    <row r="247" spans="1:14" x14ac:dyDescent="0.25">
      <c r="A247" s="18" t="s">
        <v>7209</v>
      </c>
      <c r="F247" s="18" t="s">
        <v>7432</v>
      </c>
      <c r="G247" s="18">
        <v>40301050</v>
      </c>
      <c r="H247" s="47" t="s">
        <v>7440</v>
      </c>
      <c r="J247" s="6" t="s">
        <v>3405</v>
      </c>
      <c r="K247" s="6" t="s">
        <v>4526</v>
      </c>
      <c r="L247" s="6" t="s">
        <v>4526</v>
      </c>
      <c r="M247" s="6" t="s">
        <v>4441</v>
      </c>
      <c r="N247" s="6" t="s">
        <v>5094</v>
      </c>
    </row>
    <row r="248" spans="1:14" x14ac:dyDescent="0.25">
      <c r="A248" s="18" t="s">
        <v>7209</v>
      </c>
      <c r="F248" s="18" t="s">
        <v>7432</v>
      </c>
      <c r="H248" s="47" t="s">
        <v>7441</v>
      </c>
      <c r="J248" s="6" t="s">
        <v>3407</v>
      </c>
      <c r="K248" s="6" t="s">
        <v>4447</v>
      </c>
      <c r="L248" s="6" t="s">
        <v>4447</v>
      </c>
      <c r="M248" s="6" t="s">
        <v>4436</v>
      </c>
      <c r="N248" s="6" t="s">
        <v>5802</v>
      </c>
    </row>
    <row r="249" spans="1:14" x14ac:dyDescent="0.25">
      <c r="A249" s="18">
        <v>45</v>
      </c>
      <c r="B249" s="18" t="s">
        <v>4676</v>
      </c>
      <c r="C249" s="18">
        <v>4510</v>
      </c>
      <c r="D249" s="18" t="s">
        <v>7442</v>
      </c>
      <c r="E249" s="18">
        <v>451020</v>
      </c>
      <c r="F249" s="18" t="s">
        <v>4677</v>
      </c>
      <c r="G249" s="18">
        <v>45102010</v>
      </c>
      <c r="H249" s="47" t="s">
        <v>7443</v>
      </c>
      <c r="J249" s="6" t="s">
        <v>417</v>
      </c>
      <c r="K249" s="6" t="s">
        <v>4447</v>
      </c>
      <c r="L249" s="6" t="s">
        <v>4447</v>
      </c>
      <c r="M249" s="6" t="s">
        <v>4436</v>
      </c>
      <c r="N249" s="6" t="s">
        <v>5803</v>
      </c>
    </row>
    <row r="250" spans="1:14" ht="45" x14ac:dyDescent="0.25">
      <c r="A250" s="18" t="s">
        <v>7209</v>
      </c>
      <c r="F250" s="18" t="s">
        <v>4677</v>
      </c>
      <c r="H250" s="47" t="s">
        <v>7444</v>
      </c>
      <c r="J250" s="6" t="s">
        <v>3408</v>
      </c>
      <c r="K250" s="6" t="s">
        <v>4486</v>
      </c>
      <c r="L250" s="6" t="s">
        <v>4486</v>
      </c>
      <c r="M250" s="6" t="s">
        <v>130</v>
      </c>
      <c r="N250" s="6" t="s">
        <v>5353</v>
      </c>
    </row>
    <row r="251" spans="1:14" x14ac:dyDescent="0.25">
      <c r="A251" s="18" t="s">
        <v>7209</v>
      </c>
      <c r="F251" s="18" t="s">
        <v>4677</v>
      </c>
      <c r="G251" s="18">
        <v>45102020</v>
      </c>
      <c r="H251" s="47" t="s">
        <v>7445</v>
      </c>
      <c r="J251" s="6" t="s">
        <v>3409</v>
      </c>
      <c r="K251" s="6" t="s">
        <v>4502</v>
      </c>
      <c r="L251" s="6" t="s">
        <v>4502</v>
      </c>
      <c r="M251" s="6" t="s">
        <v>4503</v>
      </c>
      <c r="N251" s="6" t="s">
        <v>5804</v>
      </c>
    </row>
    <row r="252" spans="1:14" ht="30" x14ac:dyDescent="0.25">
      <c r="A252" s="18" t="s">
        <v>7209</v>
      </c>
      <c r="F252" s="18" t="s">
        <v>4677</v>
      </c>
      <c r="H252" s="47" t="s">
        <v>7446</v>
      </c>
      <c r="J252" s="6" t="s">
        <v>420</v>
      </c>
      <c r="K252" s="6" t="s">
        <v>4495</v>
      </c>
      <c r="L252" s="6" t="s">
        <v>4495</v>
      </c>
      <c r="M252" s="6" t="s">
        <v>4431</v>
      </c>
      <c r="N252" s="6" t="s">
        <v>5172</v>
      </c>
    </row>
    <row r="253" spans="1:14" x14ac:dyDescent="0.25">
      <c r="F253" s="18" t="s">
        <v>4677</v>
      </c>
      <c r="G253" s="18">
        <v>45102030</v>
      </c>
      <c r="H253" s="47" t="s">
        <v>7447</v>
      </c>
      <c r="J253" s="6" t="s">
        <v>424</v>
      </c>
      <c r="K253" s="6" t="s">
        <v>4447</v>
      </c>
      <c r="L253" s="6" t="s">
        <v>4447</v>
      </c>
      <c r="M253" s="6" t="s">
        <v>4436</v>
      </c>
      <c r="N253" s="6" t="s">
        <v>5805</v>
      </c>
    </row>
    <row r="254" spans="1:14" ht="45" x14ac:dyDescent="0.25">
      <c r="A254" s="18" t="s">
        <v>7209</v>
      </c>
      <c r="F254" s="18" t="s">
        <v>4677</v>
      </c>
      <c r="H254" s="47" t="s">
        <v>7448</v>
      </c>
      <c r="J254" s="6" t="s">
        <v>425</v>
      </c>
      <c r="K254" s="6" t="s">
        <v>4447</v>
      </c>
      <c r="L254" s="6" t="s">
        <v>4447</v>
      </c>
      <c r="M254" s="6" t="s">
        <v>4436</v>
      </c>
      <c r="N254" s="6" t="s">
        <v>5805</v>
      </c>
    </row>
    <row r="255" spans="1:14" x14ac:dyDescent="0.25">
      <c r="A255" s="18" t="s">
        <v>7209</v>
      </c>
      <c r="E255" s="18">
        <v>451030</v>
      </c>
      <c r="F255" s="18" t="s">
        <v>4678</v>
      </c>
      <c r="G255" s="18">
        <v>45103010</v>
      </c>
      <c r="H255" s="47" t="s">
        <v>7449</v>
      </c>
      <c r="J255" s="6" t="s">
        <v>3411</v>
      </c>
      <c r="K255" s="6" t="s">
        <v>4448</v>
      </c>
      <c r="L255" s="6" t="s">
        <v>4448</v>
      </c>
      <c r="M255" s="6" t="s">
        <v>4431</v>
      </c>
      <c r="N255" s="6" t="s">
        <v>5806</v>
      </c>
    </row>
    <row r="256" spans="1:14" ht="60" x14ac:dyDescent="0.25">
      <c r="A256" s="18" t="s">
        <v>7209</v>
      </c>
      <c r="F256" s="18" t="s">
        <v>4678</v>
      </c>
      <c r="H256" s="47" t="s">
        <v>7450</v>
      </c>
      <c r="J256" s="6" t="s">
        <v>3412</v>
      </c>
      <c r="K256" s="6" t="s">
        <v>4459</v>
      </c>
      <c r="L256" s="6" t="s">
        <v>4459</v>
      </c>
      <c r="M256" s="6" t="s">
        <v>4436</v>
      </c>
      <c r="N256" s="6" t="s">
        <v>5807</v>
      </c>
    </row>
    <row r="257" spans="1:14" x14ac:dyDescent="0.25">
      <c r="A257" s="18" t="s">
        <v>7209</v>
      </c>
      <c r="F257" s="18" t="s">
        <v>4678</v>
      </c>
      <c r="G257" s="18">
        <v>45103020</v>
      </c>
      <c r="H257" s="47" t="s">
        <v>7451</v>
      </c>
      <c r="J257" s="6" t="s">
        <v>427</v>
      </c>
      <c r="K257" s="6" t="s">
        <v>4458</v>
      </c>
      <c r="L257" s="6" t="s">
        <v>4458</v>
      </c>
      <c r="M257" s="6" t="s">
        <v>4436</v>
      </c>
      <c r="N257" s="6" t="s">
        <v>5808</v>
      </c>
    </row>
    <row r="258" spans="1:14" x14ac:dyDescent="0.25">
      <c r="A258" s="18" t="s">
        <v>7209</v>
      </c>
      <c r="F258" s="18" t="s">
        <v>4678</v>
      </c>
      <c r="H258" s="47" t="s">
        <v>7452</v>
      </c>
      <c r="J258" s="6" t="s">
        <v>429</v>
      </c>
      <c r="K258" s="6" t="s">
        <v>4440</v>
      </c>
      <c r="L258" s="6" t="s">
        <v>4440</v>
      </c>
      <c r="M258" s="6" t="s">
        <v>4441</v>
      </c>
      <c r="N258" s="6" t="s">
        <v>5809</v>
      </c>
    </row>
    <row r="259" spans="1:14" x14ac:dyDescent="0.25">
      <c r="A259" s="18" t="s">
        <v>7209</v>
      </c>
      <c r="C259" s="18">
        <v>4520</v>
      </c>
      <c r="D259" s="18" t="s">
        <v>7453</v>
      </c>
      <c r="E259" s="18">
        <v>452010</v>
      </c>
      <c r="F259" s="18" t="s">
        <v>4679</v>
      </c>
      <c r="G259" s="18">
        <v>45201020</v>
      </c>
      <c r="H259" s="47" t="s">
        <v>4679</v>
      </c>
      <c r="J259" s="6" t="s">
        <v>432</v>
      </c>
      <c r="K259" s="6" t="s">
        <v>4440</v>
      </c>
      <c r="L259" s="6" t="s">
        <v>4440</v>
      </c>
      <c r="M259" s="6" t="s">
        <v>4441</v>
      </c>
      <c r="N259" s="6" t="s">
        <v>5810</v>
      </c>
    </row>
    <row r="260" spans="1:14" ht="45" x14ac:dyDescent="0.25">
      <c r="A260" s="18" t="s">
        <v>7209</v>
      </c>
      <c r="F260" s="18" t="s">
        <v>4679</v>
      </c>
      <c r="H260" s="47" t="s">
        <v>7454</v>
      </c>
      <c r="J260" s="6" t="s">
        <v>435</v>
      </c>
      <c r="K260" s="6" t="s">
        <v>4527</v>
      </c>
      <c r="L260" s="6" t="s">
        <v>4527</v>
      </c>
      <c r="M260" s="6" t="s">
        <v>4441</v>
      </c>
      <c r="N260" s="6" t="s">
        <v>4767</v>
      </c>
    </row>
    <row r="261" spans="1:14" x14ac:dyDescent="0.25">
      <c r="A261" s="18" t="s">
        <v>7209</v>
      </c>
      <c r="E261" s="18">
        <v>452020</v>
      </c>
      <c r="F261" s="18" t="s">
        <v>7455</v>
      </c>
      <c r="G261" s="18">
        <v>45202030</v>
      </c>
      <c r="H261" s="47" t="s">
        <v>7455</v>
      </c>
      <c r="J261" s="6" t="s">
        <v>437</v>
      </c>
      <c r="K261" s="6" t="s">
        <v>4485</v>
      </c>
      <c r="L261" s="6" t="s">
        <v>4485</v>
      </c>
      <c r="M261" s="6" t="s">
        <v>130</v>
      </c>
      <c r="N261" s="6" t="s">
        <v>5223</v>
      </c>
    </row>
    <row r="262" spans="1:14" ht="45" x14ac:dyDescent="0.25">
      <c r="A262" s="18" t="s">
        <v>7209</v>
      </c>
      <c r="F262" s="18" t="s">
        <v>7455</v>
      </c>
      <c r="H262" s="47" t="s">
        <v>7456</v>
      </c>
      <c r="J262" s="6" t="s">
        <v>439</v>
      </c>
      <c r="K262" s="6" t="s">
        <v>4507</v>
      </c>
      <c r="L262" s="6" t="s">
        <v>4507</v>
      </c>
      <c r="M262" s="6" t="s">
        <v>4503</v>
      </c>
      <c r="N262" s="6" t="s">
        <v>5811</v>
      </c>
    </row>
    <row r="263" spans="1:14" x14ac:dyDescent="0.25">
      <c r="A263" s="18" t="s">
        <v>7209</v>
      </c>
      <c r="E263" s="18">
        <v>452030</v>
      </c>
      <c r="F263" s="18" t="s">
        <v>7457</v>
      </c>
      <c r="G263" s="18">
        <v>45203010</v>
      </c>
      <c r="H263" s="47" t="s">
        <v>7458</v>
      </c>
      <c r="J263" s="6" t="s">
        <v>442</v>
      </c>
      <c r="K263" s="6" t="s">
        <v>4447</v>
      </c>
      <c r="L263" s="6" t="s">
        <v>4447</v>
      </c>
      <c r="M263" s="6" t="s">
        <v>4436</v>
      </c>
      <c r="N263" s="6" t="s">
        <v>5812</v>
      </c>
    </row>
    <row r="264" spans="1:14" ht="45" x14ac:dyDescent="0.25">
      <c r="A264" s="18" t="s">
        <v>7209</v>
      </c>
      <c r="F264" s="18" t="s">
        <v>7457</v>
      </c>
      <c r="H264" s="47" t="s">
        <v>7459</v>
      </c>
      <c r="J264" s="6" t="s">
        <v>3413</v>
      </c>
      <c r="K264" s="6" t="s">
        <v>4458</v>
      </c>
      <c r="L264" s="6" t="s">
        <v>4458</v>
      </c>
      <c r="M264" s="6" t="s">
        <v>4436</v>
      </c>
      <c r="N264" s="6" t="s">
        <v>5813</v>
      </c>
    </row>
    <row r="265" spans="1:14" x14ac:dyDescent="0.25">
      <c r="A265" s="18" t="s">
        <v>7209</v>
      </c>
      <c r="F265" s="18" t="s">
        <v>7457</v>
      </c>
      <c r="G265" s="18">
        <v>45203015</v>
      </c>
      <c r="H265" s="47" t="s">
        <v>4512</v>
      </c>
      <c r="J265" s="6" t="s">
        <v>444</v>
      </c>
      <c r="K265" s="6" t="s">
        <v>4474</v>
      </c>
      <c r="L265" s="6" t="s">
        <v>4474</v>
      </c>
      <c r="M265" s="6" t="s">
        <v>4438</v>
      </c>
      <c r="N265" s="6" t="s">
        <v>5648</v>
      </c>
    </row>
    <row r="266" spans="1:14" ht="45" x14ac:dyDescent="0.25">
      <c r="A266" s="18" t="s">
        <v>7209</v>
      </c>
      <c r="F266" s="18" t="s">
        <v>7457</v>
      </c>
      <c r="H266" s="47" t="s">
        <v>7460</v>
      </c>
      <c r="J266" s="6" t="s">
        <v>446</v>
      </c>
      <c r="K266" s="6" t="s">
        <v>4488</v>
      </c>
      <c r="L266" s="6" t="s">
        <v>4488</v>
      </c>
      <c r="M266" s="6" t="s">
        <v>130</v>
      </c>
      <c r="N266" s="6" t="s">
        <v>5410</v>
      </c>
    </row>
    <row r="267" spans="1:14" x14ac:dyDescent="0.25">
      <c r="A267" s="18" t="s">
        <v>7209</v>
      </c>
      <c r="F267" s="18" t="s">
        <v>7457</v>
      </c>
      <c r="G267" s="18">
        <v>45203020</v>
      </c>
      <c r="H267" s="47" t="s">
        <v>7461</v>
      </c>
      <c r="J267" s="6" t="s">
        <v>448</v>
      </c>
      <c r="K267" s="6" t="s">
        <v>4458</v>
      </c>
      <c r="L267" s="6" t="s">
        <v>4458</v>
      </c>
      <c r="M267" s="6" t="s">
        <v>4436</v>
      </c>
      <c r="N267" s="6" t="s">
        <v>4874</v>
      </c>
    </row>
    <row r="268" spans="1:14" x14ac:dyDescent="0.25">
      <c r="A268" s="18" t="s">
        <v>7209</v>
      </c>
      <c r="F268" s="18" t="s">
        <v>7457</v>
      </c>
      <c r="H268" s="47" t="s">
        <v>7462</v>
      </c>
      <c r="J268" s="6" t="s">
        <v>450</v>
      </c>
      <c r="K268" s="6" t="s">
        <v>4433</v>
      </c>
      <c r="L268" s="6" t="s">
        <v>4433</v>
      </c>
      <c r="M268" s="6" t="s">
        <v>4434</v>
      </c>
      <c r="N268" s="6" t="s">
        <v>4859</v>
      </c>
    </row>
    <row r="269" spans="1:14" x14ac:dyDescent="0.25">
      <c r="A269" s="18" t="s">
        <v>7209</v>
      </c>
      <c r="F269" s="18" t="s">
        <v>7457</v>
      </c>
      <c r="G269" s="18">
        <v>45203030</v>
      </c>
      <c r="H269" s="47" t="s">
        <v>7463</v>
      </c>
      <c r="J269" s="6" t="s">
        <v>3414</v>
      </c>
      <c r="K269" s="6" t="s">
        <v>4447</v>
      </c>
      <c r="L269" s="6" t="s">
        <v>4447</v>
      </c>
      <c r="M269" s="6" t="s">
        <v>4436</v>
      </c>
      <c r="N269" s="6" t="s">
        <v>5814</v>
      </c>
    </row>
    <row r="270" spans="1:14" ht="30" x14ac:dyDescent="0.25">
      <c r="A270" s="18" t="s">
        <v>7209</v>
      </c>
      <c r="F270" s="18" t="s">
        <v>7457</v>
      </c>
      <c r="H270" s="47" t="s">
        <v>7464</v>
      </c>
      <c r="J270" s="6" t="s">
        <v>452</v>
      </c>
      <c r="K270" s="6" t="s">
        <v>4495</v>
      </c>
      <c r="L270" s="6" t="s">
        <v>4495</v>
      </c>
      <c r="M270" s="6" t="s">
        <v>4431</v>
      </c>
      <c r="N270" s="6" t="s">
        <v>5045</v>
      </c>
    </row>
    <row r="271" spans="1:14" x14ac:dyDescent="0.25">
      <c r="A271" s="18" t="s">
        <v>7209</v>
      </c>
      <c r="C271" s="18">
        <v>4530</v>
      </c>
      <c r="D271" s="18" t="s">
        <v>7465</v>
      </c>
      <c r="E271" s="18">
        <v>453010</v>
      </c>
      <c r="F271" s="18" t="s">
        <v>7465</v>
      </c>
      <c r="G271" s="18">
        <v>45301010</v>
      </c>
      <c r="H271" s="47" t="s">
        <v>4463</v>
      </c>
      <c r="J271" s="6" t="s">
        <v>3416</v>
      </c>
      <c r="K271" s="6" t="s">
        <v>4444</v>
      </c>
      <c r="L271" s="6" t="s">
        <v>4444</v>
      </c>
      <c r="M271" s="6" t="s">
        <v>4438</v>
      </c>
      <c r="N271" s="6" t="s">
        <v>5815</v>
      </c>
    </row>
    <row r="272" spans="1:14" ht="30" x14ac:dyDescent="0.25">
      <c r="A272" s="18" t="s">
        <v>7209</v>
      </c>
      <c r="F272" s="18" t="s">
        <v>7465</v>
      </c>
      <c r="H272" s="47" t="s">
        <v>7466</v>
      </c>
      <c r="J272" s="6" t="s">
        <v>3418</v>
      </c>
      <c r="K272" s="6" t="s">
        <v>4448</v>
      </c>
      <c r="L272" s="6" t="s">
        <v>4448</v>
      </c>
      <c r="M272" s="6" t="s">
        <v>4431</v>
      </c>
      <c r="N272" s="6" t="s">
        <v>5816</v>
      </c>
    </row>
    <row r="273" spans="1:14" x14ac:dyDescent="0.25">
      <c r="A273" s="18" t="s">
        <v>7209</v>
      </c>
      <c r="F273" s="18" t="s">
        <v>7465</v>
      </c>
      <c r="G273" s="18">
        <v>45301020</v>
      </c>
      <c r="H273" s="47" t="s">
        <v>4468</v>
      </c>
      <c r="J273" s="6" t="s">
        <v>454</v>
      </c>
      <c r="K273" s="6" t="s">
        <v>4472</v>
      </c>
      <c r="L273" s="6" t="s">
        <v>4472</v>
      </c>
      <c r="M273" s="6" t="s">
        <v>4438</v>
      </c>
      <c r="N273" s="6" t="s">
        <v>5117</v>
      </c>
    </row>
    <row r="274" spans="1:14" x14ac:dyDescent="0.25">
      <c r="A274" s="18" t="s">
        <v>7209</v>
      </c>
      <c r="F274" s="18" t="s">
        <v>7465</v>
      </c>
      <c r="H274" s="47" t="s">
        <v>7467</v>
      </c>
      <c r="J274" s="6" t="s">
        <v>457</v>
      </c>
      <c r="K274" s="6" t="s">
        <v>4528</v>
      </c>
      <c r="L274" s="6" t="s">
        <v>4528</v>
      </c>
      <c r="M274" s="6" t="s">
        <v>4455</v>
      </c>
      <c r="N274" s="6" t="s">
        <v>5817</v>
      </c>
    </row>
    <row r="275" spans="1:14" x14ac:dyDescent="0.25">
      <c r="A275" s="18">
        <v>50</v>
      </c>
      <c r="B275" s="18" t="s">
        <v>4503</v>
      </c>
      <c r="C275" s="18">
        <v>5010</v>
      </c>
      <c r="D275" s="18" t="s">
        <v>4683</v>
      </c>
      <c r="E275" s="18">
        <v>501010</v>
      </c>
      <c r="F275" s="18" t="s">
        <v>4684</v>
      </c>
      <c r="G275" s="18">
        <v>50101010</v>
      </c>
      <c r="H275" s="47" t="s">
        <v>7468</v>
      </c>
      <c r="J275" s="6" t="s">
        <v>460</v>
      </c>
      <c r="K275" s="6" t="s">
        <v>4443</v>
      </c>
      <c r="L275" s="6" t="s">
        <v>4443</v>
      </c>
      <c r="M275" s="6" t="s">
        <v>4436</v>
      </c>
      <c r="N275" s="6" t="s">
        <v>5535</v>
      </c>
    </row>
    <row r="276" spans="1:14" ht="30" x14ac:dyDescent="0.25">
      <c r="A276" s="18" t="s">
        <v>7209</v>
      </c>
      <c r="F276" s="18" t="s">
        <v>4684</v>
      </c>
      <c r="H276" s="47" t="s">
        <v>7469</v>
      </c>
      <c r="J276" s="6" t="s">
        <v>462</v>
      </c>
      <c r="K276" s="6" t="s">
        <v>4514</v>
      </c>
      <c r="L276" s="6" t="s">
        <v>4514</v>
      </c>
      <c r="M276" s="6" t="s">
        <v>118</v>
      </c>
      <c r="N276" s="6" t="s">
        <v>5818</v>
      </c>
    </row>
    <row r="277" spans="1:14" x14ac:dyDescent="0.25">
      <c r="A277" s="18" t="s">
        <v>7209</v>
      </c>
      <c r="F277" s="18" t="s">
        <v>4684</v>
      </c>
      <c r="G277" s="18">
        <v>50101020</v>
      </c>
      <c r="H277" s="47" t="s">
        <v>7470</v>
      </c>
      <c r="J277" s="6" t="s">
        <v>464</v>
      </c>
      <c r="K277" s="6" t="s">
        <v>4514</v>
      </c>
      <c r="L277" s="6" t="s">
        <v>4514</v>
      </c>
      <c r="M277" s="6" t="s">
        <v>118</v>
      </c>
      <c r="N277" s="6" t="s">
        <v>5818</v>
      </c>
    </row>
    <row r="278" spans="1:14" ht="45" x14ac:dyDescent="0.25">
      <c r="A278" s="18" t="s">
        <v>7209</v>
      </c>
      <c r="F278" s="18" t="s">
        <v>4684</v>
      </c>
      <c r="H278" s="47" t="s">
        <v>7471</v>
      </c>
      <c r="J278" s="6" t="s">
        <v>467</v>
      </c>
      <c r="K278" s="6" t="s">
        <v>4501</v>
      </c>
      <c r="L278" s="6" t="s">
        <v>4501</v>
      </c>
      <c r="M278" s="6" t="s">
        <v>4441</v>
      </c>
      <c r="N278" s="6" t="s">
        <v>4749</v>
      </c>
    </row>
    <row r="279" spans="1:14" x14ac:dyDescent="0.25">
      <c r="A279" s="18" t="s">
        <v>7209</v>
      </c>
      <c r="E279" s="18">
        <v>501020</v>
      </c>
      <c r="F279" s="18" t="s">
        <v>7472</v>
      </c>
      <c r="G279" s="18">
        <v>50102010</v>
      </c>
      <c r="H279" s="47" t="s">
        <v>7472</v>
      </c>
      <c r="J279" s="6" t="s">
        <v>3419</v>
      </c>
      <c r="K279" s="6" t="s">
        <v>4463</v>
      </c>
      <c r="L279" s="6" t="s">
        <v>4463</v>
      </c>
      <c r="M279" s="6" t="s">
        <v>4434</v>
      </c>
      <c r="N279" s="6" t="s">
        <v>5819</v>
      </c>
    </row>
    <row r="280" spans="1:14" x14ac:dyDescent="0.25">
      <c r="A280" s="18" t="s">
        <v>7209</v>
      </c>
      <c r="F280" s="18" t="s">
        <v>7472</v>
      </c>
      <c r="H280" s="47" t="s">
        <v>7473</v>
      </c>
      <c r="J280" s="6" t="s">
        <v>4578</v>
      </c>
      <c r="K280" s="6" t="s">
        <v>4529</v>
      </c>
      <c r="L280" s="6" t="s">
        <v>4529</v>
      </c>
      <c r="M280" s="6" t="s">
        <v>4450</v>
      </c>
      <c r="N280" s="6" t="s">
        <v>5508</v>
      </c>
    </row>
    <row r="281" spans="1:14" x14ac:dyDescent="0.25">
      <c r="C281" s="18">
        <v>5020</v>
      </c>
      <c r="D281" s="18" t="s">
        <v>4686</v>
      </c>
      <c r="E281" s="18">
        <v>502010</v>
      </c>
      <c r="F281" s="18" t="s">
        <v>4687</v>
      </c>
      <c r="G281" s="18">
        <v>50201010</v>
      </c>
      <c r="H281" s="47" t="s">
        <v>7474</v>
      </c>
      <c r="J281" s="6" t="s">
        <v>4579</v>
      </c>
      <c r="K281" s="6" t="s">
        <v>4529</v>
      </c>
      <c r="L281" s="6" t="s">
        <v>4529</v>
      </c>
      <c r="M281" s="6" t="s">
        <v>4450</v>
      </c>
      <c r="N281" s="6" t="s">
        <v>5508</v>
      </c>
    </row>
    <row r="282" spans="1:14" x14ac:dyDescent="0.25">
      <c r="F282" s="18" t="s">
        <v>4687</v>
      </c>
      <c r="H282" s="47" t="s">
        <v>7475</v>
      </c>
      <c r="J282" s="6" t="s">
        <v>473</v>
      </c>
      <c r="K282" s="6" t="s">
        <v>4530</v>
      </c>
      <c r="L282" s="6" t="s">
        <v>4530</v>
      </c>
      <c r="M282" s="6" t="s">
        <v>4441</v>
      </c>
      <c r="N282" s="6" t="s">
        <v>5273</v>
      </c>
    </row>
    <row r="283" spans="1:14" x14ac:dyDescent="0.25">
      <c r="F283" s="18" t="s">
        <v>4687</v>
      </c>
      <c r="G283" s="18">
        <v>50201020</v>
      </c>
      <c r="H283" s="47" t="s">
        <v>4570</v>
      </c>
      <c r="J283" s="6" t="s">
        <v>476</v>
      </c>
      <c r="K283" s="6" t="s">
        <v>4469</v>
      </c>
      <c r="L283" s="6" t="s">
        <v>4469</v>
      </c>
      <c r="M283" s="6" t="s">
        <v>4450</v>
      </c>
      <c r="N283" s="6" t="s">
        <v>5820</v>
      </c>
    </row>
    <row r="284" spans="1:14" ht="30" x14ac:dyDescent="0.25">
      <c r="F284" s="18" t="s">
        <v>4687</v>
      </c>
      <c r="H284" s="47" t="s">
        <v>7476</v>
      </c>
      <c r="J284" s="6" t="s">
        <v>479</v>
      </c>
      <c r="K284" s="6" t="s">
        <v>4448</v>
      </c>
      <c r="L284" s="6" t="s">
        <v>4448</v>
      </c>
      <c r="M284" s="6" t="s">
        <v>4431</v>
      </c>
      <c r="N284" s="6" t="s">
        <v>5821</v>
      </c>
    </row>
    <row r="285" spans="1:14" x14ac:dyDescent="0.25">
      <c r="F285" s="18" t="s">
        <v>4687</v>
      </c>
      <c r="G285" s="18">
        <v>50201030</v>
      </c>
      <c r="H285" s="47" t="s">
        <v>7477</v>
      </c>
      <c r="J285" s="6" t="s">
        <v>4580</v>
      </c>
      <c r="K285" s="6" t="s">
        <v>4531</v>
      </c>
      <c r="L285" s="6" t="s">
        <v>4531</v>
      </c>
      <c r="M285" s="6" t="s">
        <v>4441</v>
      </c>
      <c r="N285" s="6" t="s">
        <v>5822</v>
      </c>
    </row>
    <row r="286" spans="1:14" x14ac:dyDescent="0.25">
      <c r="F286" s="18" t="s">
        <v>4687</v>
      </c>
      <c r="H286" s="47" t="s">
        <v>7478</v>
      </c>
      <c r="J286" s="6" t="s">
        <v>3423</v>
      </c>
      <c r="K286" s="6" t="s">
        <v>4497</v>
      </c>
      <c r="L286" s="6" t="s">
        <v>4497</v>
      </c>
      <c r="M286" s="6" t="s">
        <v>4431</v>
      </c>
      <c r="N286" s="6" t="s">
        <v>5145</v>
      </c>
    </row>
    <row r="287" spans="1:14" x14ac:dyDescent="0.25">
      <c r="F287" s="18" t="s">
        <v>4687</v>
      </c>
      <c r="G287" s="18">
        <v>50201040</v>
      </c>
      <c r="H287" s="47" t="s">
        <v>4573</v>
      </c>
      <c r="J287" s="6" t="s">
        <v>3425</v>
      </c>
      <c r="K287" s="6" t="s">
        <v>4435</v>
      </c>
      <c r="L287" s="6" t="s">
        <v>4435</v>
      </c>
      <c r="M287" s="6" t="s">
        <v>4436</v>
      </c>
      <c r="N287" s="6" t="s">
        <v>5823</v>
      </c>
    </row>
    <row r="288" spans="1:14" x14ac:dyDescent="0.25">
      <c r="F288" s="18" t="s">
        <v>4687</v>
      </c>
      <c r="H288" s="47" t="s">
        <v>7479</v>
      </c>
      <c r="J288" s="6" t="s">
        <v>481</v>
      </c>
      <c r="K288" s="6" t="s">
        <v>4532</v>
      </c>
      <c r="L288" s="6" t="s">
        <v>4532</v>
      </c>
      <c r="M288" s="6" t="s">
        <v>130</v>
      </c>
      <c r="N288" s="6" t="s">
        <v>4711</v>
      </c>
    </row>
    <row r="289" spans="1:14" x14ac:dyDescent="0.25">
      <c r="E289" s="18">
        <v>502020</v>
      </c>
      <c r="F289" s="18" t="s">
        <v>4502</v>
      </c>
      <c r="G289" s="18">
        <v>50202010</v>
      </c>
      <c r="H289" s="47" t="s">
        <v>7480</v>
      </c>
      <c r="J289" s="6" t="s">
        <v>484</v>
      </c>
      <c r="K289" s="6" t="s">
        <v>4522</v>
      </c>
      <c r="L289" s="6" t="s">
        <v>4522</v>
      </c>
      <c r="M289" s="6" t="s">
        <v>4503</v>
      </c>
      <c r="N289" s="6" t="s">
        <v>5824</v>
      </c>
    </row>
    <row r="290" spans="1:14" ht="60" x14ac:dyDescent="0.25">
      <c r="F290" s="18" t="s">
        <v>4502</v>
      </c>
      <c r="H290" s="47" t="s">
        <v>7481</v>
      </c>
      <c r="J290" s="6" t="s">
        <v>486</v>
      </c>
      <c r="K290" s="6" t="s">
        <v>4445</v>
      </c>
      <c r="L290" s="6" t="s">
        <v>4445</v>
      </c>
      <c r="M290" s="6" t="s">
        <v>4431</v>
      </c>
      <c r="N290" s="6" t="s">
        <v>4959</v>
      </c>
    </row>
    <row r="291" spans="1:14" x14ac:dyDescent="0.25">
      <c r="F291" s="18" t="s">
        <v>4502</v>
      </c>
      <c r="G291" s="18">
        <v>50202020</v>
      </c>
      <c r="H291" s="47" t="s">
        <v>7482</v>
      </c>
      <c r="J291" s="6" t="s">
        <v>488</v>
      </c>
      <c r="K291" s="6" t="s">
        <v>4524</v>
      </c>
      <c r="L291" s="6" t="s">
        <v>4524</v>
      </c>
      <c r="M291" s="6" t="s">
        <v>4503</v>
      </c>
      <c r="N291" s="6" t="s">
        <v>5825</v>
      </c>
    </row>
    <row r="292" spans="1:14" ht="45" x14ac:dyDescent="0.25">
      <c r="F292" s="18" t="s">
        <v>4502</v>
      </c>
      <c r="H292" s="47" t="s">
        <v>7483</v>
      </c>
      <c r="J292" s="6" t="s">
        <v>490</v>
      </c>
      <c r="K292" s="6" t="s">
        <v>4473</v>
      </c>
      <c r="L292" s="6" t="s">
        <v>4473</v>
      </c>
      <c r="M292" s="6" t="s">
        <v>4434</v>
      </c>
      <c r="N292" s="6" t="s">
        <v>5826</v>
      </c>
    </row>
    <row r="293" spans="1:14" x14ac:dyDescent="0.25">
      <c r="E293" s="18">
        <v>502030</v>
      </c>
      <c r="F293" s="18" t="s">
        <v>4689</v>
      </c>
      <c r="G293" s="18">
        <v>50203010</v>
      </c>
      <c r="H293" s="47" t="s">
        <v>4689</v>
      </c>
      <c r="J293" s="6" t="s">
        <v>492</v>
      </c>
      <c r="K293" s="6" t="s">
        <v>4456</v>
      </c>
      <c r="L293" s="6" t="s">
        <v>4456</v>
      </c>
      <c r="M293" s="6" t="s">
        <v>4431</v>
      </c>
      <c r="N293" s="6" t="s">
        <v>5281</v>
      </c>
    </row>
    <row r="294" spans="1:14" ht="45" x14ac:dyDescent="0.25">
      <c r="F294" s="18" t="s">
        <v>4689</v>
      </c>
      <c r="H294" s="47" t="s">
        <v>7484</v>
      </c>
      <c r="J294" s="6" t="s">
        <v>4581</v>
      </c>
      <c r="K294" s="6" t="s">
        <v>4456</v>
      </c>
      <c r="L294" s="6" t="s">
        <v>4456</v>
      </c>
      <c r="M294" s="6" t="s">
        <v>4431</v>
      </c>
      <c r="N294" s="6" t="s">
        <v>5281</v>
      </c>
    </row>
    <row r="295" spans="1:14" x14ac:dyDescent="0.25">
      <c r="A295" s="18">
        <v>55</v>
      </c>
      <c r="B295" s="18" t="s">
        <v>118</v>
      </c>
      <c r="C295" s="18">
        <v>5510</v>
      </c>
      <c r="D295" s="18" t="s">
        <v>118</v>
      </c>
      <c r="E295" s="18">
        <v>551010</v>
      </c>
      <c r="F295" s="18" t="s">
        <v>4690</v>
      </c>
      <c r="G295" s="18">
        <v>55101010</v>
      </c>
      <c r="H295" s="47" t="s">
        <v>4690</v>
      </c>
      <c r="J295" s="6" t="s">
        <v>3426</v>
      </c>
      <c r="K295" s="6" t="s">
        <v>4497</v>
      </c>
      <c r="L295" s="6" t="s">
        <v>4497</v>
      </c>
      <c r="M295" s="6" t="s">
        <v>4431</v>
      </c>
      <c r="N295" s="6" t="s">
        <v>5827</v>
      </c>
    </row>
    <row r="296" spans="1:14" x14ac:dyDescent="0.25">
      <c r="A296" s="18" t="s">
        <v>7209</v>
      </c>
      <c r="F296" s="18" t="s">
        <v>4690</v>
      </c>
      <c r="H296" s="47" t="s">
        <v>7485</v>
      </c>
      <c r="J296" s="6" t="s">
        <v>495</v>
      </c>
      <c r="K296" s="6" t="s">
        <v>4479</v>
      </c>
      <c r="L296" s="6" t="s">
        <v>4479</v>
      </c>
      <c r="M296" s="6" t="s">
        <v>118</v>
      </c>
      <c r="N296" s="6" t="s">
        <v>5828</v>
      </c>
    </row>
    <row r="297" spans="1:14" x14ac:dyDescent="0.25">
      <c r="A297" s="18" t="s">
        <v>7209</v>
      </c>
      <c r="E297" s="18">
        <v>551020</v>
      </c>
      <c r="F297" s="18" t="s">
        <v>4691</v>
      </c>
      <c r="G297" s="18">
        <v>55102010</v>
      </c>
      <c r="H297" s="47" t="s">
        <v>4691</v>
      </c>
      <c r="J297" s="6" t="s">
        <v>497</v>
      </c>
      <c r="K297" s="6" t="s">
        <v>4523</v>
      </c>
      <c r="L297" s="6" t="s">
        <v>4523</v>
      </c>
      <c r="M297" s="6" t="s">
        <v>118</v>
      </c>
      <c r="N297" s="6" t="s">
        <v>5828</v>
      </c>
    </row>
    <row r="298" spans="1:14" ht="60" x14ac:dyDescent="0.25">
      <c r="A298" s="18" t="s">
        <v>7209</v>
      </c>
      <c r="F298" s="18" t="s">
        <v>4691</v>
      </c>
      <c r="H298" s="47" t="s">
        <v>7486</v>
      </c>
      <c r="J298" s="6" t="s">
        <v>499</v>
      </c>
      <c r="K298" s="6" t="s">
        <v>4533</v>
      </c>
      <c r="L298" s="6" t="s">
        <v>4533</v>
      </c>
      <c r="M298" s="6" t="s">
        <v>4450</v>
      </c>
      <c r="N298" s="6" t="s">
        <v>4884</v>
      </c>
    </row>
    <row r="299" spans="1:14" x14ac:dyDescent="0.25">
      <c r="A299" s="18" t="s">
        <v>7209</v>
      </c>
      <c r="E299" s="18">
        <v>551030</v>
      </c>
      <c r="F299" s="18" t="s">
        <v>7487</v>
      </c>
      <c r="G299" s="18">
        <v>55103010</v>
      </c>
      <c r="H299" s="47" t="s">
        <v>7487</v>
      </c>
      <c r="J299" s="6" t="s">
        <v>502</v>
      </c>
      <c r="K299" s="6" t="s">
        <v>4443</v>
      </c>
      <c r="L299" s="6" t="s">
        <v>4443</v>
      </c>
      <c r="M299" s="6" t="s">
        <v>4436</v>
      </c>
      <c r="N299" s="6" t="s">
        <v>5326</v>
      </c>
    </row>
    <row r="300" spans="1:14" ht="30" x14ac:dyDescent="0.25">
      <c r="A300" s="18" t="s">
        <v>7209</v>
      </c>
      <c r="F300" s="18" t="s">
        <v>7487</v>
      </c>
      <c r="H300" s="47" t="s">
        <v>7488</v>
      </c>
      <c r="J300" s="6" t="s">
        <v>3427</v>
      </c>
      <c r="K300" s="6" t="s">
        <v>4447</v>
      </c>
      <c r="L300" s="6" t="s">
        <v>4447</v>
      </c>
      <c r="M300" s="6" t="s">
        <v>4436</v>
      </c>
      <c r="N300" s="6" t="s">
        <v>5829</v>
      </c>
    </row>
    <row r="301" spans="1:14" x14ac:dyDescent="0.25">
      <c r="A301" s="18" t="s">
        <v>7209</v>
      </c>
      <c r="E301" s="18">
        <v>551040</v>
      </c>
      <c r="F301" s="18" t="s">
        <v>4693</v>
      </c>
      <c r="G301" s="18">
        <v>55104010</v>
      </c>
      <c r="H301" s="47" t="s">
        <v>4693</v>
      </c>
      <c r="J301" s="6" t="s">
        <v>3428</v>
      </c>
      <c r="K301" s="6" t="s">
        <v>4534</v>
      </c>
      <c r="L301" s="6" t="s">
        <v>4534</v>
      </c>
      <c r="M301" s="6" t="s">
        <v>4441</v>
      </c>
      <c r="N301" s="6" t="s">
        <v>5830</v>
      </c>
    </row>
    <row r="302" spans="1:14" ht="30" x14ac:dyDescent="0.25">
      <c r="A302" s="18" t="s">
        <v>7209</v>
      </c>
      <c r="F302" s="18" t="s">
        <v>4693</v>
      </c>
      <c r="H302" s="47" t="s">
        <v>7489</v>
      </c>
      <c r="J302" s="6" t="s">
        <v>504</v>
      </c>
      <c r="K302" s="6" t="s">
        <v>4479</v>
      </c>
      <c r="L302" s="6" t="s">
        <v>4479</v>
      </c>
      <c r="M302" s="6" t="s">
        <v>118</v>
      </c>
      <c r="N302" s="6" t="s">
        <v>5831</v>
      </c>
    </row>
    <row r="303" spans="1:14" x14ac:dyDescent="0.25">
      <c r="A303" s="18" t="s">
        <v>7209</v>
      </c>
      <c r="E303" s="18">
        <v>551050</v>
      </c>
      <c r="F303" s="18" t="s">
        <v>7490</v>
      </c>
      <c r="G303" s="18">
        <v>55105010</v>
      </c>
      <c r="H303" s="47" t="s">
        <v>7491</v>
      </c>
      <c r="J303" s="6" t="s">
        <v>3429</v>
      </c>
      <c r="K303" s="6" t="s">
        <v>4447</v>
      </c>
      <c r="L303" s="6" t="s">
        <v>4447</v>
      </c>
      <c r="M303" s="6" t="s">
        <v>4436</v>
      </c>
      <c r="N303" s="6" t="s">
        <v>5832</v>
      </c>
    </row>
    <row r="304" spans="1:14" ht="60" x14ac:dyDescent="0.25">
      <c r="A304" s="18" t="s">
        <v>7209</v>
      </c>
      <c r="F304" s="18" t="s">
        <v>7490</v>
      </c>
      <c r="H304" s="47" t="s">
        <v>7492</v>
      </c>
      <c r="J304" s="6" t="s">
        <v>506</v>
      </c>
      <c r="K304" s="6" t="s">
        <v>4473</v>
      </c>
      <c r="L304" s="6" t="s">
        <v>4473</v>
      </c>
      <c r="M304" s="6" t="s">
        <v>4434</v>
      </c>
      <c r="N304" s="6" t="s">
        <v>5833</v>
      </c>
    </row>
    <row r="305" spans="1:14" x14ac:dyDescent="0.25">
      <c r="A305" s="18" t="s">
        <v>7209</v>
      </c>
      <c r="F305" s="18" t="s">
        <v>7490</v>
      </c>
      <c r="G305" s="18">
        <v>55105020</v>
      </c>
      <c r="H305" s="47" t="s">
        <v>7493</v>
      </c>
      <c r="J305" s="6" t="s">
        <v>509</v>
      </c>
      <c r="K305" s="6" t="s">
        <v>4453</v>
      </c>
      <c r="L305" s="6" t="s">
        <v>4453</v>
      </c>
      <c r="M305" s="6" t="s">
        <v>4441</v>
      </c>
      <c r="N305" s="6" t="s">
        <v>5242</v>
      </c>
    </row>
    <row r="306" spans="1:14" ht="75" x14ac:dyDescent="0.25">
      <c r="A306" s="18" t="s">
        <v>7209</v>
      </c>
      <c r="F306" s="18" t="s">
        <v>7490</v>
      </c>
      <c r="H306" s="47" t="s">
        <v>7494</v>
      </c>
      <c r="J306" s="6" t="s">
        <v>511</v>
      </c>
      <c r="K306" s="6" t="s">
        <v>4535</v>
      </c>
      <c r="L306" s="6" t="s">
        <v>4535</v>
      </c>
      <c r="M306" s="6" t="s">
        <v>4481</v>
      </c>
      <c r="N306" s="6" t="s">
        <v>5162</v>
      </c>
    </row>
    <row r="307" spans="1:14" x14ac:dyDescent="0.25">
      <c r="A307" s="18">
        <v>60</v>
      </c>
      <c r="B307" s="18" t="s">
        <v>4455</v>
      </c>
      <c r="C307" s="18">
        <v>6010</v>
      </c>
      <c r="D307" s="18" t="s">
        <v>7495</v>
      </c>
      <c r="E307" s="18">
        <v>601010</v>
      </c>
      <c r="F307" s="18" t="s">
        <v>7496</v>
      </c>
      <c r="G307" s="18">
        <v>60101010</v>
      </c>
      <c r="H307" s="47" t="s">
        <v>7497</v>
      </c>
      <c r="J307" s="6" t="s">
        <v>514</v>
      </c>
      <c r="K307" s="6" t="s">
        <v>4473</v>
      </c>
      <c r="L307" s="6" t="s">
        <v>4473</v>
      </c>
      <c r="M307" s="6" t="s">
        <v>4434</v>
      </c>
      <c r="N307" s="6" t="s">
        <v>5834</v>
      </c>
    </row>
    <row r="308" spans="1:14" x14ac:dyDescent="0.25">
      <c r="A308" s="18" t="s">
        <v>7209</v>
      </c>
      <c r="F308" s="18" t="s">
        <v>7496</v>
      </c>
      <c r="H308" s="47" t="s">
        <v>7498</v>
      </c>
      <c r="J308" s="6" t="s">
        <v>516</v>
      </c>
      <c r="K308" s="6" t="s">
        <v>4495</v>
      </c>
      <c r="L308" s="6" t="s">
        <v>4495</v>
      </c>
      <c r="M308" s="6" t="s">
        <v>4431</v>
      </c>
      <c r="N308" s="6" t="s">
        <v>5504</v>
      </c>
    </row>
    <row r="309" spans="1:14" x14ac:dyDescent="0.25">
      <c r="A309" s="18" t="s">
        <v>7209</v>
      </c>
      <c r="E309" s="18">
        <v>601025</v>
      </c>
      <c r="F309" s="18" t="s">
        <v>7499</v>
      </c>
      <c r="G309" s="18">
        <v>60102510</v>
      </c>
      <c r="H309" s="47" t="s">
        <v>7500</v>
      </c>
      <c r="J309" s="6" t="s">
        <v>518</v>
      </c>
      <c r="K309" s="6" t="s">
        <v>4457</v>
      </c>
      <c r="L309" s="6" t="s">
        <v>4457</v>
      </c>
      <c r="M309" s="6" t="s">
        <v>4438</v>
      </c>
      <c r="N309" s="6" t="s">
        <v>4837</v>
      </c>
    </row>
    <row r="310" spans="1:14" ht="45" x14ac:dyDescent="0.25">
      <c r="A310" s="18" t="s">
        <v>7209</v>
      </c>
      <c r="E310" s="18" t="s">
        <v>7501</v>
      </c>
      <c r="F310" s="18" t="s">
        <v>7499</v>
      </c>
      <c r="H310" s="47" t="s">
        <v>7502</v>
      </c>
      <c r="J310" s="6" t="s">
        <v>520</v>
      </c>
      <c r="K310" s="6" t="s">
        <v>4439</v>
      </c>
      <c r="L310" s="6" t="s">
        <v>4439</v>
      </c>
      <c r="M310" s="6" t="s">
        <v>4438</v>
      </c>
      <c r="N310" s="6" t="s">
        <v>4758</v>
      </c>
    </row>
    <row r="311" spans="1:14" x14ac:dyDescent="0.25">
      <c r="A311" s="18" t="s">
        <v>7209</v>
      </c>
      <c r="E311" s="18">
        <v>601030</v>
      </c>
      <c r="F311" s="18" t="s">
        <v>7503</v>
      </c>
      <c r="G311" s="18">
        <v>60103010</v>
      </c>
      <c r="H311" s="47" t="s">
        <v>7504</v>
      </c>
      <c r="J311" s="6" t="s">
        <v>522</v>
      </c>
      <c r="K311" s="6" t="s">
        <v>4443</v>
      </c>
      <c r="L311" s="6" t="s">
        <v>4443</v>
      </c>
      <c r="M311" s="6" t="s">
        <v>4436</v>
      </c>
      <c r="N311" s="6" t="s">
        <v>4913</v>
      </c>
    </row>
    <row r="312" spans="1:14" ht="30" x14ac:dyDescent="0.25">
      <c r="A312" s="18" t="s">
        <v>7209</v>
      </c>
      <c r="F312" s="18" t="s">
        <v>7503</v>
      </c>
      <c r="H312" s="47" t="s">
        <v>7505</v>
      </c>
      <c r="J312" s="6" t="s">
        <v>524</v>
      </c>
      <c r="K312" s="6" t="s">
        <v>4473</v>
      </c>
      <c r="L312" s="6" t="s">
        <v>4473</v>
      </c>
      <c r="M312" s="6" t="s">
        <v>4434</v>
      </c>
      <c r="N312" s="6" t="s">
        <v>5835</v>
      </c>
    </row>
    <row r="313" spans="1:14" x14ac:dyDescent="0.25">
      <c r="A313" s="18" t="s">
        <v>7209</v>
      </c>
      <c r="E313" s="18">
        <v>601040</v>
      </c>
      <c r="F313" s="18" t="s">
        <v>7506</v>
      </c>
      <c r="G313" s="18">
        <v>60104010</v>
      </c>
      <c r="H313" s="47" t="s">
        <v>7507</v>
      </c>
      <c r="J313" s="6" t="s">
        <v>3431</v>
      </c>
      <c r="K313" s="6" t="s">
        <v>4531</v>
      </c>
      <c r="L313" s="6" t="s">
        <v>4531</v>
      </c>
      <c r="M313" s="6" t="s">
        <v>4441</v>
      </c>
      <c r="N313" s="6" t="s">
        <v>4893</v>
      </c>
    </row>
    <row r="314" spans="1:14" ht="30" x14ac:dyDescent="0.25">
      <c r="A314" s="18" t="s">
        <v>7209</v>
      </c>
      <c r="F314" s="18" t="s">
        <v>7506</v>
      </c>
      <c r="H314" s="47" t="s">
        <v>7508</v>
      </c>
      <c r="J314" s="6" t="s">
        <v>3432</v>
      </c>
      <c r="K314" s="6" t="s">
        <v>4534</v>
      </c>
      <c r="L314" s="6" t="s">
        <v>4534</v>
      </c>
      <c r="M314" s="6" t="s">
        <v>4441</v>
      </c>
      <c r="N314" s="6" t="s">
        <v>5836</v>
      </c>
    </row>
    <row r="315" spans="1:14" x14ac:dyDescent="0.25">
      <c r="A315" s="18" t="s">
        <v>7209</v>
      </c>
      <c r="E315" s="18">
        <v>601050</v>
      </c>
      <c r="F315" s="18" t="s">
        <v>7509</v>
      </c>
      <c r="G315" s="18">
        <v>60105010</v>
      </c>
      <c r="H315" s="47" t="s">
        <v>7510</v>
      </c>
      <c r="J315" s="6" t="s">
        <v>3434</v>
      </c>
      <c r="K315" s="6" t="s">
        <v>4473</v>
      </c>
      <c r="L315" s="6" t="s">
        <v>4473</v>
      </c>
      <c r="M315" s="6" t="s">
        <v>4434</v>
      </c>
      <c r="N315" s="6" t="s">
        <v>5837</v>
      </c>
    </row>
    <row r="316" spans="1:14" ht="45" x14ac:dyDescent="0.25">
      <c r="A316" s="18" t="s">
        <v>7209</v>
      </c>
      <c r="F316" s="18" t="s">
        <v>7509</v>
      </c>
      <c r="H316" s="47" t="s">
        <v>7511</v>
      </c>
      <c r="J316" s="6" t="s">
        <v>526</v>
      </c>
      <c r="K316" s="6" t="s">
        <v>4536</v>
      </c>
      <c r="L316" s="6" t="s">
        <v>4536</v>
      </c>
      <c r="M316" s="6" t="s">
        <v>4434</v>
      </c>
      <c r="N316" s="6" t="s">
        <v>5290</v>
      </c>
    </row>
    <row r="317" spans="1:14" x14ac:dyDescent="0.25">
      <c r="A317" s="18" t="s">
        <v>7209</v>
      </c>
      <c r="F317" s="18" t="s">
        <v>7509</v>
      </c>
      <c r="G317" s="18">
        <v>60101060</v>
      </c>
      <c r="H317" s="47" t="s">
        <v>7512</v>
      </c>
      <c r="J317" s="6" t="s">
        <v>531</v>
      </c>
      <c r="K317" s="6" t="s">
        <v>4448</v>
      </c>
      <c r="L317" s="6" t="s">
        <v>4448</v>
      </c>
      <c r="M317" s="6" t="s">
        <v>4431</v>
      </c>
      <c r="N317" s="6" t="s">
        <v>5838</v>
      </c>
    </row>
    <row r="318" spans="1:14" ht="45" x14ac:dyDescent="0.25">
      <c r="F318" s="18" t="s">
        <v>7509</v>
      </c>
      <c r="H318" s="47" t="s">
        <v>7513</v>
      </c>
      <c r="J318" s="6" t="s">
        <v>3435</v>
      </c>
      <c r="K318" s="6" t="s">
        <v>4533</v>
      </c>
      <c r="L318" s="6" t="s">
        <v>4533</v>
      </c>
      <c r="M318" s="6" t="s">
        <v>4450</v>
      </c>
      <c r="N318" s="6" t="s">
        <v>5839</v>
      </c>
    </row>
    <row r="319" spans="1:14" x14ac:dyDescent="0.25">
      <c r="E319" s="18">
        <v>601060</v>
      </c>
      <c r="F319" s="18" t="s">
        <v>7514</v>
      </c>
      <c r="G319" s="18">
        <v>60106010</v>
      </c>
      <c r="H319" s="47" t="s">
        <v>7515</v>
      </c>
      <c r="J319" s="6" t="s">
        <v>3436</v>
      </c>
      <c r="K319" s="6" t="s">
        <v>4526</v>
      </c>
      <c r="L319" s="6" t="s">
        <v>4526</v>
      </c>
      <c r="M319" s="6" t="s">
        <v>4441</v>
      </c>
      <c r="N319" s="6" t="s">
        <v>5094</v>
      </c>
    </row>
    <row r="320" spans="1:14" ht="30" x14ac:dyDescent="0.25">
      <c r="F320" s="18" t="s">
        <v>7514</v>
      </c>
      <c r="H320" s="47" t="s">
        <v>7516</v>
      </c>
      <c r="J320" s="6" t="s">
        <v>3437</v>
      </c>
      <c r="K320" s="6" t="s">
        <v>4430</v>
      </c>
      <c r="L320" s="6" t="s">
        <v>4430</v>
      </c>
      <c r="M320" s="6" t="s">
        <v>4431</v>
      </c>
      <c r="N320" s="6" t="s">
        <v>5840</v>
      </c>
    </row>
    <row r="321" spans="1:14" x14ac:dyDescent="0.25">
      <c r="F321" s="18" t="s">
        <v>7514</v>
      </c>
      <c r="G321" s="18">
        <v>60106020</v>
      </c>
      <c r="H321" s="47" t="s">
        <v>7517</v>
      </c>
      <c r="J321" s="6" t="s">
        <v>533</v>
      </c>
      <c r="K321" s="6" t="s">
        <v>4445</v>
      </c>
      <c r="L321" s="6" t="s">
        <v>4445</v>
      </c>
      <c r="M321" s="6" t="s">
        <v>4431</v>
      </c>
      <c r="N321" s="6" t="s">
        <v>5167</v>
      </c>
    </row>
    <row r="322" spans="1:14" ht="30" x14ac:dyDescent="0.25">
      <c r="A322" s="18" t="s">
        <v>7209</v>
      </c>
      <c r="F322" s="18" t="s">
        <v>7514</v>
      </c>
      <c r="H322" s="47" t="s">
        <v>7518</v>
      </c>
      <c r="J322" s="6" t="s">
        <v>535</v>
      </c>
      <c r="K322" s="6" t="s">
        <v>4443</v>
      </c>
      <c r="L322" s="6" t="s">
        <v>4443</v>
      </c>
      <c r="M322" s="6" t="s">
        <v>4436</v>
      </c>
      <c r="N322" s="6" t="s">
        <v>5348</v>
      </c>
    </row>
    <row r="323" spans="1:14" x14ac:dyDescent="0.25">
      <c r="A323" s="18" t="s">
        <v>7209</v>
      </c>
      <c r="E323" s="18">
        <v>601070</v>
      </c>
      <c r="F323" s="18" t="s">
        <v>7519</v>
      </c>
      <c r="G323" s="18">
        <v>60107010</v>
      </c>
      <c r="H323" s="47" t="s">
        <v>7520</v>
      </c>
      <c r="J323" s="6" t="s">
        <v>3439</v>
      </c>
      <c r="K323" s="6" t="s">
        <v>4537</v>
      </c>
      <c r="L323" s="6" t="s">
        <v>4537</v>
      </c>
      <c r="M323" s="6" t="s">
        <v>4455</v>
      </c>
      <c r="N323" s="6" t="s">
        <v>5841</v>
      </c>
    </row>
    <row r="324" spans="1:14" ht="30" x14ac:dyDescent="0.25">
      <c r="A324" s="18" t="s">
        <v>7209</v>
      </c>
      <c r="F324" s="18" t="s">
        <v>7519</v>
      </c>
      <c r="H324" s="47" t="s">
        <v>7521</v>
      </c>
      <c r="J324" s="6" t="s">
        <v>3440</v>
      </c>
      <c r="K324" s="6" t="s">
        <v>4447</v>
      </c>
      <c r="L324" s="6" t="s">
        <v>4447</v>
      </c>
      <c r="M324" s="6" t="s">
        <v>4436</v>
      </c>
      <c r="N324" s="6" t="s">
        <v>5842</v>
      </c>
    </row>
    <row r="325" spans="1:14" x14ac:dyDescent="0.25">
      <c r="A325" s="18" t="s">
        <v>7209</v>
      </c>
      <c r="E325" s="18">
        <v>601080</v>
      </c>
      <c r="F325" s="18" t="s">
        <v>7522</v>
      </c>
      <c r="G325" s="18">
        <v>60108010</v>
      </c>
      <c r="H325" s="47" t="s">
        <v>7523</v>
      </c>
      <c r="J325" s="6" t="s">
        <v>537</v>
      </c>
      <c r="K325" s="6" t="s">
        <v>4458</v>
      </c>
      <c r="L325" s="6" t="s">
        <v>4458</v>
      </c>
      <c r="M325" s="6" t="s">
        <v>4436</v>
      </c>
      <c r="N325" s="6" t="s">
        <v>5843</v>
      </c>
    </row>
    <row r="326" spans="1:14" ht="60" x14ac:dyDescent="0.25">
      <c r="A326" s="18" t="s">
        <v>7209</v>
      </c>
      <c r="F326" s="18" t="s">
        <v>7522</v>
      </c>
      <c r="H326" s="47" t="s">
        <v>7524</v>
      </c>
      <c r="J326" s="6" t="s">
        <v>539</v>
      </c>
      <c r="K326" s="6" t="s">
        <v>4448</v>
      </c>
      <c r="L326" s="6" t="s">
        <v>4448</v>
      </c>
      <c r="M326" s="6" t="s">
        <v>4431</v>
      </c>
      <c r="N326" s="6" t="s">
        <v>5844</v>
      </c>
    </row>
    <row r="327" spans="1:14" x14ac:dyDescent="0.25">
      <c r="F327" s="18" t="s">
        <v>7522</v>
      </c>
      <c r="G327" s="18">
        <v>60108020</v>
      </c>
      <c r="H327" s="47" t="s">
        <v>7525</v>
      </c>
      <c r="J327" s="6" t="s">
        <v>3441</v>
      </c>
      <c r="K327" s="6" t="s">
        <v>4502</v>
      </c>
      <c r="L327" s="6" t="s">
        <v>4502</v>
      </c>
      <c r="M327" s="6" t="s">
        <v>4503</v>
      </c>
      <c r="N327" s="6" t="s">
        <v>5845</v>
      </c>
    </row>
    <row r="328" spans="1:14" ht="30" x14ac:dyDescent="0.25">
      <c r="F328" s="18" t="s">
        <v>7522</v>
      </c>
      <c r="H328" s="47" t="s">
        <v>7526</v>
      </c>
      <c r="J328" s="6" t="s">
        <v>541</v>
      </c>
      <c r="K328" s="6" t="s">
        <v>4447</v>
      </c>
      <c r="L328" s="6" t="s">
        <v>4447</v>
      </c>
      <c r="M328" s="6" t="s">
        <v>4436</v>
      </c>
      <c r="N328" s="6" t="s">
        <v>5846</v>
      </c>
    </row>
    <row r="329" spans="1:14" x14ac:dyDescent="0.25">
      <c r="F329" s="18" t="s">
        <v>7522</v>
      </c>
      <c r="G329" s="18">
        <v>60108030</v>
      </c>
      <c r="H329" s="47" t="s">
        <v>7527</v>
      </c>
      <c r="J329" s="6" t="s">
        <v>3443</v>
      </c>
      <c r="K329" s="6" t="s">
        <v>4477</v>
      </c>
      <c r="L329" s="6" t="s">
        <v>4477</v>
      </c>
      <c r="M329" s="6" t="s">
        <v>4441</v>
      </c>
      <c r="N329" s="6" t="s">
        <v>5438</v>
      </c>
    </row>
    <row r="330" spans="1:14" ht="30" x14ac:dyDescent="0.25">
      <c r="F330" s="18" t="s">
        <v>7522</v>
      </c>
      <c r="H330" s="47" t="s">
        <v>7528</v>
      </c>
      <c r="J330" s="6" t="s">
        <v>3444</v>
      </c>
      <c r="K330" s="6" t="s">
        <v>4538</v>
      </c>
      <c r="L330" s="6" t="s">
        <v>4538</v>
      </c>
      <c r="M330" s="6" t="s">
        <v>4441</v>
      </c>
      <c r="N330" s="6" t="s">
        <v>5847</v>
      </c>
    </row>
    <row r="331" spans="1:14" x14ac:dyDescent="0.25">
      <c r="F331" s="18" t="s">
        <v>7522</v>
      </c>
      <c r="G331" s="18">
        <v>60108040</v>
      </c>
      <c r="H331" s="47" t="s">
        <v>7529</v>
      </c>
      <c r="J331" s="6" t="s">
        <v>3445</v>
      </c>
      <c r="K331" s="6" t="s">
        <v>4457</v>
      </c>
      <c r="L331" s="6" t="s">
        <v>4457</v>
      </c>
      <c r="M331" s="6" t="s">
        <v>4438</v>
      </c>
      <c r="N331" s="6" t="s">
        <v>5848</v>
      </c>
    </row>
    <row r="332" spans="1:14" ht="30" x14ac:dyDescent="0.25">
      <c r="F332" s="18" t="s">
        <v>7522</v>
      </c>
      <c r="H332" s="47" t="s">
        <v>7530</v>
      </c>
      <c r="J332" s="6" t="s">
        <v>3446</v>
      </c>
      <c r="K332" s="6" t="s">
        <v>4489</v>
      </c>
      <c r="L332" s="6" t="s">
        <v>4489</v>
      </c>
      <c r="M332" s="6" t="s">
        <v>4455</v>
      </c>
      <c r="N332" s="6" t="s">
        <v>5849</v>
      </c>
    </row>
    <row r="333" spans="1:14" x14ac:dyDescent="0.25">
      <c r="F333" s="18" t="s">
        <v>7522</v>
      </c>
      <c r="G333" s="18">
        <v>60108050</v>
      </c>
      <c r="H333" s="47" t="s">
        <v>7531</v>
      </c>
      <c r="J333" s="6" t="s">
        <v>3447</v>
      </c>
      <c r="K333" s="6" t="s">
        <v>4511</v>
      </c>
      <c r="L333" s="6" t="s">
        <v>4511</v>
      </c>
      <c r="M333" s="6" t="s">
        <v>4441</v>
      </c>
      <c r="N333" s="6" t="s">
        <v>5850</v>
      </c>
    </row>
    <row r="334" spans="1:14" ht="30" x14ac:dyDescent="0.25">
      <c r="F334" s="18" t="s">
        <v>7522</v>
      </c>
      <c r="H334" s="47" t="s">
        <v>7532</v>
      </c>
      <c r="J334" s="6" t="s">
        <v>544</v>
      </c>
      <c r="K334" s="6" t="s">
        <v>4462</v>
      </c>
      <c r="L334" s="6" t="s">
        <v>4462</v>
      </c>
      <c r="M334" s="6" t="s">
        <v>4434</v>
      </c>
      <c r="N334" s="6" t="s">
        <v>5851</v>
      </c>
    </row>
    <row r="335" spans="1:14" x14ac:dyDescent="0.25">
      <c r="A335" s="18" t="s">
        <v>7209</v>
      </c>
      <c r="C335" s="18">
        <v>6020</v>
      </c>
      <c r="D335" s="18" t="s">
        <v>7533</v>
      </c>
      <c r="E335" s="18">
        <v>602010</v>
      </c>
      <c r="F335" s="18" t="s">
        <v>7534</v>
      </c>
      <c r="G335" s="18">
        <v>60201010</v>
      </c>
      <c r="H335" s="47" t="s">
        <v>7535</v>
      </c>
      <c r="J335" s="6" t="s">
        <v>545</v>
      </c>
      <c r="K335" s="6" t="s">
        <v>4539</v>
      </c>
      <c r="L335" s="6" t="s">
        <v>4539</v>
      </c>
      <c r="M335" s="6" t="s">
        <v>4481</v>
      </c>
      <c r="N335" s="6" t="s">
        <v>5109</v>
      </c>
    </row>
    <row r="336" spans="1:14" ht="30" x14ac:dyDescent="0.25">
      <c r="A336" s="18" t="s">
        <v>7209</v>
      </c>
      <c r="F336" s="18" t="s">
        <v>7534</v>
      </c>
      <c r="H336" s="47" t="s">
        <v>7536</v>
      </c>
      <c r="J336" s="6" t="s">
        <v>547</v>
      </c>
      <c r="K336" s="6" t="s">
        <v>4448</v>
      </c>
      <c r="L336" s="6" t="s">
        <v>4448</v>
      </c>
      <c r="M336" s="6" t="s">
        <v>4431</v>
      </c>
      <c r="N336" s="6" t="s">
        <v>5852</v>
      </c>
    </row>
    <row r="337" spans="1:14" x14ac:dyDescent="0.25">
      <c r="A337" s="18" t="s">
        <v>7209</v>
      </c>
      <c r="F337" s="18" t="s">
        <v>7534</v>
      </c>
      <c r="G337" s="18">
        <v>60201020</v>
      </c>
      <c r="H337" s="47" t="s">
        <v>7537</v>
      </c>
      <c r="J337" s="6" t="s">
        <v>549</v>
      </c>
      <c r="K337" s="6" t="s">
        <v>4447</v>
      </c>
      <c r="L337" s="6" t="s">
        <v>4447</v>
      </c>
      <c r="M337" s="6" t="s">
        <v>4436</v>
      </c>
      <c r="N337" s="6" t="s">
        <v>5853</v>
      </c>
    </row>
    <row r="338" spans="1:14" x14ac:dyDescent="0.25">
      <c r="A338" s="18" t="s">
        <v>7209</v>
      </c>
      <c r="F338" s="18" t="s">
        <v>7534</v>
      </c>
      <c r="H338" s="47" t="s">
        <v>7538</v>
      </c>
      <c r="J338" s="6" t="s">
        <v>552</v>
      </c>
      <c r="K338" s="6" t="s">
        <v>4464</v>
      </c>
      <c r="L338" s="6" t="s">
        <v>4464</v>
      </c>
      <c r="M338" s="6" t="s">
        <v>4434</v>
      </c>
      <c r="N338" s="6" t="s">
        <v>5507</v>
      </c>
    </row>
    <row r="339" spans="1:14" x14ac:dyDescent="0.25">
      <c r="A339" s="18" t="s">
        <v>7209</v>
      </c>
      <c r="F339" s="18" t="s">
        <v>7534</v>
      </c>
      <c r="G339" s="18">
        <v>60201030</v>
      </c>
      <c r="H339" s="47" t="s">
        <v>7539</v>
      </c>
      <c r="J339" s="6" t="s">
        <v>554</v>
      </c>
      <c r="K339" s="6" t="s">
        <v>4491</v>
      </c>
      <c r="L339" s="6" t="s">
        <v>4491</v>
      </c>
      <c r="M339" s="6" t="s">
        <v>4450</v>
      </c>
      <c r="N339" s="6" t="s">
        <v>5647</v>
      </c>
    </row>
    <row r="340" spans="1:14" ht="30" x14ac:dyDescent="0.25">
      <c r="A340" s="18" t="s">
        <v>7209</v>
      </c>
      <c r="F340" s="18" t="s">
        <v>7534</v>
      </c>
      <c r="H340" s="47" t="s">
        <v>7540</v>
      </c>
      <c r="J340" s="6" t="s">
        <v>3449</v>
      </c>
      <c r="K340" s="6" t="s">
        <v>4474</v>
      </c>
      <c r="L340" s="6" t="s">
        <v>4474</v>
      </c>
      <c r="M340" s="6" t="s">
        <v>4438</v>
      </c>
      <c r="N340" s="6" t="s">
        <v>4980</v>
      </c>
    </row>
    <row r="341" spans="1:14" x14ac:dyDescent="0.25">
      <c r="A341" s="18" t="s">
        <v>7209</v>
      </c>
      <c r="F341" s="18" t="s">
        <v>7534</v>
      </c>
      <c r="G341" s="18">
        <v>60201040</v>
      </c>
      <c r="H341" s="47" t="s">
        <v>7541</v>
      </c>
      <c r="J341" s="6" t="s">
        <v>3450</v>
      </c>
      <c r="K341" s="6" t="s">
        <v>4470</v>
      </c>
      <c r="L341" s="6" t="s">
        <v>4470</v>
      </c>
      <c r="M341" s="6" t="s">
        <v>4441</v>
      </c>
      <c r="N341" s="6" t="s">
        <v>5854</v>
      </c>
    </row>
    <row r="342" spans="1:14" x14ac:dyDescent="0.25">
      <c r="A342" s="18" t="s">
        <v>7209</v>
      </c>
      <c r="B342" s="18" t="s">
        <v>7209</v>
      </c>
      <c r="C342" s="18" t="s">
        <v>7209</v>
      </c>
      <c r="D342" s="18" t="s">
        <v>7209</v>
      </c>
      <c r="E342" s="18" t="s">
        <v>7209</v>
      </c>
      <c r="F342" s="18" t="s">
        <v>7209</v>
      </c>
      <c r="G342" s="18" t="s">
        <v>7209</v>
      </c>
      <c r="H342" s="47" t="s">
        <v>7542</v>
      </c>
      <c r="J342" s="6" t="s">
        <v>4582</v>
      </c>
      <c r="K342" s="6" t="s">
        <v>4459</v>
      </c>
      <c r="L342" s="6" t="s">
        <v>4459</v>
      </c>
      <c r="M342" s="6" t="s">
        <v>4436</v>
      </c>
      <c r="N342" s="6" t="s">
        <v>4883</v>
      </c>
    </row>
    <row r="343" spans="1:14" x14ac:dyDescent="0.25">
      <c r="J343" s="6" t="s">
        <v>4583</v>
      </c>
      <c r="K343" s="6" t="s">
        <v>4459</v>
      </c>
      <c r="L343" s="6" t="s">
        <v>4459</v>
      </c>
      <c r="M343" s="6" t="s">
        <v>4436</v>
      </c>
      <c r="N343" s="6" t="s">
        <v>4883</v>
      </c>
    </row>
    <row r="344" spans="1:14" x14ac:dyDescent="0.25">
      <c r="J344" s="6" t="s">
        <v>559</v>
      </c>
      <c r="K344" s="6" t="s">
        <v>4456</v>
      </c>
      <c r="L344" s="6" t="s">
        <v>4456</v>
      </c>
      <c r="M344" s="6" t="s">
        <v>4431</v>
      </c>
      <c r="N344" s="6" t="s">
        <v>5459</v>
      </c>
    </row>
    <row r="345" spans="1:14" x14ac:dyDescent="0.25">
      <c r="J345" s="6" t="s">
        <v>562</v>
      </c>
      <c r="K345" s="6" t="s">
        <v>4490</v>
      </c>
      <c r="L345" s="6" t="s">
        <v>4490</v>
      </c>
      <c r="M345" s="6" t="s">
        <v>4436</v>
      </c>
      <c r="N345" s="6" t="s">
        <v>5855</v>
      </c>
    </row>
    <row r="346" spans="1:14" x14ac:dyDescent="0.25">
      <c r="J346" s="6" t="s">
        <v>1003</v>
      </c>
      <c r="K346" s="6" t="s">
        <v>4490</v>
      </c>
      <c r="L346" s="6" t="s">
        <v>4490</v>
      </c>
      <c r="M346" s="6" t="s">
        <v>4436</v>
      </c>
      <c r="N346" s="6" t="s">
        <v>5856</v>
      </c>
    </row>
    <row r="347" spans="1:14" x14ac:dyDescent="0.25">
      <c r="J347" s="6" t="s">
        <v>3452</v>
      </c>
      <c r="K347" s="6" t="s">
        <v>4540</v>
      </c>
      <c r="L347" s="6" t="s">
        <v>4540</v>
      </c>
      <c r="M347" s="6" t="s">
        <v>4438</v>
      </c>
      <c r="N347" s="6" t="s">
        <v>5857</v>
      </c>
    </row>
    <row r="348" spans="1:14" x14ac:dyDescent="0.25">
      <c r="J348" s="6" t="s">
        <v>564</v>
      </c>
      <c r="K348" s="6" t="s">
        <v>4466</v>
      </c>
      <c r="L348" s="6" t="s">
        <v>4466</v>
      </c>
      <c r="M348" s="6" t="s">
        <v>4455</v>
      </c>
      <c r="N348" s="6" t="s">
        <v>5386</v>
      </c>
    </row>
    <row r="349" spans="1:14" x14ac:dyDescent="0.25">
      <c r="J349" s="6" t="s">
        <v>566</v>
      </c>
      <c r="K349" s="6" t="s">
        <v>4473</v>
      </c>
      <c r="L349" s="6" t="s">
        <v>4473</v>
      </c>
      <c r="M349" s="6" t="s">
        <v>4434</v>
      </c>
      <c r="N349" s="6" t="s">
        <v>5858</v>
      </c>
    </row>
    <row r="350" spans="1:14" x14ac:dyDescent="0.25">
      <c r="J350" s="6" t="s">
        <v>568</v>
      </c>
      <c r="K350" s="6" t="s">
        <v>4447</v>
      </c>
      <c r="L350" s="6" t="s">
        <v>4447</v>
      </c>
      <c r="M350" s="6" t="s">
        <v>4436</v>
      </c>
      <c r="N350" s="6" t="s">
        <v>5859</v>
      </c>
    </row>
    <row r="351" spans="1:14" x14ac:dyDescent="0.25">
      <c r="J351" s="6" t="s">
        <v>570</v>
      </c>
      <c r="K351" s="6" t="s">
        <v>4447</v>
      </c>
      <c r="L351" s="6" t="s">
        <v>4447</v>
      </c>
      <c r="M351" s="6" t="s">
        <v>4436</v>
      </c>
      <c r="N351" s="6" t="s">
        <v>5860</v>
      </c>
    </row>
    <row r="352" spans="1:14" x14ac:dyDescent="0.25">
      <c r="J352" s="6" t="s">
        <v>572</v>
      </c>
      <c r="K352" s="6" t="s">
        <v>4480</v>
      </c>
      <c r="L352" s="6" t="s">
        <v>4480</v>
      </c>
      <c r="M352" s="6" t="s">
        <v>4481</v>
      </c>
      <c r="N352" s="6" t="s">
        <v>5861</v>
      </c>
    </row>
    <row r="353" spans="10:14" x14ac:dyDescent="0.25">
      <c r="J353" s="6" t="s">
        <v>575</v>
      </c>
      <c r="K353" s="6" t="s">
        <v>4447</v>
      </c>
      <c r="L353" s="6" t="s">
        <v>4447</v>
      </c>
      <c r="M353" s="6" t="s">
        <v>4436</v>
      </c>
      <c r="N353" s="6" t="s">
        <v>5862</v>
      </c>
    </row>
    <row r="354" spans="10:14" x14ac:dyDescent="0.25">
      <c r="J354" s="6" t="s">
        <v>577</v>
      </c>
      <c r="K354" s="6" t="s">
        <v>4456</v>
      </c>
      <c r="L354" s="6" t="s">
        <v>4456</v>
      </c>
      <c r="M354" s="6" t="s">
        <v>4431</v>
      </c>
      <c r="N354" s="6" t="s">
        <v>5479</v>
      </c>
    </row>
    <row r="355" spans="10:14" x14ac:dyDescent="0.25">
      <c r="J355" s="6" t="s">
        <v>579</v>
      </c>
      <c r="K355" s="6" t="s">
        <v>4473</v>
      </c>
      <c r="L355" s="6" t="s">
        <v>4473</v>
      </c>
      <c r="M355" s="6" t="s">
        <v>4434</v>
      </c>
      <c r="N355" s="6" t="s">
        <v>5863</v>
      </c>
    </row>
    <row r="356" spans="10:14" x14ac:dyDescent="0.25">
      <c r="J356" s="6" t="s">
        <v>3453</v>
      </c>
      <c r="K356" s="6" t="s">
        <v>4534</v>
      </c>
      <c r="L356" s="6" t="s">
        <v>4534</v>
      </c>
      <c r="M356" s="6" t="s">
        <v>4441</v>
      </c>
      <c r="N356" s="6" t="s">
        <v>5864</v>
      </c>
    </row>
    <row r="357" spans="10:14" x14ac:dyDescent="0.25">
      <c r="J357" s="6" t="s">
        <v>581</v>
      </c>
      <c r="K357" s="6" t="s">
        <v>4476</v>
      </c>
      <c r="L357" s="6" t="s">
        <v>4476</v>
      </c>
      <c r="M357" s="6" t="s">
        <v>130</v>
      </c>
      <c r="N357" s="6" t="s">
        <v>5865</v>
      </c>
    </row>
    <row r="358" spans="10:14" x14ac:dyDescent="0.25">
      <c r="J358" s="6" t="s">
        <v>584</v>
      </c>
      <c r="K358" s="6" t="s">
        <v>585</v>
      </c>
      <c r="L358" s="6" t="s">
        <v>585</v>
      </c>
      <c r="M358" s="6" t="s">
        <v>4450</v>
      </c>
      <c r="N358" s="6" t="s">
        <v>5866</v>
      </c>
    </row>
    <row r="359" spans="10:14" x14ac:dyDescent="0.25">
      <c r="J359" s="6" t="s">
        <v>3454</v>
      </c>
      <c r="K359" s="6" t="s">
        <v>4537</v>
      </c>
      <c r="L359" s="6" t="s">
        <v>4537</v>
      </c>
      <c r="M359" s="6" t="s">
        <v>4455</v>
      </c>
      <c r="N359" s="6" t="s">
        <v>5867</v>
      </c>
    </row>
    <row r="360" spans="10:14" x14ac:dyDescent="0.25">
      <c r="J360" s="6" t="s">
        <v>3456</v>
      </c>
      <c r="K360" s="6" t="s">
        <v>4517</v>
      </c>
      <c r="L360" s="6" t="s">
        <v>4517</v>
      </c>
      <c r="M360" s="6" t="s">
        <v>4481</v>
      </c>
      <c r="N360" s="6" t="s">
        <v>4796</v>
      </c>
    </row>
    <row r="361" spans="10:14" x14ac:dyDescent="0.25">
      <c r="J361" s="6" t="s">
        <v>3457</v>
      </c>
      <c r="K361" s="6" t="s">
        <v>4493</v>
      </c>
      <c r="L361" s="6" t="s">
        <v>4494</v>
      </c>
      <c r="M361" s="6" t="s">
        <v>4450</v>
      </c>
      <c r="N361" s="6" t="s">
        <v>5868</v>
      </c>
    </row>
    <row r="362" spans="10:14" x14ac:dyDescent="0.25">
      <c r="J362" s="6" t="s">
        <v>587</v>
      </c>
      <c r="K362" s="6" t="s">
        <v>4449</v>
      </c>
      <c r="L362" s="6" t="s">
        <v>4449</v>
      </c>
      <c r="M362" s="6" t="s">
        <v>4450</v>
      </c>
      <c r="N362" s="6" t="s">
        <v>5869</v>
      </c>
    </row>
    <row r="363" spans="10:14" x14ac:dyDescent="0.25">
      <c r="J363" s="6" t="s">
        <v>3458</v>
      </c>
      <c r="K363" s="6" t="s">
        <v>4541</v>
      </c>
      <c r="L363" s="6" t="s">
        <v>4541</v>
      </c>
      <c r="M363" s="6" t="s">
        <v>4441</v>
      </c>
      <c r="N363" s="6" t="s">
        <v>5870</v>
      </c>
    </row>
    <row r="364" spans="10:14" x14ac:dyDescent="0.25">
      <c r="J364" s="6" t="s">
        <v>589</v>
      </c>
      <c r="K364" s="6" t="s">
        <v>4477</v>
      </c>
      <c r="L364" s="6" t="s">
        <v>4477</v>
      </c>
      <c r="M364" s="6" t="s">
        <v>4441</v>
      </c>
      <c r="N364" s="6" t="s">
        <v>5871</v>
      </c>
    </row>
    <row r="365" spans="10:14" x14ac:dyDescent="0.25">
      <c r="J365" s="6" t="s">
        <v>3459</v>
      </c>
      <c r="K365" s="6" t="s">
        <v>4448</v>
      </c>
      <c r="L365" s="6" t="s">
        <v>4448</v>
      </c>
      <c r="M365" s="6" t="s">
        <v>4431</v>
      </c>
      <c r="N365" s="6" t="s">
        <v>5872</v>
      </c>
    </row>
    <row r="366" spans="10:14" x14ac:dyDescent="0.25">
      <c r="J366" s="6" t="s">
        <v>3460</v>
      </c>
      <c r="K366" s="6" t="s">
        <v>86</v>
      </c>
      <c r="L366" s="6" t="s">
        <v>86</v>
      </c>
      <c r="M366" s="6" t="s">
        <v>4438</v>
      </c>
      <c r="N366" s="6" t="s">
        <v>5873</v>
      </c>
    </row>
    <row r="367" spans="10:14" x14ac:dyDescent="0.25">
      <c r="J367" s="6" t="s">
        <v>592</v>
      </c>
      <c r="K367" s="6" t="s">
        <v>4470</v>
      </c>
      <c r="L367" s="6" t="s">
        <v>4470</v>
      </c>
      <c r="M367" s="6" t="s">
        <v>4441</v>
      </c>
      <c r="N367" s="6" t="s">
        <v>5004</v>
      </c>
    </row>
    <row r="368" spans="10:14" x14ac:dyDescent="0.25">
      <c r="J368" s="6" t="s">
        <v>594</v>
      </c>
      <c r="K368" s="6" t="s">
        <v>4492</v>
      </c>
      <c r="L368" s="6" t="s">
        <v>4492</v>
      </c>
      <c r="M368" s="6" t="s">
        <v>4438</v>
      </c>
      <c r="N368" s="6" t="s">
        <v>4804</v>
      </c>
    </row>
    <row r="369" spans="10:14" x14ac:dyDescent="0.25">
      <c r="J369" s="6" t="s">
        <v>597</v>
      </c>
      <c r="K369" s="6" t="s">
        <v>4443</v>
      </c>
      <c r="L369" s="6" t="s">
        <v>4443</v>
      </c>
      <c r="M369" s="6" t="s">
        <v>4436</v>
      </c>
      <c r="N369" s="6" t="s">
        <v>5484</v>
      </c>
    </row>
    <row r="370" spans="10:14" x14ac:dyDescent="0.25">
      <c r="J370" s="6" t="s">
        <v>3461</v>
      </c>
      <c r="K370" s="6" t="s">
        <v>4452</v>
      </c>
      <c r="L370" s="6" t="s">
        <v>4452</v>
      </c>
      <c r="M370" s="6" t="s">
        <v>4438</v>
      </c>
      <c r="N370" s="6" t="s">
        <v>5515</v>
      </c>
    </row>
    <row r="371" spans="10:14" x14ac:dyDescent="0.25">
      <c r="J371" s="6" t="s">
        <v>599</v>
      </c>
      <c r="K371" s="6" t="s">
        <v>4454</v>
      </c>
      <c r="L371" s="6" t="s">
        <v>4454</v>
      </c>
      <c r="M371" s="6" t="s">
        <v>4455</v>
      </c>
      <c r="N371" s="6" t="s">
        <v>5874</v>
      </c>
    </row>
    <row r="372" spans="10:14" x14ac:dyDescent="0.25">
      <c r="J372" s="6" t="s">
        <v>601</v>
      </c>
      <c r="K372" s="6" t="s">
        <v>4516</v>
      </c>
      <c r="L372" s="6" t="s">
        <v>4516</v>
      </c>
      <c r="M372" s="6" t="s">
        <v>4455</v>
      </c>
      <c r="N372" s="6" t="s">
        <v>5506</v>
      </c>
    </row>
    <row r="373" spans="10:14" x14ac:dyDescent="0.25">
      <c r="J373" s="6" t="s">
        <v>603</v>
      </c>
      <c r="K373" s="6" t="s">
        <v>4443</v>
      </c>
      <c r="L373" s="6" t="s">
        <v>4443</v>
      </c>
      <c r="M373" s="6" t="s">
        <v>4436</v>
      </c>
      <c r="N373" s="6" t="s">
        <v>5632</v>
      </c>
    </row>
    <row r="374" spans="10:14" x14ac:dyDescent="0.25">
      <c r="J374" s="6" t="s">
        <v>605</v>
      </c>
      <c r="K374" s="6" t="s">
        <v>4542</v>
      </c>
      <c r="L374" s="6" t="s">
        <v>4542</v>
      </c>
      <c r="M374" s="6" t="s">
        <v>4441</v>
      </c>
      <c r="N374" s="6" t="s">
        <v>5447</v>
      </c>
    </row>
    <row r="375" spans="10:14" x14ac:dyDescent="0.25">
      <c r="J375" s="6" t="s">
        <v>3462</v>
      </c>
      <c r="K375" s="6" t="s">
        <v>4526</v>
      </c>
      <c r="L375" s="6" t="s">
        <v>4526</v>
      </c>
      <c r="M375" s="6" t="s">
        <v>4441</v>
      </c>
      <c r="N375" s="6" t="s">
        <v>5875</v>
      </c>
    </row>
    <row r="376" spans="10:14" x14ac:dyDescent="0.25">
      <c r="J376" s="6" t="s">
        <v>608</v>
      </c>
      <c r="K376" s="6" t="s">
        <v>4471</v>
      </c>
      <c r="L376" s="6" t="s">
        <v>4471</v>
      </c>
      <c r="M376" s="6" t="s">
        <v>4438</v>
      </c>
      <c r="N376" s="6" t="s">
        <v>5876</v>
      </c>
    </row>
    <row r="377" spans="10:14" x14ac:dyDescent="0.25">
      <c r="J377" s="6" t="s">
        <v>3463</v>
      </c>
      <c r="K377" s="6" t="s">
        <v>4543</v>
      </c>
      <c r="L377" s="6" t="s">
        <v>4543</v>
      </c>
      <c r="M377" s="6" t="s">
        <v>4450</v>
      </c>
      <c r="N377" s="6" t="s">
        <v>5877</v>
      </c>
    </row>
    <row r="378" spans="10:14" x14ac:dyDescent="0.25">
      <c r="J378" s="6" t="s">
        <v>3464</v>
      </c>
      <c r="K378" s="6" t="s">
        <v>90</v>
      </c>
      <c r="L378" s="6" t="s">
        <v>90</v>
      </c>
      <c r="M378" s="6" t="s">
        <v>90</v>
      </c>
      <c r="N378" s="6" t="s">
        <v>5878</v>
      </c>
    </row>
    <row r="379" spans="10:14" x14ac:dyDescent="0.25">
      <c r="J379" s="6" t="s">
        <v>610</v>
      </c>
      <c r="K379" s="6" t="s">
        <v>4458</v>
      </c>
      <c r="L379" s="6" t="s">
        <v>4458</v>
      </c>
      <c r="M379" s="6" t="s">
        <v>4436</v>
      </c>
      <c r="N379" s="6" t="s">
        <v>4882</v>
      </c>
    </row>
    <row r="380" spans="10:14" x14ac:dyDescent="0.25">
      <c r="J380" s="6" t="s">
        <v>3465</v>
      </c>
      <c r="K380" s="6" t="s">
        <v>4449</v>
      </c>
      <c r="L380" s="6" t="s">
        <v>4449</v>
      </c>
      <c r="M380" s="6" t="s">
        <v>4450</v>
      </c>
      <c r="N380" s="6" t="s">
        <v>5879</v>
      </c>
    </row>
    <row r="381" spans="10:14" x14ac:dyDescent="0.25">
      <c r="J381" s="6" t="s">
        <v>612</v>
      </c>
      <c r="K381" s="6" t="s">
        <v>4507</v>
      </c>
      <c r="L381" s="6" t="s">
        <v>4507</v>
      </c>
      <c r="M381" s="6" t="s">
        <v>4503</v>
      </c>
      <c r="N381" s="6" t="s">
        <v>5880</v>
      </c>
    </row>
    <row r="382" spans="10:14" x14ac:dyDescent="0.25">
      <c r="J382" s="6" t="s">
        <v>615</v>
      </c>
      <c r="K382" s="6" t="s">
        <v>4498</v>
      </c>
      <c r="L382" s="6" t="s">
        <v>4498</v>
      </c>
      <c r="M382" s="6" t="s">
        <v>4436</v>
      </c>
      <c r="N382" s="6" t="s">
        <v>5445</v>
      </c>
    </row>
    <row r="383" spans="10:14" x14ac:dyDescent="0.25">
      <c r="J383" s="6" t="s">
        <v>617</v>
      </c>
      <c r="K383" s="6" t="s">
        <v>4464</v>
      </c>
      <c r="L383" s="6" t="s">
        <v>4464</v>
      </c>
      <c r="M383" s="6" t="s">
        <v>4434</v>
      </c>
      <c r="N383" s="6" t="s">
        <v>4835</v>
      </c>
    </row>
    <row r="384" spans="10:14" x14ac:dyDescent="0.25">
      <c r="J384" s="6" t="s">
        <v>3467</v>
      </c>
      <c r="K384" s="6" t="s">
        <v>4447</v>
      </c>
      <c r="L384" s="6" t="s">
        <v>4447</v>
      </c>
      <c r="M384" s="6" t="s">
        <v>4436</v>
      </c>
      <c r="N384" s="6" t="s">
        <v>5881</v>
      </c>
    </row>
    <row r="385" spans="10:14" x14ac:dyDescent="0.25">
      <c r="J385" s="6" t="s">
        <v>619</v>
      </c>
      <c r="K385" s="6" t="s">
        <v>4492</v>
      </c>
      <c r="L385" s="6" t="s">
        <v>4492</v>
      </c>
      <c r="M385" s="6" t="s">
        <v>4438</v>
      </c>
      <c r="N385" s="6" t="s">
        <v>5882</v>
      </c>
    </row>
    <row r="386" spans="10:14" x14ac:dyDescent="0.25">
      <c r="J386" s="6" t="s">
        <v>621</v>
      </c>
      <c r="K386" s="6" t="s">
        <v>4491</v>
      </c>
      <c r="L386" s="6" t="s">
        <v>4491</v>
      </c>
      <c r="M386" s="6" t="s">
        <v>4450</v>
      </c>
      <c r="N386" s="6" t="s">
        <v>4829</v>
      </c>
    </row>
    <row r="387" spans="10:14" x14ac:dyDescent="0.25">
      <c r="J387" s="6" t="s">
        <v>623</v>
      </c>
      <c r="K387" s="6" t="s">
        <v>4446</v>
      </c>
      <c r="L387" s="6" t="s">
        <v>4446</v>
      </c>
      <c r="M387" s="6" t="s">
        <v>4431</v>
      </c>
      <c r="N387" s="6" t="s">
        <v>5106</v>
      </c>
    </row>
    <row r="388" spans="10:14" x14ac:dyDescent="0.25">
      <c r="J388" s="6" t="s">
        <v>3468</v>
      </c>
      <c r="K388" s="6" t="s">
        <v>4447</v>
      </c>
      <c r="L388" s="6" t="s">
        <v>4447</v>
      </c>
      <c r="M388" s="6" t="s">
        <v>4436</v>
      </c>
      <c r="N388" s="6" t="s">
        <v>5883</v>
      </c>
    </row>
    <row r="389" spans="10:14" x14ac:dyDescent="0.25">
      <c r="J389" s="6" t="s">
        <v>3469</v>
      </c>
      <c r="K389" s="6" t="s">
        <v>4509</v>
      </c>
      <c r="L389" s="6" t="s">
        <v>4509</v>
      </c>
      <c r="M389" s="6" t="s">
        <v>4434</v>
      </c>
      <c r="N389" s="6" t="s">
        <v>5884</v>
      </c>
    </row>
    <row r="390" spans="10:14" x14ac:dyDescent="0.25">
      <c r="J390" s="6" t="s">
        <v>3471</v>
      </c>
      <c r="K390" s="6" t="s">
        <v>4469</v>
      </c>
      <c r="L390" s="6" t="s">
        <v>4469</v>
      </c>
      <c r="M390" s="6" t="s">
        <v>4450</v>
      </c>
      <c r="N390" s="6" t="s">
        <v>4818</v>
      </c>
    </row>
    <row r="391" spans="10:14" x14ac:dyDescent="0.25">
      <c r="J391" s="6" t="s">
        <v>625</v>
      </c>
      <c r="K391" s="6" t="s">
        <v>4473</v>
      </c>
      <c r="L391" s="6" t="s">
        <v>4473</v>
      </c>
      <c r="M391" s="6" t="s">
        <v>4434</v>
      </c>
      <c r="N391" s="6" t="s">
        <v>5509</v>
      </c>
    </row>
    <row r="392" spans="10:14" x14ac:dyDescent="0.25">
      <c r="J392" s="6" t="s">
        <v>627</v>
      </c>
      <c r="K392" s="6" t="s">
        <v>4478</v>
      </c>
      <c r="L392" s="6" t="s">
        <v>4478</v>
      </c>
      <c r="M392" s="6" t="s">
        <v>4438</v>
      </c>
      <c r="N392" s="6" t="s">
        <v>5011</v>
      </c>
    </row>
    <row r="393" spans="10:14" x14ac:dyDescent="0.25">
      <c r="J393" s="6" t="s">
        <v>3472</v>
      </c>
      <c r="K393" s="6" t="s">
        <v>4485</v>
      </c>
      <c r="L393" s="6" t="s">
        <v>4485</v>
      </c>
      <c r="M393" s="6" t="s">
        <v>130</v>
      </c>
      <c r="N393" s="6" t="s">
        <v>5885</v>
      </c>
    </row>
    <row r="394" spans="10:14" x14ac:dyDescent="0.25">
      <c r="J394" s="6" t="s">
        <v>3474</v>
      </c>
      <c r="K394" s="6" t="s">
        <v>4451</v>
      </c>
      <c r="L394" s="6" t="s">
        <v>4451</v>
      </c>
      <c r="M394" s="6" t="s">
        <v>4441</v>
      </c>
      <c r="N394" s="6" t="s">
        <v>5510</v>
      </c>
    </row>
    <row r="395" spans="10:14" x14ac:dyDescent="0.25">
      <c r="J395" s="6" t="s">
        <v>629</v>
      </c>
      <c r="K395" s="6" t="s">
        <v>4439</v>
      </c>
      <c r="L395" s="6" t="s">
        <v>4439</v>
      </c>
      <c r="M395" s="6" t="s">
        <v>4438</v>
      </c>
      <c r="N395" s="6" t="s">
        <v>4989</v>
      </c>
    </row>
    <row r="396" spans="10:14" x14ac:dyDescent="0.25">
      <c r="J396" s="6" t="s">
        <v>632</v>
      </c>
      <c r="K396" s="6" t="s">
        <v>4440</v>
      </c>
      <c r="L396" s="6" t="s">
        <v>4440</v>
      </c>
      <c r="M396" s="6" t="s">
        <v>4441</v>
      </c>
      <c r="N396" s="6" t="s">
        <v>5307</v>
      </c>
    </row>
    <row r="397" spans="10:14" x14ac:dyDescent="0.25">
      <c r="J397" s="6" t="s">
        <v>3476</v>
      </c>
      <c r="K397" s="6" t="s">
        <v>4447</v>
      </c>
      <c r="L397" s="6" t="s">
        <v>4447</v>
      </c>
      <c r="M397" s="6" t="s">
        <v>4436</v>
      </c>
      <c r="N397" s="6" t="s">
        <v>5886</v>
      </c>
    </row>
    <row r="398" spans="10:14" x14ac:dyDescent="0.25">
      <c r="J398" s="6" t="s">
        <v>638</v>
      </c>
      <c r="K398" s="6" t="s">
        <v>4482</v>
      </c>
      <c r="L398" s="6" t="s">
        <v>4482</v>
      </c>
      <c r="M398" s="6" t="s">
        <v>4436</v>
      </c>
      <c r="N398" s="6" t="s">
        <v>5250</v>
      </c>
    </row>
    <row r="399" spans="10:14" x14ac:dyDescent="0.25">
      <c r="J399" s="6" t="s">
        <v>640</v>
      </c>
      <c r="K399" s="6" t="s">
        <v>4544</v>
      </c>
      <c r="L399" s="6" t="s">
        <v>4544</v>
      </c>
      <c r="M399" s="6" t="s">
        <v>4436</v>
      </c>
      <c r="N399" s="6" t="s">
        <v>5201</v>
      </c>
    </row>
    <row r="400" spans="10:14" x14ac:dyDescent="0.25">
      <c r="J400" s="6" t="s">
        <v>643</v>
      </c>
      <c r="K400" s="6" t="s">
        <v>4528</v>
      </c>
      <c r="L400" s="6" t="s">
        <v>4528</v>
      </c>
      <c r="M400" s="6" t="s">
        <v>4455</v>
      </c>
      <c r="N400" s="6" t="s">
        <v>5159</v>
      </c>
    </row>
    <row r="401" spans="10:14" x14ac:dyDescent="0.25">
      <c r="J401" s="6" t="s">
        <v>3478</v>
      </c>
      <c r="K401" s="6" t="s">
        <v>4531</v>
      </c>
      <c r="L401" s="6" t="s">
        <v>4531</v>
      </c>
      <c r="M401" s="6" t="s">
        <v>4441</v>
      </c>
      <c r="N401" s="6" t="s">
        <v>5418</v>
      </c>
    </row>
    <row r="402" spans="10:14" x14ac:dyDescent="0.25">
      <c r="J402" s="6" t="s">
        <v>645</v>
      </c>
      <c r="K402" s="6" t="s">
        <v>4447</v>
      </c>
      <c r="L402" s="6" t="s">
        <v>4447</v>
      </c>
      <c r="M402" s="6" t="s">
        <v>4436</v>
      </c>
      <c r="N402" s="6" t="s">
        <v>5887</v>
      </c>
    </row>
    <row r="403" spans="10:14" x14ac:dyDescent="0.25">
      <c r="J403" s="6" t="s">
        <v>648</v>
      </c>
      <c r="K403" s="6" t="s">
        <v>4488</v>
      </c>
      <c r="L403" s="6" t="s">
        <v>4488</v>
      </c>
      <c r="M403" s="6" t="s">
        <v>130</v>
      </c>
      <c r="N403" s="6" t="s">
        <v>5170</v>
      </c>
    </row>
    <row r="404" spans="10:14" x14ac:dyDescent="0.25">
      <c r="J404" s="6" t="s">
        <v>3480</v>
      </c>
      <c r="K404" s="6" t="s">
        <v>4447</v>
      </c>
      <c r="L404" s="6" t="s">
        <v>4447</v>
      </c>
      <c r="M404" s="6" t="s">
        <v>4436</v>
      </c>
      <c r="N404" s="6" t="s">
        <v>5888</v>
      </c>
    </row>
    <row r="405" spans="10:14" x14ac:dyDescent="0.25">
      <c r="J405" s="6" t="s">
        <v>3482</v>
      </c>
      <c r="K405" s="6" t="s">
        <v>4452</v>
      </c>
      <c r="L405" s="6" t="s">
        <v>4452</v>
      </c>
      <c r="M405" s="6" t="s">
        <v>4438</v>
      </c>
      <c r="N405" s="6" t="s">
        <v>5889</v>
      </c>
    </row>
    <row r="406" spans="10:14" x14ac:dyDescent="0.25">
      <c r="J406" s="6" t="s">
        <v>650</v>
      </c>
      <c r="K406" s="6" t="s">
        <v>4488</v>
      </c>
      <c r="L406" s="6" t="s">
        <v>4488</v>
      </c>
      <c r="M406" s="6" t="s">
        <v>130</v>
      </c>
      <c r="N406" s="6" t="s">
        <v>5399</v>
      </c>
    </row>
    <row r="407" spans="10:14" x14ac:dyDescent="0.25">
      <c r="J407" s="6" t="s">
        <v>652</v>
      </c>
      <c r="K407" s="6" t="s">
        <v>4462</v>
      </c>
      <c r="L407" s="6" t="s">
        <v>4462</v>
      </c>
      <c r="M407" s="6" t="s">
        <v>4434</v>
      </c>
      <c r="N407" s="6" t="s">
        <v>5890</v>
      </c>
    </row>
    <row r="408" spans="10:14" x14ac:dyDescent="0.25">
      <c r="J408" s="6" t="s">
        <v>654</v>
      </c>
      <c r="K408" s="6" t="s">
        <v>4493</v>
      </c>
      <c r="L408" s="6" t="s">
        <v>4494</v>
      </c>
      <c r="M408" s="6" t="s">
        <v>4450</v>
      </c>
      <c r="N408" s="6" t="s">
        <v>5891</v>
      </c>
    </row>
    <row r="409" spans="10:14" x14ac:dyDescent="0.25">
      <c r="J409" s="6" t="s">
        <v>3483</v>
      </c>
      <c r="K409" s="6" t="s">
        <v>4493</v>
      </c>
      <c r="L409" s="6" t="s">
        <v>4494</v>
      </c>
      <c r="M409" s="6" t="s">
        <v>4450</v>
      </c>
      <c r="N409" s="6" t="s">
        <v>5892</v>
      </c>
    </row>
    <row r="410" spans="10:14" x14ac:dyDescent="0.25">
      <c r="J410" s="6" t="s">
        <v>657</v>
      </c>
      <c r="K410" s="6" t="s">
        <v>4506</v>
      </c>
      <c r="L410" s="6" t="s">
        <v>4506</v>
      </c>
      <c r="M410" s="6" t="s">
        <v>4455</v>
      </c>
      <c r="N410" s="6" t="s">
        <v>5893</v>
      </c>
    </row>
    <row r="411" spans="10:14" x14ac:dyDescent="0.25">
      <c r="J411" s="6" t="s">
        <v>659</v>
      </c>
      <c r="K411" s="6" t="s">
        <v>4545</v>
      </c>
      <c r="L411" s="6" t="s">
        <v>4545</v>
      </c>
      <c r="M411" s="6" t="s">
        <v>4481</v>
      </c>
      <c r="N411" s="6" t="s">
        <v>5894</v>
      </c>
    </row>
    <row r="412" spans="10:14" x14ac:dyDescent="0.25">
      <c r="J412" s="6" t="s">
        <v>661</v>
      </c>
      <c r="K412" s="6" t="s">
        <v>4501</v>
      </c>
      <c r="L412" s="6" t="s">
        <v>4501</v>
      </c>
      <c r="M412" s="6" t="s">
        <v>4441</v>
      </c>
      <c r="N412" s="6" t="s">
        <v>5115</v>
      </c>
    </row>
    <row r="413" spans="10:14" x14ac:dyDescent="0.25">
      <c r="J413" s="6" t="s">
        <v>663</v>
      </c>
      <c r="K413" s="6" t="s">
        <v>4453</v>
      </c>
      <c r="L413" s="6" t="s">
        <v>4453</v>
      </c>
      <c r="M413" s="6" t="s">
        <v>4441</v>
      </c>
      <c r="N413" s="6" t="s">
        <v>5511</v>
      </c>
    </row>
    <row r="414" spans="10:14" x14ac:dyDescent="0.25">
      <c r="J414" s="6" t="s">
        <v>666</v>
      </c>
      <c r="K414" s="6" t="s">
        <v>4507</v>
      </c>
      <c r="L414" s="6" t="s">
        <v>4507</v>
      </c>
      <c r="M414" s="6" t="s">
        <v>4503</v>
      </c>
      <c r="N414" s="6" t="s">
        <v>5895</v>
      </c>
    </row>
    <row r="415" spans="10:14" x14ac:dyDescent="0.25">
      <c r="J415" s="6" t="s">
        <v>3484</v>
      </c>
      <c r="K415" s="6" t="s">
        <v>4517</v>
      </c>
      <c r="L415" s="6" t="s">
        <v>4517</v>
      </c>
      <c r="M415" s="6" t="s">
        <v>4481</v>
      </c>
      <c r="N415" s="6" t="s">
        <v>5896</v>
      </c>
    </row>
    <row r="416" spans="10:14" x14ac:dyDescent="0.25">
      <c r="J416" s="6" t="s">
        <v>3486</v>
      </c>
      <c r="K416" s="6" t="s">
        <v>4534</v>
      </c>
      <c r="L416" s="6" t="s">
        <v>4534</v>
      </c>
      <c r="M416" s="6" t="s">
        <v>4441</v>
      </c>
      <c r="N416" s="6" t="s">
        <v>5652</v>
      </c>
    </row>
    <row r="417" spans="10:14" x14ac:dyDescent="0.25">
      <c r="J417" s="6" t="s">
        <v>3488</v>
      </c>
      <c r="K417" s="6" t="s">
        <v>4449</v>
      </c>
      <c r="L417" s="6" t="s">
        <v>4449</v>
      </c>
      <c r="M417" s="6" t="s">
        <v>4450</v>
      </c>
      <c r="N417" s="6" t="s">
        <v>5897</v>
      </c>
    </row>
    <row r="418" spans="10:14" x14ac:dyDescent="0.25">
      <c r="J418" s="6" t="s">
        <v>3490</v>
      </c>
      <c r="K418" s="6" t="s">
        <v>4464</v>
      </c>
      <c r="L418" s="6" t="s">
        <v>4464</v>
      </c>
      <c r="M418" s="6" t="s">
        <v>4434</v>
      </c>
      <c r="N418" s="6" t="s">
        <v>5898</v>
      </c>
    </row>
    <row r="419" spans="10:14" x14ac:dyDescent="0.25">
      <c r="J419" s="6" t="s">
        <v>669</v>
      </c>
      <c r="K419" s="6" t="s">
        <v>4473</v>
      </c>
      <c r="L419" s="6" t="s">
        <v>4473</v>
      </c>
      <c r="M419" s="6" t="s">
        <v>4434</v>
      </c>
      <c r="N419" s="6" t="s">
        <v>5512</v>
      </c>
    </row>
    <row r="420" spans="10:14" x14ac:dyDescent="0.25">
      <c r="J420" s="6" t="s">
        <v>671</v>
      </c>
      <c r="K420" s="6" t="s">
        <v>4473</v>
      </c>
      <c r="L420" s="6" t="s">
        <v>4473</v>
      </c>
      <c r="M420" s="6" t="s">
        <v>4434</v>
      </c>
      <c r="N420" s="6" t="s">
        <v>5899</v>
      </c>
    </row>
    <row r="421" spans="10:14" x14ac:dyDescent="0.25">
      <c r="J421" s="6" t="s">
        <v>672</v>
      </c>
      <c r="K421" s="6" t="s">
        <v>4464</v>
      </c>
      <c r="L421" s="6" t="s">
        <v>4464</v>
      </c>
      <c r="M421" s="6" t="s">
        <v>4434</v>
      </c>
      <c r="N421" s="6" t="s">
        <v>5049</v>
      </c>
    </row>
    <row r="422" spans="10:14" x14ac:dyDescent="0.25">
      <c r="J422" s="6" t="s">
        <v>674</v>
      </c>
      <c r="K422" s="6" t="s">
        <v>4486</v>
      </c>
      <c r="L422" s="6" t="s">
        <v>4486</v>
      </c>
      <c r="M422" s="6" t="s">
        <v>130</v>
      </c>
      <c r="N422" s="6" t="s">
        <v>4952</v>
      </c>
    </row>
    <row r="423" spans="10:14" x14ac:dyDescent="0.25">
      <c r="J423" s="6" t="s">
        <v>676</v>
      </c>
      <c r="K423" s="6" t="s">
        <v>4514</v>
      </c>
      <c r="L423" s="6" t="s">
        <v>4514</v>
      </c>
      <c r="M423" s="6" t="s">
        <v>118</v>
      </c>
      <c r="N423" s="6" t="s">
        <v>5900</v>
      </c>
    </row>
    <row r="424" spans="10:14" x14ac:dyDescent="0.25">
      <c r="J424" s="6" t="s">
        <v>3492</v>
      </c>
      <c r="K424" s="6" t="s">
        <v>4517</v>
      </c>
      <c r="L424" s="6" t="s">
        <v>4517</v>
      </c>
      <c r="M424" s="6" t="s">
        <v>4481</v>
      </c>
      <c r="N424" s="6" t="s">
        <v>5397</v>
      </c>
    </row>
    <row r="425" spans="10:14" x14ac:dyDescent="0.25">
      <c r="J425" s="6" t="s">
        <v>678</v>
      </c>
      <c r="K425" s="6" t="s">
        <v>4493</v>
      </c>
      <c r="L425" s="6" t="s">
        <v>4494</v>
      </c>
      <c r="M425" s="6" t="s">
        <v>4450</v>
      </c>
      <c r="N425" s="6" t="s">
        <v>5901</v>
      </c>
    </row>
    <row r="426" spans="10:14" x14ac:dyDescent="0.25">
      <c r="J426" s="6" t="s">
        <v>3494</v>
      </c>
      <c r="K426" s="6" t="s">
        <v>4491</v>
      </c>
      <c r="L426" s="6" t="s">
        <v>4491</v>
      </c>
      <c r="M426" s="6" t="s">
        <v>4450</v>
      </c>
      <c r="N426" s="6" t="s">
        <v>5171</v>
      </c>
    </row>
    <row r="427" spans="10:14" x14ac:dyDescent="0.25">
      <c r="J427" s="6" t="s">
        <v>3496</v>
      </c>
      <c r="K427" s="6" t="s">
        <v>4500</v>
      </c>
      <c r="L427" s="6" t="s">
        <v>4500</v>
      </c>
      <c r="M427" s="6" t="s">
        <v>4481</v>
      </c>
      <c r="N427" s="6" t="s">
        <v>5475</v>
      </c>
    </row>
    <row r="428" spans="10:14" x14ac:dyDescent="0.25">
      <c r="J428" s="6" t="s">
        <v>680</v>
      </c>
      <c r="K428" s="6" t="s">
        <v>4448</v>
      </c>
      <c r="L428" s="6" t="s">
        <v>4448</v>
      </c>
      <c r="M428" s="6" t="s">
        <v>4431</v>
      </c>
      <c r="N428" s="6" t="s">
        <v>5902</v>
      </c>
    </row>
    <row r="429" spans="10:14" x14ac:dyDescent="0.25">
      <c r="J429" s="6" t="s">
        <v>682</v>
      </c>
      <c r="K429" s="6" t="s">
        <v>4484</v>
      </c>
      <c r="L429" s="6" t="s">
        <v>4484</v>
      </c>
      <c r="M429" s="6" t="s">
        <v>4431</v>
      </c>
      <c r="N429" s="6" t="s">
        <v>5903</v>
      </c>
    </row>
    <row r="430" spans="10:14" x14ac:dyDescent="0.25">
      <c r="J430" s="6" t="s">
        <v>684</v>
      </c>
      <c r="K430" s="6" t="s">
        <v>4546</v>
      </c>
      <c r="L430" s="6" t="s">
        <v>4546</v>
      </c>
      <c r="M430" s="6" t="s">
        <v>130</v>
      </c>
      <c r="N430" s="6" t="s">
        <v>5208</v>
      </c>
    </row>
    <row r="431" spans="10:14" x14ac:dyDescent="0.25">
      <c r="J431" s="6" t="s">
        <v>687</v>
      </c>
      <c r="K431" s="6" t="s">
        <v>4447</v>
      </c>
      <c r="L431" s="6" t="s">
        <v>4447</v>
      </c>
      <c r="M431" s="6" t="s">
        <v>4436</v>
      </c>
      <c r="N431" s="6" t="s">
        <v>5904</v>
      </c>
    </row>
    <row r="432" spans="10:14" x14ac:dyDescent="0.25">
      <c r="J432" s="6" t="s">
        <v>690</v>
      </c>
      <c r="K432" s="6" t="s">
        <v>4462</v>
      </c>
      <c r="L432" s="6" t="s">
        <v>4462</v>
      </c>
      <c r="M432" s="6" t="s">
        <v>4434</v>
      </c>
      <c r="N432" s="6" t="s">
        <v>5905</v>
      </c>
    </row>
    <row r="433" spans="10:14" x14ac:dyDescent="0.25">
      <c r="J433" s="6" t="s">
        <v>692</v>
      </c>
      <c r="K433" s="6" t="s">
        <v>4447</v>
      </c>
      <c r="L433" s="6" t="s">
        <v>4447</v>
      </c>
      <c r="M433" s="6" t="s">
        <v>4436</v>
      </c>
      <c r="N433" s="6" t="s">
        <v>5906</v>
      </c>
    </row>
    <row r="434" spans="10:14" x14ac:dyDescent="0.25">
      <c r="J434" s="6" t="s">
        <v>3497</v>
      </c>
      <c r="K434" s="6" t="s">
        <v>4541</v>
      </c>
      <c r="L434" s="6" t="s">
        <v>4541</v>
      </c>
      <c r="M434" s="6" t="s">
        <v>4441</v>
      </c>
      <c r="N434" s="6" t="s">
        <v>5450</v>
      </c>
    </row>
    <row r="435" spans="10:14" x14ac:dyDescent="0.25">
      <c r="J435" s="6" t="s">
        <v>694</v>
      </c>
      <c r="K435" s="6" t="s">
        <v>4443</v>
      </c>
      <c r="L435" s="6" t="s">
        <v>4443</v>
      </c>
      <c r="M435" s="6" t="s">
        <v>4436</v>
      </c>
      <c r="N435" s="6" t="s">
        <v>4748</v>
      </c>
    </row>
    <row r="436" spans="10:14" x14ac:dyDescent="0.25">
      <c r="J436" s="6" t="s">
        <v>3499</v>
      </c>
      <c r="K436" s="6" t="s">
        <v>4464</v>
      </c>
      <c r="L436" s="6" t="s">
        <v>4464</v>
      </c>
      <c r="M436" s="6" t="s">
        <v>4434</v>
      </c>
      <c r="N436" s="6" t="s">
        <v>5907</v>
      </c>
    </row>
    <row r="437" spans="10:14" x14ac:dyDescent="0.25">
      <c r="J437" s="6" t="s">
        <v>696</v>
      </c>
      <c r="K437" s="6" t="s">
        <v>4536</v>
      </c>
      <c r="L437" s="6" t="s">
        <v>4536</v>
      </c>
      <c r="M437" s="6" t="s">
        <v>4434</v>
      </c>
      <c r="N437" s="6" t="s">
        <v>5279</v>
      </c>
    </row>
    <row r="438" spans="10:14" x14ac:dyDescent="0.25">
      <c r="J438" s="6" t="s">
        <v>3500</v>
      </c>
      <c r="K438" s="6" t="s">
        <v>4447</v>
      </c>
      <c r="L438" s="6" t="s">
        <v>4447</v>
      </c>
      <c r="M438" s="6" t="s">
        <v>4436</v>
      </c>
      <c r="N438" s="6" t="s">
        <v>5908</v>
      </c>
    </row>
    <row r="439" spans="10:14" x14ac:dyDescent="0.25">
      <c r="J439" s="6" t="s">
        <v>3501</v>
      </c>
      <c r="K439" s="6" t="s">
        <v>4447</v>
      </c>
      <c r="L439" s="6" t="s">
        <v>4447</v>
      </c>
      <c r="M439" s="6" t="s">
        <v>4436</v>
      </c>
      <c r="N439" s="6" t="s">
        <v>5909</v>
      </c>
    </row>
    <row r="440" spans="10:14" x14ac:dyDescent="0.25">
      <c r="J440" s="6" t="s">
        <v>698</v>
      </c>
      <c r="K440" s="6" t="s">
        <v>4547</v>
      </c>
      <c r="L440" s="6" t="s">
        <v>4547</v>
      </c>
      <c r="M440" s="6" t="s">
        <v>4450</v>
      </c>
      <c r="N440" s="6" t="s">
        <v>4946</v>
      </c>
    </row>
    <row r="441" spans="10:14" x14ac:dyDescent="0.25">
      <c r="J441" s="6" t="s">
        <v>701</v>
      </c>
      <c r="K441" s="6" t="s">
        <v>4548</v>
      </c>
      <c r="L441" s="6" t="s">
        <v>4548</v>
      </c>
      <c r="M441" s="6" t="s">
        <v>4441</v>
      </c>
      <c r="N441" s="6" t="s">
        <v>5212</v>
      </c>
    </row>
    <row r="442" spans="10:14" x14ac:dyDescent="0.25">
      <c r="J442" s="6" t="s">
        <v>3502</v>
      </c>
      <c r="K442" s="6" t="s">
        <v>4541</v>
      </c>
      <c r="L442" s="6" t="s">
        <v>4541</v>
      </c>
      <c r="M442" s="6" t="s">
        <v>4441</v>
      </c>
      <c r="N442" s="6" t="s">
        <v>5910</v>
      </c>
    </row>
    <row r="443" spans="10:14" x14ac:dyDescent="0.25">
      <c r="J443" s="6" t="s">
        <v>703</v>
      </c>
      <c r="K443" s="6" t="s">
        <v>4460</v>
      </c>
      <c r="L443" s="6" t="s">
        <v>4460</v>
      </c>
      <c r="M443" s="6" t="s">
        <v>4431</v>
      </c>
      <c r="N443" s="6" t="s">
        <v>5514</v>
      </c>
    </row>
    <row r="444" spans="10:14" x14ac:dyDescent="0.25">
      <c r="J444" s="6" t="s">
        <v>3503</v>
      </c>
      <c r="K444" s="6" t="s">
        <v>3153</v>
      </c>
      <c r="L444" s="6" t="s">
        <v>3153</v>
      </c>
      <c r="M444" s="6" t="s">
        <v>4438</v>
      </c>
      <c r="N444" s="6" t="s">
        <v>5911</v>
      </c>
    </row>
    <row r="445" spans="10:14" x14ac:dyDescent="0.25">
      <c r="J445" s="6" t="s">
        <v>3504</v>
      </c>
      <c r="K445" s="6" t="s">
        <v>4445</v>
      </c>
      <c r="L445" s="6" t="s">
        <v>4445</v>
      </c>
      <c r="M445" s="6" t="s">
        <v>4431</v>
      </c>
      <c r="N445" s="6" t="s">
        <v>5912</v>
      </c>
    </row>
    <row r="446" spans="10:14" x14ac:dyDescent="0.25">
      <c r="J446" s="6" t="s">
        <v>706</v>
      </c>
      <c r="K446" s="6" t="s">
        <v>4521</v>
      </c>
      <c r="L446" s="6" t="s">
        <v>4521</v>
      </c>
      <c r="M446" s="6" t="s">
        <v>4441</v>
      </c>
      <c r="N446" s="6" t="s">
        <v>5913</v>
      </c>
    </row>
    <row r="447" spans="10:14" x14ac:dyDescent="0.25">
      <c r="J447" s="6" t="s">
        <v>709</v>
      </c>
      <c r="K447" s="6" t="s">
        <v>4480</v>
      </c>
      <c r="L447" s="6" t="s">
        <v>4480</v>
      </c>
      <c r="M447" s="6" t="s">
        <v>4481</v>
      </c>
      <c r="N447" s="6" t="s">
        <v>5914</v>
      </c>
    </row>
    <row r="448" spans="10:14" x14ac:dyDescent="0.25">
      <c r="J448" s="6" t="s">
        <v>711</v>
      </c>
      <c r="K448" s="6" t="s">
        <v>4462</v>
      </c>
      <c r="L448" s="6" t="s">
        <v>4462</v>
      </c>
      <c r="M448" s="6" t="s">
        <v>4434</v>
      </c>
      <c r="N448" s="6" t="s">
        <v>5915</v>
      </c>
    </row>
    <row r="449" spans="10:14" x14ac:dyDescent="0.25">
      <c r="J449" s="6" t="s">
        <v>713</v>
      </c>
      <c r="K449" s="6" t="s">
        <v>4440</v>
      </c>
      <c r="L449" s="6" t="s">
        <v>4440</v>
      </c>
      <c r="M449" s="6" t="s">
        <v>4441</v>
      </c>
      <c r="N449" s="6" t="s">
        <v>5916</v>
      </c>
    </row>
    <row r="450" spans="10:14" x14ac:dyDescent="0.25">
      <c r="J450" s="6" t="s">
        <v>715</v>
      </c>
      <c r="K450" s="6" t="s">
        <v>4480</v>
      </c>
      <c r="L450" s="6" t="s">
        <v>4480</v>
      </c>
      <c r="M450" s="6" t="s">
        <v>4481</v>
      </c>
      <c r="N450" s="6" t="s">
        <v>5917</v>
      </c>
    </row>
    <row r="451" spans="10:14" x14ac:dyDescent="0.25">
      <c r="J451" s="6" t="s">
        <v>717</v>
      </c>
      <c r="K451" s="6" t="s">
        <v>4549</v>
      </c>
      <c r="L451" s="6" t="s">
        <v>4549</v>
      </c>
      <c r="M451" s="6" t="s">
        <v>4438</v>
      </c>
      <c r="N451" s="6" t="s">
        <v>5513</v>
      </c>
    </row>
    <row r="452" spans="10:14" x14ac:dyDescent="0.25">
      <c r="J452" s="6" t="s">
        <v>3505</v>
      </c>
      <c r="K452" s="6" t="s">
        <v>4507</v>
      </c>
      <c r="L452" s="6" t="s">
        <v>4507</v>
      </c>
      <c r="M452" s="6" t="s">
        <v>4503</v>
      </c>
      <c r="N452" s="6" t="s">
        <v>5918</v>
      </c>
    </row>
    <row r="453" spans="10:14" x14ac:dyDescent="0.25">
      <c r="J453" s="6" t="s">
        <v>719</v>
      </c>
      <c r="K453" s="6" t="s">
        <v>4507</v>
      </c>
      <c r="L453" s="6" t="s">
        <v>4507</v>
      </c>
      <c r="M453" s="6" t="s">
        <v>4503</v>
      </c>
      <c r="N453" s="6" t="s">
        <v>5919</v>
      </c>
    </row>
    <row r="454" spans="10:14" x14ac:dyDescent="0.25">
      <c r="J454" s="6" t="s">
        <v>721</v>
      </c>
      <c r="K454" s="6" t="s">
        <v>4507</v>
      </c>
      <c r="L454" s="6" t="s">
        <v>4507</v>
      </c>
      <c r="M454" s="6" t="s">
        <v>4503</v>
      </c>
      <c r="N454" s="6" t="s">
        <v>5920</v>
      </c>
    </row>
    <row r="455" spans="10:14" x14ac:dyDescent="0.25">
      <c r="J455" s="6" t="s">
        <v>723</v>
      </c>
      <c r="K455" s="6" t="s">
        <v>4508</v>
      </c>
      <c r="L455" s="6" t="s">
        <v>4508</v>
      </c>
      <c r="M455" s="6" t="s">
        <v>4441</v>
      </c>
      <c r="N455" s="6" t="s">
        <v>5436</v>
      </c>
    </row>
    <row r="456" spans="10:14" x14ac:dyDescent="0.25">
      <c r="J456" s="6" t="s">
        <v>725</v>
      </c>
      <c r="K456" s="6" t="s">
        <v>4535</v>
      </c>
      <c r="L456" s="6" t="s">
        <v>4535</v>
      </c>
      <c r="M456" s="6" t="s">
        <v>4481</v>
      </c>
      <c r="N456" s="6" t="s">
        <v>4890</v>
      </c>
    </row>
    <row r="457" spans="10:14" x14ac:dyDescent="0.25">
      <c r="J457" s="6" t="s">
        <v>727</v>
      </c>
      <c r="K457" s="6" t="s">
        <v>4550</v>
      </c>
      <c r="L457" s="6" t="s">
        <v>4550</v>
      </c>
      <c r="M457" s="6" t="s">
        <v>4431</v>
      </c>
      <c r="N457" s="6" t="s">
        <v>5516</v>
      </c>
    </row>
    <row r="458" spans="10:14" x14ac:dyDescent="0.25">
      <c r="J458" s="6" t="s">
        <v>3506</v>
      </c>
      <c r="K458" s="6" t="s">
        <v>4491</v>
      </c>
      <c r="L458" s="6" t="s">
        <v>4491</v>
      </c>
      <c r="M458" s="6" t="s">
        <v>4450</v>
      </c>
      <c r="N458" s="6" t="s">
        <v>5921</v>
      </c>
    </row>
    <row r="459" spans="10:14" x14ac:dyDescent="0.25">
      <c r="J459" s="6" t="s">
        <v>3507</v>
      </c>
      <c r="K459" s="6" t="s">
        <v>4458</v>
      </c>
      <c r="L459" s="6" t="s">
        <v>4458</v>
      </c>
      <c r="M459" s="6" t="s">
        <v>4436</v>
      </c>
      <c r="N459" s="6" t="s">
        <v>5922</v>
      </c>
    </row>
    <row r="460" spans="10:14" x14ac:dyDescent="0.25">
      <c r="J460" s="6" t="s">
        <v>3508</v>
      </c>
      <c r="K460" s="6" t="s">
        <v>4504</v>
      </c>
      <c r="L460" s="6" t="s">
        <v>4504</v>
      </c>
      <c r="M460" s="6" t="s">
        <v>4438</v>
      </c>
      <c r="N460" s="6" t="s">
        <v>5923</v>
      </c>
    </row>
    <row r="461" spans="10:14" x14ac:dyDescent="0.25">
      <c r="J461" s="6" t="s">
        <v>729</v>
      </c>
      <c r="K461" s="6" t="s">
        <v>4433</v>
      </c>
      <c r="L461" s="6" t="s">
        <v>4433</v>
      </c>
      <c r="M461" s="6" t="s">
        <v>4434</v>
      </c>
      <c r="N461" s="6" t="s">
        <v>4994</v>
      </c>
    </row>
    <row r="462" spans="10:14" x14ac:dyDescent="0.25">
      <c r="J462" s="6" t="s">
        <v>732</v>
      </c>
      <c r="K462" s="6" t="s">
        <v>4479</v>
      </c>
      <c r="L462" s="6" t="s">
        <v>4479</v>
      </c>
      <c r="M462" s="6" t="s">
        <v>118</v>
      </c>
      <c r="N462" s="6" t="s">
        <v>5924</v>
      </c>
    </row>
    <row r="463" spans="10:14" x14ac:dyDescent="0.25">
      <c r="J463" s="6" t="s">
        <v>734</v>
      </c>
      <c r="K463" s="6" t="s">
        <v>4528</v>
      </c>
      <c r="L463" s="6" t="s">
        <v>4528</v>
      </c>
      <c r="M463" s="6" t="s">
        <v>4455</v>
      </c>
      <c r="N463" s="6" t="s">
        <v>5925</v>
      </c>
    </row>
    <row r="464" spans="10:14" x14ac:dyDescent="0.25">
      <c r="J464" s="6" t="s">
        <v>3509</v>
      </c>
      <c r="K464" s="6" t="s">
        <v>4447</v>
      </c>
      <c r="L464" s="6" t="s">
        <v>4447</v>
      </c>
      <c r="M464" s="6" t="s">
        <v>4436</v>
      </c>
      <c r="N464" s="6" t="s">
        <v>5926</v>
      </c>
    </row>
    <row r="465" spans="10:14" x14ac:dyDescent="0.25">
      <c r="J465" s="6" t="s">
        <v>736</v>
      </c>
      <c r="K465" s="6" t="s">
        <v>4482</v>
      </c>
      <c r="L465" s="6" t="s">
        <v>4482</v>
      </c>
      <c r="M465" s="6" t="s">
        <v>4436</v>
      </c>
      <c r="N465" s="6" t="s">
        <v>5927</v>
      </c>
    </row>
    <row r="466" spans="10:14" x14ac:dyDescent="0.25">
      <c r="J466" s="6" t="s">
        <v>3510</v>
      </c>
      <c r="K466" s="6" t="s">
        <v>4462</v>
      </c>
      <c r="L466" s="6" t="s">
        <v>4462</v>
      </c>
      <c r="M466" s="6" t="s">
        <v>4434</v>
      </c>
      <c r="N466" s="6" t="s">
        <v>5928</v>
      </c>
    </row>
    <row r="467" spans="10:14" x14ac:dyDescent="0.25">
      <c r="J467" s="6" t="s">
        <v>738</v>
      </c>
      <c r="K467" s="6" t="s">
        <v>4480</v>
      </c>
      <c r="L467" s="6" t="s">
        <v>4480</v>
      </c>
      <c r="M467" s="6" t="s">
        <v>4481</v>
      </c>
      <c r="N467" s="6" t="s">
        <v>5929</v>
      </c>
    </row>
    <row r="468" spans="10:14" x14ac:dyDescent="0.25">
      <c r="J468" s="6" t="s">
        <v>3511</v>
      </c>
      <c r="K468" s="6" t="s">
        <v>4541</v>
      </c>
      <c r="L468" s="6" t="s">
        <v>4541</v>
      </c>
      <c r="M468" s="6" t="s">
        <v>4441</v>
      </c>
      <c r="N468" s="6" t="s">
        <v>5930</v>
      </c>
    </row>
    <row r="469" spans="10:14" x14ac:dyDescent="0.25">
      <c r="J469" s="6" t="s">
        <v>3512</v>
      </c>
      <c r="K469" s="6" t="s">
        <v>865</v>
      </c>
      <c r="L469" s="6" t="s">
        <v>865</v>
      </c>
      <c r="M469" s="6" t="s">
        <v>4438</v>
      </c>
      <c r="N469" s="6" t="s">
        <v>5931</v>
      </c>
    </row>
    <row r="470" spans="10:14" x14ac:dyDescent="0.25">
      <c r="J470" s="6" t="s">
        <v>740</v>
      </c>
      <c r="K470" s="6" t="s">
        <v>4547</v>
      </c>
      <c r="L470" s="6" t="s">
        <v>4547</v>
      </c>
      <c r="M470" s="6" t="s">
        <v>4450</v>
      </c>
      <c r="N470" s="6" t="s">
        <v>5269</v>
      </c>
    </row>
    <row r="471" spans="10:14" x14ac:dyDescent="0.25">
      <c r="J471" s="6" t="s">
        <v>742</v>
      </c>
      <c r="K471" s="6" t="s">
        <v>4510</v>
      </c>
      <c r="L471" s="6" t="s">
        <v>4510</v>
      </c>
      <c r="M471" s="6" t="s">
        <v>130</v>
      </c>
      <c r="N471" s="6" t="s">
        <v>4755</v>
      </c>
    </row>
    <row r="472" spans="10:14" x14ac:dyDescent="0.25">
      <c r="J472" s="6" t="s">
        <v>744</v>
      </c>
      <c r="K472" s="6" t="s">
        <v>3153</v>
      </c>
      <c r="L472" s="6" t="s">
        <v>3153</v>
      </c>
      <c r="M472" s="6" t="s">
        <v>4438</v>
      </c>
      <c r="N472" s="6" t="s">
        <v>4921</v>
      </c>
    </row>
    <row r="473" spans="10:14" x14ac:dyDescent="0.25">
      <c r="J473" s="6" t="s">
        <v>747</v>
      </c>
      <c r="K473" s="6" t="s">
        <v>4464</v>
      </c>
      <c r="L473" s="6" t="s">
        <v>4464</v>
      </c>
      <c r="M473" s="6" t="s">
        <v>4434</v>
      </c>
      <c r="N473" s="6" t="s">
        <v>5087</v>
      </c>
    </row>
    <row r="474" spans="10:14" x14ac:dyDescent="0.25">
      <c r="J474" s="6" t="s">
        <v>749</v>
      </c>
      <c r="K474" s="6" t="s">
        <v>4547</v>
      </c>
      <c r="L474" s="6" t="s">
        <v>4547</v>
      </c>
      <c r="M474" s="6" t="s">
        <v>4450</v>
      </c>
      <c r="N474" s="6" t="s">
        <v>4820</v>
      </c>
    </row>
    <row r="475" spans="10:14" x14ac:dyDescent="0.25">
      <c r="J475" s="6" t="s">
        <v>751</v>
      </c>
      <c r="K475" s="6" t="s">
        <v>4458</v>
      </c>
      <c r="L475" s="6" t="s">
        <v>4458</v>
      </c>
      <c r="M475" s="6" t="s">
        <v>4436</v>
      </c>
      <c r="N475" s="6" t="s">
        <v>5138</v>
      </c>
    </row>
    <row r="476" spans="10:14" x14ac:dyDescent="0.25">
      <c r="J476" s="6" t="s">
        <v>753</v>
      </c>
      <c r="K476" s="6" t="s">
        <v>4447</v>
      </c>
      <c r="L476" s="6" t="s">
        <v>4447</v>
      </c>
      <c r="M476" s="6" t="s">
        <v>4436</v>
      </c>
      <c r="N476" s="6" t="s">
        <v>5932</v>
      </c>
    </row>
    <row r="477" spans="10:14" x14ac:dyDescent="0.25">
      <c r="J477" s="6" t="s">
        <v>3513</v>
      </c>
      <c r="K477" s="6" t="s">
        <v>4447</v>
      </c>
      <c r="L477" s="6" t="s">
        <v>4447</v>
      </c>
      <c r="M477" s="6" t="s">
        <v>4436</v>
      </c>
      <c r="N477" s="6" t="s">
        <v>5933</v>
      </c>
    </row>
    <row r="478" spans="10:14" x14ac:dyDescent="0.25">
      <c r="J478" s="6" t="s">
        <v>755</v>
      </c>
      <c r="K478" s="6" t="s">
        <v>4510</v>
      </c>
      <c r="L478" s="6" t="s">
        <v>4510</v>
      </c>
      <c r="M478" s="6" t="s">
        <v>130</v>
      </c>
      <c r="N478" s="6" t="s">
        <v>5023</v>
      </c>
    </row>
    <row r="479" spans="10:14" x14ac:dyDescent="0.25">
      <c r="J479" s="6" t="s">
        <v>758</v>
      </c>
      <c r="K479" s="6" t="s">
        <v>4507</v>
      </c>
      <c r="L479" s="6" t="s">
        <v>4507</v>
      </c>
      <c r="M479" s="6" t="s">
        <v>4503</v>
      </c>
      <c r="N479" s="6" t="s">
        <v>5934</v>
      </c>
    </row>
    <row r="480" spans="10:14" x14ac:dyDescent="0.25">
      <c r="J480" s="6" t="s">
        <v>760</v>
      </c>
      <c r="K480" s="6" t="s">
        <v>4544</v>
      </c>
      <c r="L480" s="6" t="s">
        <v>4544</v>
      </c>
      <c r="M480" s="6" t="s">
        <v>4436</v>
      </c>
      <c r="N480" s="6" t="s">
        <v>5466</v>
      </c>
    </row>
    <row r="481" spans="10:14" x14ac:dyDescent="0.25">
      <c r="J481" s="6" t="s">
        <v>762</v>
      </c>
      <c r="K481" s="6" t="s">
        <v>4531</v>
      </c>
      <c r="L481" s="6" t="s">
        <v>4531</v>
      </c>
      <c r="M481" s="6" t="s">
        <v>4441</v>
      </c>
      <c r="N481" s="6" t="s">
        <v>5375</v>
      </c>
    </row>
    <row r="482" spans="10:14" x14ac:dyDescent="0.25">
      <c r="J482" s="6" t="s">
        <v>3514</v>
      </c>
      <c r="K482" s="6" t="s">
        <v>4504</v>
      </c>
      <c r="L482" s="6" t="s">
        <v>4504</v>
      </c>
      <c r="M482" s="6" t="s">
        <v>4438</v>
      </c>
      <c r="N482" s="6" t="s">
        <v>5935</v>
      </c>
    </row>
    <row r="483" spans="10:14" x14ac:dyDescent="0.25">
      <c r="J483" s="6" t="s">
        <v>765</v>
      </c>
      <c r="K483" s="6" t="s">
        <v>4496</v>
      </c>
      <c r="L483" s="6" t="s">
        <v>4496</v>
      </c>
      <c r="M483" s="6" t="s">
        <v>4438</v>
      </c>
      <c r="N483" s="6" t="s">
        <v>4708</v>
      </c>
    </row>
    <row r="484" spans="10:14" x14ac:dyDescent="0.25">
      <c r="J484" s="6" t="s">
        <v>3515</v>
      </c>
      <c r="K484" s="6" t="s">
        <v>4531</v>
      </c>
      <c r="L484" s="6" t="s">
        <v>4531</v>
      </c>
      <c r="M484" s="6" t="s">
        <v>4441</v>
      </c>
      <c r="N484" s="6" t="s">
        <v>5936</v>
      </c>
    </row>
    <row r="485" spans="10:14" x14ac:dyDescent="0.25">
      <c r="J485" s="6" t="s">
        <v>768</v>
      </c>
      <c r="K485" s="6" t="s">
        <v>4475</v>
      </c>
      <c r="L485" s="6" t="s">
        <v>4475</v>
      </c>
      <c r="M485" s="6" t="s">
        <v>118</v>
      </c>
      <c r="N485" s="6" t="s">
        <v>5937</v>
      </c>
    </row>
    <row r="486" spans="10:14" x14ac:dyDescent="0.25">
      <c r="J486" s="6" t="s">
        <v>3516</v>
      </c>
      <c r="K486" s="6" t="s">
        <v>4458</v>
      </c>
      <c r="L486" s="6" t="s">
        <v>4458</v>
      </c>
      <c r="M486" s="6" t="s">
        <v>4436</v>
      </c>
      <c r="N486" s="6" t="s">
        <v>5938</v>
      </c>
    </row>
    <row r="487" spans="10:14" x14ac:dyDescent="0.25">
      <c r="J487" s="6" t="s">
        <v>770</v>
      </c>
      <c r="K487" s="6" t="s">
        <v>4482</v>
      </c>
      <c r="L487" s="6" t="s">
        <v>4482</v>
      </c>
      <c r="M487" s="6" t="s">
        <v>4436</v>
      </c>
      <c r="N487" s="6" t="s">
        <v>5411</v>
      </c>
    </row>
    <row r="488" spans="10:14" x14ac:dyDescent="0.25">
      <c r="J488" s="6" t="s">
        <v>772</v>
      </c>
      <c r="K488" s="6" t="s">
        <v>4550</v>
      </c>
      <c r="L488" s="6" t="s">
        <v>4550</v>
      </c>
      <c r="M488" s="6" t="s">
        <v>4431</v>
      </c>
      <c r="N488" s="6" t="s">
        <v>5639</v>
      </c>
    </row>
    <row r="489" spans="10:14" x14ac:dyDescent="0.25">
      <c r="J489" s="6" t="s">
        <v>775</v>
      </c>
      <c r="K489" s="6" t="s">
        <v>4483</v>
      </c>
      <c r="L489" s="6" t="s">
        <v>4483</v>
      </c>
      <c r="M489" s="6" t="s">
        <v>4438</v>
      </c>
      <c r="N489" s="6" t="s">
        <v>5653</v>
      </c>
    </row>
    <row r="490" spans="10:14" x14ac:dyDescent="0.25">
      <c r="J490" s="6" t="s">
        <v>778</v>
      </c>
      <c r="K490" s="6" t="s">
        <v>4499</v>
      </c>
      <c r="L490" s="6" t="s">
        <v>4499</v>
      </c>
      <c r="M490" s="6" t="s">
        <v>4438</v>
      </c>
      <c r="N490" s="6" t="s">
        <v>5517</v>
      </c>
    </row>
    <row r="491" spans="10:14" x14ac:dyDescent="0.25">
      <c r="J491" s="6" t="s">
        <v>3517</v>
      </c>
      <c r="K491" s="6" t="s">
        <v>4502</v>
      </c>
      <c r="L491" s="6" t="s">
        <v>4502</v>
      </c>
      <c r="M491" s="6" t="s">
        <v>4503</v>
      </c>
      <c r="N491" s="6" t="s">
        <v>5939</v>
      </c>
    </row>
    <row r="492" spans="10:14" x14ac:dyDescent="0.25">
      <c r="J492" s="6" t="s">
        <v>781</v>
      </c>
      <c r="K492" s="6" t="s">
        <v>4472</v>
      </c>
      <c r="L492" s="6" t="s">
        <v>4472</v>
      </c>
      <c r="M492" s="6" t="s">
        <v>4438</v>
      </c>
      <c r="N492" s="6" t="s">
        <v>4787</v>
      </c>
    </row>
    <row r="493" spans="10:14" x14ac:dyDescent="0.25">
      <c r="J493" s="6" t="s">
        <v>783</v>
      </c>
      <c r="K493" s="6" t="s">
        <v>4456</v>
      </c>
      <c r="L493" s="6" t="s">
        <v>4456</v>
      </c>
      <c r="M493" s="6" t="s">
        <v>4431</v>
      </c>
      <c r="N493" s="6" t="s">
        <v>5257</v>
      </c>
    </row>
    <row r="494" spans="10:14" x14ac:dyDescent="0.25">
      <c r="J494" s="6" t="s">
        <v>3519</v>
      </c>
      <c r="K494" s="6" t="s">
        <v>4435</v>
      </c>
      <c r="L494" s="6" t="s">
        <v>4435</v>
      </c>
      <c r="M494" s="6" t="s">
        <v>4436</v>
      </c>
      <c r="N494" s="6" t="s">
        <v>5940</v>
      </c>
    </row>
    <row r="495" spans="10:14" x14ac:dyDescent="0.25">
      <c r="J495" s="6" t="s">
        <v>785</v>
      </c>
      <c r="K495" s="6" t="s">
        <v>4475</v>
      </c>
      <c r="L495" s="6" t="s">
        <v>4475</v>
      </c>
      <c r="M495" s="6" t="s">
        <v>118</v>
      </c>
      <c r="N495" s="6" t="s">
        <v>4941</v>
      </c>
    </row>
    <row r="496" spans="10:14" x14ac:dyDescent="0.25">
      <c r="J496" s="6" t="s">
        <v>787</v>
      </c>
      <c r="K496" s="6" t="s">
        <v>4480</v>
      </c>
      <c r="L496" s="6" t="s">
        <v>4480</v>
      </c>
      <c r="M496" s="6" t="s">
        <v>4481</v>
      </c>
      <c r="N496" s="6" t="s">
        <v>5941</v>
      </c>
    </row>
    <row r="497" spans="10:14" x14ac:dyDescent="0.25">
      <c r="J497" s="6" t="s">
        <v>3521</v>
      </c>
      <c r="K497" s="6" t="s">
        <v>4443</v>
      </c>
      <c r="L497" s="6" t="s">
        <v>4443</v>
      </c>
      <c r="M497" s="6" t="s">
        <v>4436</v>
      </c>
      <c r="N497" s="6" t="s">
        <v>5942</v>
      </c>
    </row>
    <row r="498" spans="10:14" x14ac:dyDescent="0.25">
      <c r="J498" s="6" t="s">
        <v>3523</v>
      </c>
      <c r="K498" s="6" t="s">
        <v>4480</v>
      </c>
      <c r="L498" s="6" t="s">
        <v>4480</v>
      </c>
      <c r="M498" s="6" t="s">
        <v>4481</v>
      </c>
      <c r="N498" s="6" t="s">
        <v>5943</v>
      </c>
    </row>
    <row r="499" spans="10:14" x14ac:dyDescent="0.25">
      <c r="J499" s="6" t="s">
        <v>790</v>
      </c>
      <c r="K499" s="6" t="s">
        <v>4464</v>
      </c>
      <c r="L499" s="6" t="s">
        <v>4464</v>
      </c>
      <c r="M499" s="6" t="s">
        <v>4434</v>
      </c>
      <c r="N499" s="6" t="s">
        <v>5114</v>
      </c>
    </row>
    <row r="500" spans="10:14" x14ac:dyDescent="0.25">
      <c r="J500" s="6" t="s">
        <v>792</v>
      </c>
      <c r="K500" s="6" t="s">
        <v>4498</v>
      </c>
      <c r="L500" s="6" t="s">
        <v>4498</v>
      </c>
      <c r="M500" s="6" t="s">
        <v>4436</v>
      </c>
      <c r="N500" s="6" t="s">
        <v>5351</v>
      </c>
    </row>
    <row r="501" spans="10:14" x14ac:dyDescent="0.25">
      <c r="J501" s="6" t="s">
        <v>794</v>
      </c>
      <c r="K501" s="6" t="s">
        <v>4536</v>
      </c>
      <c r="L501" s="6" t="s">
        <v>4536</v>
      </c>
      <c r="M501" s="6" t="s">
        <v>4434</v>
      </c>
      <c r="N501" s="6" t="s">
        <v>5016</v>
      </c>
    </row>
    <row r="502" spans="10:14" x14ac:dyDescent="0.25">
      <c r="J502" s="6" t="s">
        <v>3524</v>
      </c>
      <c r="K502" s="6" t="s">
        <v>4488</v>
      </c>
      <c r="L502" s="6" t="s">
        <v>4488</v>
      </c>
      <c r="M502" s="6" t="s">
        <v>130</v>
      </c>
      <c r="N502" s="6" t="s">
        <v>5944</v>
      </c>
    </row>
    <row r="503" spans="10:14" x14ac:dyDescent="0.25">
      <c r="J503" s="6" t="s">
        <v>796</v>
      </c>
      <c r="K503" s="6" t="s">
        <v>4544</v>
      </c>
      <c r="L503" s="6" t="s">
        <v>4544</v>
      </c>
      <c r="M503" s="6" t="s">
        <v>4436</v>
      </c>
      <c r="N503" s="6" t="s">
        <v>5520</v>
      </c>
    </row>
    <row r="504" spans="10:14" x14ac:dyDescent="0.25">
      <c r="J504" s="6" t="s">
        <v>798</v>
      </c>
      <c r="K504" s="6" t="s">
        <v>4493</v>
      </c>
      <c r="L504" s="6" t="s">
        <v>4494</v>
      </c>
      <c r="M504" s="6" t="s">
        <v>4450</v>
      </c>
      <c r="N504" s="6" t="s">
        <v>5519</v>
      </c>
    </row>
    <row r="505" spans="10:14" x14ac:dyDescent="0.25">
      <c r="J505" s="6" t="s">
        <v>800</v>
      </c>
      <c r="K505" s="6" t="s">
        <v>4447</v>
      </c>
      <c r="L505" s="6" t="s">
        <v>4447</v>
      </c>
      <c r="M505" s="6" t="s">
        <v>4436</v>
      </c>
      <c r="N505" s="6" t="s">
        <v>5945</v>
      </c>
    </row>
    <row r="506" spans="10:14" x14ac:dyDescent="0.25">
      <c r="J506" s="6" t="s">
        <v>803</v>
      </c>
      <c r="K506" s="6" t="s">
        <v>4551</v>
      </c>
      <c r="L506" s="6" t="s">
        <v>4551</v>
      </c>
      <c r="M506" s="6" t="s">
        <v>4455</v>
      </c>
      <c r="N506" s="6" t="s">
        <v>4881</v>
      </c>
    </row>
    <row r="507" spans="10:14" x14ac:dyDescent="0.25">
      <c r="J507" s="6" t="s">
        <v>805</v>
      </c>
      <c r="K507" s="6" t="s">
        <v>4538</v>
      </c>
      <c r="L507" s="6" t="s">
        <v>4538</v>
      </c>
      <c r="M507" s="6" t="s">
        <v>4441</v>
      </c>
      <c r="N507" s="6" t="s">
        <v>5365</v>
      </c>
    </row>
    <row r="508" spans="10:14" x14ac:dyDescent="0.25">
      <c r="J508" s="6" t="s">
        <v>808</v>
      </c>
      <c r="K508" s="6" t="s">
        <v>4495</v>
      </c>
      <c r="L508" s="6" t="s">
        <v>4495</v>
      </c>
      <c r="M508" s="6" t="s">
        <v>4431</v>
      </c>
      <c r="N508" s="6" t="s">
        <v>5373</v>
      </c>
    </row>
    <row r="509" spans="10:14" x14ac:dyDescent="0.25">
      <c r="J509" s="6" t="s">
        <v>810</v>
      </c>
      <c r="K509" s="6" t="s">
        <v>4552</v>
      </c>
      <c r="L509" s="6" t="s">
        <v>4552</v>
      </c>
      <c r="M509" s="6" t="s">
        <v>4436</v>
      </c>
      <c r="N509" s="6" t="s">
        <v>5575</v>
      </c>
    </row>
    <row r="510" spans="10:14" x14ac:dyDescent="0.25">
      <c r="J510" s="6" t="s">
        <v>812</v>
      </c>
      <c r="K510" s="6" t="s">
        <v>4480</v>
      </c>
      <c r="L510" s="6" t="s">
        <v>4480</v>
      </c>
      <c r="M510" s="6" t="s">
        <v>4481</v>
      </c>
      <c r="N510" s="6" t="s">
        <v>5458</v>
      </c>
    </row>
    <row r="511" spans="10:14" x14ac:dyDescent="0.25">
      <c r="J511" s="6" t="s">
        <v>3526</v>
      </c>
      <c r="K511" s="6" t="s">
        <v>4448</v>
      </c>
      <c r="L511" s="6" t="s">
        <v>4448</v>
      </c>
      <c r="M511" s="6" t="s">
        <v>4431</v>
      </c>
      <c r="N511" s="6" t="s">
        <v>5946</v>
      </c>
    </row>
    <row r="512" spans="10:14" x14ac:dyDescent="0.25">
      <c r="J512" s="6" t="s">
        <v>814</v>
      </c>
      <c r="K512" s="6" t="s">
        <v>4533</v>
      </c>
      <c r="L512" s="6" t="s">
        <v>4533</v>
      </c>
      <c r="M512" s="6" t="s">
        <v>4450</v>
      </c>
      <c r="N512" s="6" t="s">
        <v>5522</v>
      </c>
    </row>
    <row r="513" spans="10:14" x14ac:dyDescent="0.25">
      <c r="J513" s="6" t="s">
        <v>816</v>
      </c>
      <c r="K513" s="6" t="s">
        <v>4547</v>
      </c>
      <c r="L513" s="6" t="s">
        <v>4547</v>
      </c>
      <c r="M513" s="6" t="s">
        <v>4450</v>
      </c>
      <c r="N513" s="6" t="s">
        <v>5055</v>
      </c>
    </row>
    <row r="514" spans="10:14" x14ac:dyDescent="0.25">
      <c r="J514" s="6" t="s">
        <v>3527</v>
      </c>
      <c r="K514" s="6" t="s">
        <v>4553</v>
      </c>
      <c r="L514" s="6" t="s">
        <v>4553</v>
      </c>
      <c r="M514" s="6" t="s">
        <v>4450</v>
      </c>
      <c r="N514" s="6" t="s">
        <v>5947</v>
      </c>
    </row>
    <row r="515" spans="10:14" x14ac:dyDescent="0.25">
      <c r="J515" s="6" t="s">
        <v>819</v>
      </c>
      <c r="K515" s="6" t="s">
        <v>4499</v>
      </c>
      <c r="L515" s="6" t="s">
        <v>4499</v>
      </c>
      <c r="M515" s="6" t="s">
        <v>4438</v>
      </c>
      <c r="N515" s="6" t="s">
        <v>5948</v>
      </c>
    </row>
    <row r="516" spans="10:14" x14ac:dyDescent="0.25">
      <c r="J516" s="6" t="s">
        <v>821</v>
      </c>
      <c r="K516" s="6" t="s">
        <v>4437</v>
      </c>
      <c r="L516" s="6" t="s">
        <v>4437</v>
      </c>
      <c r="M516" s="6" t="s">
        <v>4438</v>
      </c>
      <c r="N516" s="6" t="s">
        <v>5949</v>
      </c>
    </row>
    <row r="517" spans="10:14" x14ac:dyDescent="0.25">
      <c r="J517" s="6" t="s">
        <v>823</v>
      </c>
      <c r="K517" s="6" t="s">
        <v>4491</v>
      </c>
      <c r="L517" s="6" t="s">
        <v>4491</v>
      </c>
      <c r="M517" s="6" t="s">
        <v>4450</v>
      </c>
      <c r="N517" s="6" t="s">
        <v>5231</v>
      </c>
    </row>
    <row r="518" spans="10:14" x14ac:dyDescent="0.25">
      <c r="J518" s="6" t="s">
        <v>3528</v>
      </c>
      <c r="K518" s="6" t="s">
        <v>4437</v>
      </c>
      <c r="L518" s="6" t="s">
        <v>4437</v>
      </c>
      <c r="M518" s="6" t="s">
        <v>4438</v>
      </c>
      <c r="N518" s="6" t="s">
        <v>5950</v>
      </c>
    </row>
    <row r="519" spans="10:14" x14ac:dyDescent="0.25">
      <c r="J519" s="6" t="s">
        <v>825</v>
      </c>
      <c r="K519" s="6" t="s">
        <v>4480</v>
      </c>
      <c r="L519" s="6" t="s">
        <v>4480</v>
      </c>
      <c r="M519" s="6" t="s">
        <v>4481</v>
      </c>
      <c r="N519" s="6" t="s">
        <v>5951</v>
      </c>
    </row>
    <row r="520" spans="10:14" x14ac:dyDescent="0.25">
      <c r="J520" s="6" t="s">
        <v>3530</v>
      </c>
      <c r="K520" s="6" t="s">
        <v>4523</v>
      </c>
      <c r="L520" s="6" t="s">
        <v>4523</v>
      </c>
      <c r="M520" s="6" t="s">
        <v>118</v>
      </c>
      <c r="N520" s="6" t="s">
        <v>5952</v>
      </c>
    </row>
    <row r="521" spans="10:14" x14ac:dyDescent="0.25">
      <c r="J521" s="6" t="s">
        <v>827</v>
      </c>
      <c r="K521" s="6" t="s">
        <v>4508</v>
      </c>
      <c r="L521" s="6" t="s">
        <v>4508</v>
      </c>
      <c r="M521" s="6" t="s">
        <v>4441</v>
      </c>
      <c r="N521" s="6" t="s">
        <v>5953</v>
      </c>
    </row>
    <row r="522" spans="10:14" x14ac:dyDescent="0.25">
      <c r="J522" s="6" t="s">
        <v>829</v>
      </c>
      <c r="K522" s="6" t="s">
        <v>4541</v>
      </c>
      <c r="L522" s="6" t="s">
        <v>4541</v>
      </c>
      <c r="M522" s="6" t="s">
        <v>4441</v>
      </c>
      <c r="N522" s="6" t="s">
        <v>5954</v>
      </c>
    </row>
    <row r="523" spans="10:14" x14ac:dyDescent="0.25">
      <c r="J523" s="6" t="s">
        <v>832</v>
      </c>
      <c r="K523" s="6" t="s">
        <v>4452</v>
      </c>
      <c r="L523" s="6" t="s">
        <v>4452</v>
      </c>
      <c r="M523" s="6" t="s">
        <v>4438</v>
      </c>
      <c r="N523" s="6" t="s">
        <v>5241</v>
      </c>
    </row>
    <row r="524" spans="10:14" x14ac:dyDescent="0.25">
      <c r="J524" s="6" t="s">
        <v>835</v>
      </c>
      <c r="K524" s="6" t="s">
        <v>4489</v>
      </c>
      <c r="L524" s="6" t="s">
        <v>4489</v>
      </c>
      <c r="M524" s="6" t="s">
        <v>4455</v>
      </c>
      <c r="N524" s="6" t="s">
        <v>5955</v>
      </c>
    </row>
    <row r="525" spans="10:14" x14ac:dyDescent="0.25">
      <c r="J525" s="6" t="s">
        <v>3531</v>
      </c>
      <c r="K525" s="6" t="s">
        <v>4554</v>
      </c>
      <c r="L525" s="6" t="s">
        <v>4554</v>
      </c>
      <c r="M525" s="6" t="s">
        <v>118</v>
      </c>
      <c r="N525" s="6" t="s">
        <v>5956</v>
      </c>
    </row>
    <row r="526" spans="10:14" x14ac:dyDescent="0.25">
      <c r="J526" s="6" t="s">
        <v>837</v>
      </c>
      <c r="K526" s="6" t="s">
        <v>4500</v>
      </c>
      <c r="L526" s="6" t="s">
        <v>4500</v>
      </c>
      <c r="M526" s="6" t="s">
        <v>4481</v>
      </c>
      <c r="N526" s="6" t="s">
        <v>5957</v>
      </c>
    </row>
    <row r="527" spans="10:14" x14ac:dyDescent="0.25">
      <c r="J527" s="6" t="s">
        <v>840</v>
      </c>
      <c r="K527" s="6" t="s">
        <v>4496</v>
      </c>
      <c r="L527" s="6" t="s">
        <v>4496</v>
      </c>
      <c r="M527" s="6" t="s">
        <v>4438</v>
      </c>
      <c r="N527" s="6" t="s">
        <v>5153</v>
      </c>
    </row>
    <row r="528" spans="10:14" x14ac:dyDescent="0.25">
      <c r="J528" s="6" t="s">
        <v>3532</v>
      </c>
      <c r="K528" s="6" t="s">
        <v>4447</v>
      </c>
      <c r="L528" s="6" t="s">
        <v>4447</v>
      </c>
      <c r="M528" s="6" t="s">
        <v>4436</v>
      </c>
      <c r="N528" s="6" t="s">
        <v>5958</v>
      </c>
    </row>
    <row r="529" spans="10:14" x14ac:dyDescent="0.25">
      <c r="J529" s="6" t="s">
        <v>842</v>
      </c>
      <c r="K529" s="6" t="s">
        <v>4443</v>
      </c>
      <c r="L529" s="6" t="s">
        <v>4443</v>
      </c>
      <c r="M529" s="6" t="s">
        <v>4436</v>
      </c>
      <c r="N529" s="6" t="s">
        <v>5959</v>
      </c>
    </row>
    <row r="530" spans="10:14" x14ac:dyDescent="0.25">
      <c r="J530" s="6" t="s">
        <v>3534</v>
      </c>
      <c r="K530" s="6" t="s">
        <v>4480</v>
      </c>
      <c r="L530" s="6" t="s">
        <v>4480</v>
      </c>
      <c r="M530" s="6" t="s">
        <v>4481</v>
      </c>
      <c r="N530" s="6" t="s">
        <v>5960</v>
      </c>
    </row>
    <row r="531" spans="10:14" x14ac:dyDescent="0.25">
      <c r="J531" s="6" t="s">
        <v>3536</v>
      </c>
      <c r="K531" s="6" t="s">
        <v>4509</v>
      </c>
      <c r="L531" s="6" t="s">
        <v>4509</v>
      </c>
      <c r="M531" s="6" t="s">
        <v>4434</v>
      </c>
      <c r="N531" s="6" t="s">
        <v>4899</v>
      </c>
    </row>
    <row r="532" spans="10:14" x14ac:dyDescent="0.25">
      <c r="J532" s="6" t="s">
        <v>3538</v>
      </c>
      <c r="K532" s="6" t="s">
        <v>4433</v>
      </c>
      <c r="L532" s="6" t="s">
        <v>4433</v>
      </c>
      <c r="M532" s="6" t="s">
        <v>4434</v>
      </c>
      <c r="N532" s="6" t="s">
        <v>5961</v>
      </c>
    </row>
    <row r="533" spans="10:14" x14ac:dyDescent="0.25">
      <c r="J533" s="6" t="s">
        <v>843</v>
      </c>
      <c r="K533" s="6" t="s">
        <v>4485</v>
      </c>
      <c r="L533" s="6" t="s">
        <v>4485</v>
      </c>
      <c r="M533" s="6" t="s">
        <v>130</v>
      </c>
      <c r="N533" s="6" t="s">
        <v>5962</v>
      </c>
    </row>
    <row r="534" spans="10:14" x14ac:dyDescent="0.25">
      <c r="J534" s="6" t="s">
        <v>3539</v>
      </c>
      <c r="K534" s="6" t="s">
        <v>4449</v>
      </c>
      <c r="L534" s="6" t="s">
        <v>4449</v>
      </c>
      <c r="M534" s="6" t="s">
        <v>4450</v>
      </c>
      <c r="N534" s="6" t="s">
        <v>5963</v>
      </c>
    </row>
    <row r="535" spans="10:14" x14ac:dyDescent="0.25">
      <c r="J535" s="6" t="s">
        <v>3541</v>
      </c>
      <c r="K535" s="6" t="s">
        <v>4477</v>
      </c>
      <c r="L535" s="6" t="s">
        <v>4477</v>
      </c>
      <c r="M535" s="6" t="s">
        <v>4441</v>
      </c>
      <c r="N535" s="6" t="s">
        <v>4927</v>
      </c>
    </row>
    <row r="536" spans="10:14" x14ac:dyDescent="0.25">
      <c r="J536" s="6" t="s">
        <v>3543</v>
      </c>
      <c r="K536" s="6" t="s">
        <v>4480</v>
      </c>
      <c r="L536" s="6" t="s">
        <v>4480</v>
      </c>
      <c r="M536" s="6" t="s">
        <v>4481</v>
      </c>
      <c r="N536" s="6" t="s">
        <v>5964</v>
      </c>
    </row>
    <row r="537" spans="10:14" x14ac:dyDescent="0.25">
      <c r="J537" s="6" t="s">
        <v>845</v>
      </c>
      <c r="K537" s="6" t="s">
        <v>4430</v>
      </c>
      <c r="L537" s="6" t="s">
        <v>4430</v>
      </c>
      <c r="M537" s="6" t="s">
        <v>4431</v>
      </c>
      <c r="N537" s="6" t="s">
        <v>4982</v>
      </c>
    </row>
    <row r="538" spans="10:14" x14ac:dyDescent="0.25">
      <c r="J538" s="6" t="s">
        <v>847</v>
      </c>
      <c r="K538" s="6" t="s">
        <v>4473</v>
      </c>
      <c r="L538" s="6" t="s">
        <v>4473</v>
      </c>
      <c r="M538" s="6" t="s">
        <v>4434</v>
      </c>
      <c r="N538" s="6" t="s">
        <v>4747</v>
      </c>
    </row>
    <row r="539" spans="10:14" x14ac:dyDescent="0.25">
      <c r="J539" s="6" t="s">
        <v>849</v>
      </c>
      <c r="K539" s="6" t="s">
        <v>4467</v>
      </c>
      <c r="L539" s="6" t="s">
        <v>4467</v>
      </c>
      <c r="M539" s="6" t="s">
        <v>4441</v>
      </c>
      <c r="N539" s="6" t="s">
        <v>5965</v>
      </c>
    </row>
    <row r="540" spans="10:14" x14ac:dyDescent="0.25">
      <c r="J540" s="6" t="s">
        <v>3544</v>
      </c>
      <c r="K540" s="6" t="s">
        <v>4554</v>
      </c>
      <c r="L540" s="6" t="s">
        <v>4554</v>
      </c>
      <c r="M540" s="6" t="s">
        <v>118</v>
      </c>
      <c r="N540" s="6" t="s">
        <v>5966</v>
      </c>
    </row>
    <row r="541" spans="10:14" x14ac:dyDescent="0.25">
      <c r="J541" s="6" t="s">
        <v>3545</v>
      </c>
      <c r="K541" s="6" t="s">
        <v>4461</v>
      </c>
      <c r="L541" s="6" t="s">
        <v>4461</v>
      </c>
      <c r="M541" s="6" t="s">
        <v>4450</v>
      </c>
      <c r="N541" s="6" t="s">
        <v>5967</v>
      </c>
    </row>
    <row r="542" spans="10:14" x14ac:dyDescent="0.25">
      <c r="J542" s="6" t="s">
        <v>3547</v>
      </c>
      <c r="K542" s="6" t="s">
        <v>4518</v>
      </c>
      <c r="L542" s="6" t="s">
        <v>4518</v>
      </c>
      <c r="M542" s="6" t="s">
        <v>4438</v>
      </c>
      <c r="N542" s="6" t="s">
        <v>5968</v>
      </c>
    </row>
    <row r="543" spans="10:14" x14ac:dyDescent="0.25">
      <c r="J543" s="6" t="s">
        <v>851</v>
      </c>
      <c r="K543" s="6" t="s">
        <v>4448</v>
      </c>
      <c r="L543" s="6" t="s">
        <v>4448</v>
      </c>
      <c r="M543" s="6" t="s">
        <v>4431</v>
      </c>
      <c r="N543" s="6" t="s">
        <v>5969</v>
      </c>
    </row>
    <row r="544" spans="10:14" x14ac:dyDescent="0.25">
      <c r="J544" s="6" t="s">
        <v>3549</v>
      </c>
      <c r="K544" s="6" t="s">
        <v>4427</v>
      </c>
      <c r="L544" s="6" t="s">
        <v>4427</v>
      </c>
      <c r="M544" s="6" t="s">
        <v>4503</v>
      </c>
      <c r="N544" s="6" t="s">
        <v>5970</v>
      </c>
    </row>
    <row r="545" spans="10:14" x14ac:dyDescent="0.25">
      <c r="J545" s="6" t="s">
        <v>853</v>
      </c>
      <c r="K545" s="6" t="s">
        <v>4468</v>
      </c>
      <c r="L545" s="6" t="s">
        <v>4468</v>
      </c>
      <c r="M545" s="6" t="s">
        <v>4434</v>
      </c>
      <c r="N545" s="6" t="s">
        <v>5971</v>
      </c>
    </row>
    <row r="546" spans="10:14" x14ac:dyDescent="0.25">
      <c r="J546" s="6" t="s">
        <v>855</v>
      </c>
      <c r="K546" s="6" t="s">
        <v>4490</v>
      </c>
      <c r="L546" s="6" t="s">
        <v>4490</v>
      </c>
      <c r="M546" s="6" t="s">
        <v>4436</v>
      </c>
      <c r="N546" s="6" t="s">
        <v>5972</v>
      </c>
    </row>
    <row r="547" spans="10:14" x14ac:dyDescent="0.25">
      <c r="J547" s="6" t="s">
        <v>857</v>
      </c>
      <c r="K547" s="6" t="s">
        <v>4462</v>
      </c>
      <c r="L547" s="6" t="s">
        <v>4462</v>
      </c>
      <c r="M547" s="6" t="s">
        <v>4434</v>
      </c>
      <c r="N547" s="6" t="s">
        <v>5973</v>
      </c>
    </row>
    <row r="548" spans="10:14" x14ac:dyDescent="0.25">
      <c r="J548" s="6" t="s">
        <v>3550</v>
      </c>
      <c r="K548" s="6" t="s">
        <v>4458</v>
      </c>
      <c r="L548" s="6" t="s">
        <v>4458</v>
      </c>
      <c r="M548" s="6" t="s">
        <v>4436</v>
      </c>
      <c r="N548" s="6" t="s">
        <v>5299</v>
      </c>
    </row>
    <row r="549" spans="10:14" x14ac:dyDescent="0.25">
      <c r="J549" s="6" t="s">
        <v>859</v>
      </c>
      <c r="K549" s="6" t="s">
        <v>4433</v>
      </c>
      <c r="L549" s="6" t="s">
        <v>4433</v>
      </c>
      <c r="M549" s="6" t="s">
        <v>4434</v>
      </c>
      <c r="N549" s="6" t="s">
        <v>5136</v>
      </c>
    </row>
    <row r="550" spans="10:14" x14ac:dyDescent="0.25">
      <c r="J550" s="6" t="s">
        <v>862</v>
      </c>
      <c r="K550" s="6" t="s">
        <v>4528</v>
      </c>
      <c r="L550" s="6" t="s">
        <v>4528</v>
      </c>
      <c r="M550" s="6" t="s">
        <v>4455</v>
      </c>
      <c r="N550" s="6" t="s">
        <v>5974</v>
      </c>
    </row>
    <row r="551" spans="10:14" x14ac:dyDescent="0.25">
      <c r="J551" s="6" t="s">
        <v>3551</v>
      </c>
      <c r="K551" s="6" t="s">
        <v>4442</v>
      </c>
      <c r="L551" s="6" t="s">
        <v>4442</v>
      </c>
      <c r="M551" s="6" t="s">
        <v>4434</v>
      </c>
      <c r="N551" s="6" t="s">
        <v>5975</v>
      </c>
    </row>
    <row r="552" spans="10:14" x14ac:dyDescent="0.25">
      <c r="J552" s="6" t="s">
        <v>3553</v>
      </c>
      <c r="K552" s="6" t="s">
        <v>311</v>
      </c>
      <c r="L552" s="6" t="s">
        <v>311</v>
      </c>
      <c r="M552" s="6" t="s">
        <v>4434</v>
      </c>
      <c r="N552" s="6" t="s">
        <v>5976</v>
      </c>
    </row>
    <row r="553" spans="10:14" x14ac:dyDescent="0.25">
      <c r="J553" s="6" t="s">
        <v>864</v>
      </c>
      <c r="K553" s="6" t="s">
        <v>4439</v>
      </c>
      <c r="L553" s="6" t="s">
        <v>4439</v>
      </c>
      <c r="M553" s="6" t="s">
        <v>4438</v>
      </c>
      <c r="N553" s="6" t="s">
        <v>4723</v>
      </c>
    </row>
    <row r="554" spans="10:14" x14ac:dyDescent="0.25">
      <c r="J554" s="6" t="s">
        <v>3554</v>
      </c>
      <c r="K554" s="6" t="s">
        <v>4448</v>
      </c>
      <c r="L554" s="6" t="s">
        <v>4448</v>
      </c>
      <c r="M554" s="6" t="s">
        <v>4431</v>
      </c>
      <c r="N554" s="6" t="s">
        <v>5977</v>
      </c>
    </row>
    <row r="555" spans="10:14" x14ac:dyDescent="0.25">
      <c r="J555" s="6" t="s">
        <v>3556</v>
      </c>
      <c r="K555" s="6" t="s">
        <v>4432</v>
      </c>
      <c r="L555" s="6" t="s">
        <v>4432</v>
      </c>
      <c r="M555" s="6" t="s">
        <v>130</v>
      </c>
      <c r="N555" s="6" t="s">
        <v>5654</v>
      </c>
    </row>
    <row r="556" spans="10:14" x14ac:dyDescent="0.25">
      <c r="J556" s="6" t="s">
        <v>3558</v>
      </c>
      <c r="K556" s="6" t="s">
        <v>4496</v>
      </c>
      <c r="L556" s="6" t="s">
        <v>4496</v>
      </c>
      <c r="M556" s="6" t="s">
        <v>4438</v>
      </c>
      <c r="N556" s="6" t="s">
        <v>4984</v>
      </c>
    </row>
    <row r="557" spans="10:14" x14ac:dyDescent="0.25">
      <c r="J557" s="6" t="s">
        <v>867</v>
      </c>
      <c r="K557" s="6" t="s">
        <v>4499</v>
      </c>
      <c r="L557" s="6" t="s">
        <v>4499</v>
      </c>
      <c r="M557" s="6" t="s">
        <v>4438</v>
      </c>
      <c r="N557" s="6" t="s">
        <v>5310</v>
      </c>
    </row>
    <row r="558" spans="10:14" x14ac:dyDescent="0.25">
      <c r="J558" s="6" t="s">
        <v>869</v>
      </c>
      <c r="K558" s="6" t="s">
        <v>4452</v>
      </c>
      <c r="L558" s="6" t="s">
        <v>4452</v>
      </c>
      <c r="M558" s="6" t="s">
        <v>4438</v>
      </c>
      <c r="N558" s="6" t="s">
        <v>4810</v>
      </c>
    </row>
    <row r="559" spans="10:14" x14ac:dyDescent="0.25">
      <c r="J559" s="6" t="s">
        <v>872</v>
      </c>
      <c r="K559" s="6" t="s">
        <v>4497</v>
      </c>
      <c r="L559" s="6" t="s">
        <v>4497</v>
      </c>
      <c r="M559" s="6" t="s">
        <v>4431</v>
      </c>
      <c r="N559" s="6" t="s">
        <v>5978</v>
      </c>
    </row>
    <row r="560" spans="10:14" x14ac:dyDescent="0.25">
      <c r="J560" s="6" t="s">
        <v>874</v>
      </c>
      <c r="K560" s="6" t="s">
        <v>4480</v>
      </c>
      <c r="L560" s="6" t="s">
        <v>4480</v>
      </c>
      <c r="M560" s="6" t="s">
        <v>4481</v>
      </c>
      <c r="N560" s="6" t="s">
        <v>5979</v>
      </c>
    </row>
    <row r="561" spans="10:14" x14ac:dyDescent="0.25">
      <c r="J561" s="6" t="s">
        <v>3559</v>
      </c>
      <c r="K561" s="6" t="s">
        <v>4555</v>
      </c>
      <c r="L561" s="6" t="s">
        <v>4555</v>
      </c>
      <c r="M561" s="6" t="s">
        <v>4455</v>
      </c>
      <c r="N561" s="6" t="s">
        <v>5980</v>
      </c>
    </row>
    <row r="562" spans="10:14" x14ac:dyDescent="0.25">
      <c r="J562" s="6" t="s">
        <v>876</v>
      </c>
      <c r="K562" s="6" t="s">
        <v>4464</v>
      </c>
      <c r="L562" s="6" t="s">
        <v>4464</v>
      </c>
      <c r="M562" s="6" t="s">
        <v>4434</v>
      </c>
      <c r="N562" s="6" t="s">
        <v>4917</v>
      </c>
    </row>
    <row r="563" spans="10:14" x14ac:dyDescent="0.25">
      <c r="J563" s="6" t="s">
        <v>879</v>
      </c>
      <c r="K563" s="6" t="s">
        <v>4546</v>
      </c>
      <c r="L563" s="6" t="s">
        <v>4546</v>
      </c>
      <c r="M563" s="6" t="s">
        <v>130</v>
      </c>
      <c r="N563" s="6" t="s">
        <v>5455</v>
      </c>
    </row>
    <row r="564" spans="10:14" x14ac:dyDescent="0.25">
      <c r="J564" s="6" t="s">
        <v>881</v>
      </c>
      <c r="K564" s="6" t="s">
        <v>4551</v>
      </c>
      <c r="L564" s="6" t="s">
        <v>4551</v>
      </c>
      <c r="M564" s="6" t="s">
        <v>4455</v>
      </c>
      <c r="N564" s="6" t="s">
        <v>5476</v>
      </c>
    </row>
    <row r="565" spans="10:14" x14ac:dyDescent="0.25">
      <c r="J565" s="6" t="s">
        <v>3560</v>
      </c>
      <c r="K565" s="6" t="s">
        <v>4511</v>
      </c>
      <c r="L565" s="6" t="s">
        <v>4511</v>
      </c>
      <c r="M565" s="6" t="s">
        <v>4441</v>
      </c>
      <c r="N565" s="6" t="s">
        <v>5511</v>
      </c>
    </row>
    <row r="566" spans="10:14" x14ac:dyDescent="0.25">
      <c r="J566" s="6" t="s">
        <v>3561</v>
      </c>
      <c r="K566" s="6" t="s">
        <v>4461</v>
      </c>
      <c r="L566" s="6" t="s">
        <v>4461</v>
      </c>
      <c r="M566" s="6" t="s">
        <v>4450</v>
      </c>
      <c r="N566" s="6" t="s">
        <v>5981</v>
      </c>
    </row>
    <row r="567" spans="10:14" x14ac:dyDescent="0.25">
      <c r="J567" s="6" t="s">
        <v>883</v>
      </c>
      <c r="K567" s="6" t="s">
        <v>4516</v>
      </c>
      <c r="L567" s="6" t="s">
        <v>4516</v>
      </c>
      <c r="M567" s="6" t="s">
        <v>4455</v>
      </c>
      <c r="N567" s="6" t="s">
        <v>5982</v>
      </c>
    </row>
    <row r="568" spans="10:14" x14ac:dyDescent="0.25">
      <c r="J568" s="6" t="s">
        <v>3563</v>
      </c>
      <c r="K568" s="6" t="s">
        <v>4448</v>
      </c>
      <c r="L568" s="6" t="s">
        <v>4448</v>
      </c>
      <c r="M568" s="6" t="s">
        <v>4431</v>
      </c>
      <c r="N568" s="6" t="s">
        <v>5983</v>
      </c>
    </row>
    <row r="569" spans="10:14" x14ac:dyDescent="0.25">
      <c r="J569" s="6" t="s">
        <v>3565</v>
      </c>
      <c r="K569" s="6" t="s">
        <v>4534</v>
      </c>
      <c r="L569" s="6" t="s">
        <v>4534</v>
      </c>
      <c r="M569" s="6" t="s">
        <v>4441</v>
      </c>
      <c r="N569" s="6" t="s">
        <v>5003</v>
      </c>
    </row>
    <row r="570" spans="10:14" x14ac:dyDescent="0.25">
      <c r="J570" s="6" t="s">
        <v>885</v>
      </c>
      <c r="K570" s="6" t="s">
        <v>4539</v>
      </c>
      <c r="L570" s="6" t="s">
        <v>4539</v>
      </c>
      <c r="M570" s="6" t="s">
        <v>4481</v>
      </c>
      <c r="N570" s="6" t="s">
        <v>5984</v>
      </c>
    </row>
    <row r="571" spans="10:14" x14ac:dyDescent="0.25">
      <c r="J571" s="6" t="s">
        <v>3567</v>
      </c>
      <c r="K571" s="6" t="s">
        <v>4556</v>
      </c>
      <c r="L571" s="6" t="s">
        <v>4556</v>
      </c>
      <c r="M571" s="6" t="s">
        <v>4481</v>
      </c>
      <c r="N571" s="6" t="s">
        <v>5209</v>
      </c>
    </row>
    <row r="572" spans="10:14" x14ac:dyDescent="0.25">
      <c r="J572" s="6" t="s">
        <v>888</v>
      </c>
      <c r="K572" s="6" t="s">
        <v>4473</v>
      </c>
      <c r="L572" s="6" t="s">
        <v>4473</v>
      </c>
      <c r="M572" s="6" t="s">
        <v>4434</v>
      </c>
      <c r="N572" s="6" t="s">
        <v>5985</v>
      </c>
    </row>
    <row r="573" spans="10:14" x14ac:dyDescent="0.25">
      <c r="J573" s="6" t="s">
        <v>3569</v>
      </c>
      <c r="K573" s="6" t="s">
        <v>4451</v>
      </c>
      <c r="L573" s="6" t="s">
        <v>4451</v>
      </c>
      <c r="M573" s="6" t="s">
        <v>4441</v>
      </c>
      <c r="N573" s="6" t="s">
        <v>5986</v>
      </c>
    </row>
    <row r="574" spans="10:14" x14ac:dyDescent="0.25">
      <c r="J574" s="6" t="s">
        <v>890</v>
      </c>
      <c r="K574" s="6" t="s">
        <v>4550</v>
      </c>
      <c r="L574" s="6" t="s">
        <v>4550</v>
      </c>
      <c r="M574" s="6" t="s">
        <v>4431</v>
      </c>
      <c r="N574" s="6" t="s">
        <v>5523</v>
      </c>
    </row>
    <row r="575" spans="10:14" x14ac:dyDescent="0.25">
      <c r="J575" s="6" t="s">
        <v>892</v>
      </c>
      <c r="K575" s="6" t="s">
        <v>4473</v>
      </c>
      <c r="L575" s="6" t="s">
        <v>4473</v>
      </c>
      <c r="M575" s="6" t="s">
        <v>4434</v>
      </c>
      <c r="N575" s="6" t="s">
        <v>5987</v>
      </c>
    </row>
    <row r="576" spans="10:14" x14ac:dyDescent="0.25">
      <c r="J576" s="6" t="s">
        <v>894</v>
      </c>
      <c r="K576" s="6" t="s">
        <v>4539</v>
      </c>
      <c r="L576" s="6" t="s">
        <v>4539</v>
      </c>
      <c r="M576" s="6" t="s">
        <v>4481</v>
      </c>
      <c r="N576" s="6" t="s">
        <v>5081</v>
      </c>
    </row>
    <row r="577" spans="10:14" x14ac:dyDescent="0.25">
      <c r="J577" s="6" t="s">
        <v>896</v>
      </c>
      <c r="K577" s="6" t="s">
        <v>4492</v>
      </c>
      <c r="L577" s="6" t="s">
        <v>4492</v>
      </c>
      <c r="M577" s="6" t="s">
        <v>4438</v>
      </c>
      <c r="N577" s="6" t="s">
        <v>4906</v>
      </c>
    </row>
    <row r="578" spans="10:14" x14ac:dyDescent="0.25">
      <c r="J578" s="6" t="s">
        <v>898</v>
      </c>
      <c r="K578" s="6" t="s">
        <v>4473</v>
      </c>
      <c r="L578" s="6" t="s">
        <v>4473</v>
      </c>
      <c r="M578" s="6" t="s">
        <v>4434</v>
      </c>
      <c r="N578" s="6" t="s">
        <v>5988</v>
      </c>
    </row>
    <row r="579" spans="10:14" x14ac:dyDescent="0.25">
      <c r="J579" s="6" t="s">
        <v>900</v>
      </c>
      <c r="K579" s="6" t="s">
        <v>4514</v>
      </c>
      <c r="L579" s="6" t="s">
        <v>4514</v>
      </c>
      <c r="M579" s="6" t="s">
        <v>118</v>
      </c>
      <c r="N579" s="6" t="s">
        <v>5989</v>
      </c>
    </row>
    <row r="580" spans="10:14" x14ac:dyDescent="0.25">
      <c r="J580" s="6" t="s">
        <v>900</v>
      </c>
      <c r="K580" s="6" t="s">
        <v>4514</v>
      </c>
      <c r="L580" s="6" t="s">
        <v>4514</v>
      </c>
      <c r="M580" s="6" t="s">
        <v>118</v>
      </c>
      <c r="N580" s="6" t="s">
        <v>5989</v>
      </c>
    </row>
    <row r="581" spans="10:14" x14ac:dyDescent="0.25">
      <c r="J581" s="6" t="s">
        <v>3571</v>
      </c>
      <c r="K581" s="6" t="s">
        <v>4451</v>
      </c>
      <c r="L581" s="6" t="s">
        <v>4451</v>
      </c>
      <c r="M581" s="6" t="s">
        <v>4441</v>
      </c>
      <c r="N581" s="6" t="s">
        <v>5371</v>
      </c>
    </row>
    <row r="582" spans="10:14" x14ac:dyDescent="0.25">
      <c r="J582" s="6" t="s">
        <v>903</v>
      </c>
      <c r="K582" s="6" t="s">
        <v>3153</v>
      </c>
      <c r="L582" s="6" t="s">
        <v>3153</v>
      </c>
      <c r="M582" s="6" t="s">
        <v>4438</v>
      </c>
      <c r="N582" s="6" t="s">
        <v>5382</v>
      </c>
    </row>
    <row r="583" spans="10:14" x14ac:dyDescent="0.25">
      <c r="J583" s="6" t="s">
        <v>906</v>
      </c>
      <c r="K583" s="6" t="s">
        <v>4525</v>
      </c>
      <c r="L583" s="6" t="s">
        <v>4525</v>
      </c>
      <c r="M583" s="6" t="s">
        <v>118</v>
      </c>
      <c r="N583" s="6" t="s">
        <v>5651</v>
      </c>
    </row>
    <row r="584" spans="10:14" x14ac:dyDescent="0.25">
      <c r="J584" s="6" t="s">
        <v>3572</v>
      </c>
      <c r="K584" s="6" t="s">
        <v>4466</v>
      </c>
      <c r="L584" s="6" t="s">
        <v>4466</v>
      </c>
      <c r="M584" s="6" t="s">
        <v>4455</v>
      </c>
      <c r="N584" s="6" t="s">
        <v>5990</v>
      </c>
    </row>
    <row r="585" spans="10:14" x14ac:dyDescent="0.25">
      <c r="J585" s="6" t="s">
        <v>908</v>
      </c>
      <c r="K585" s="6" t="s">
        <v>4485</v>
      </c>
      <c r="L585" s="6" t="s">
        <v>4485</v>
      </c>
      <c r="M585" s="6" t="s">
        <v>130</v>
      </c>
      <c r="N585" s="6" t="s">
        <v>4703</v>
      </c>
    </row>
    <row r="586" spans="10:14" x14ac:dyDescent="0.25">
      <c r="J586" s="6" t="s">
        <v>911</v>
      </c>
      <c r="K586" s="6" t="s">
        <v>4473</v>
      </c>
      <c r="L586" s="6" t="s">
        <v>4473</v>
      </c>
      <c r="M586" s="6" t="s">
        <v>4434</v>
      </c>
      <c r="N586" s="6" t="s">
        <v>5483</v>
      </c>
    </row>
    <row r="587" spans="10:14" x14ac:dyDescent="0.25">
      <c r="J587" s="6" t="s">
        <v>913</v>
      </c>
      <c r="K587" s="6" t="s">
        <v>4496</v>
      </c>
      <c r="L587" s="6" t="s">
        <v>4496</v>
      </c>
      <c r="M587" s="6" t="s">
        <v>4438</v>
      </c>
      <c r="N587" s="6" t="s">
        <v>5991</v>
      </c>
    </row>
    <row r="588" spans="10:14" x14ac:dyDescent="0.25">
      <c r="J588" s="6" t="s">
        <v>915</v>
      </c>
      <c r="K588" s="6" t="s">
        <v>4462</v>
      </c>
      <c r="L588" s="6" t="s">
        <v>4462</v>
      </c>
      <c r="M588" s="6" t="s">
        <v>4434</v>
      </c>
      <c r="N588" s="6" t="s">
        <v>5992</v>
      </c>
    </row>
    <row r="589" spans="10:14" x14ac:dyDescent="0.25">
      <c r="J589" s="6" t="s">
        <v>3573</v>
      </c>
      <c r="K589" s="6" t="s">
        <v>4427</v>
      </c>
      <c r="L589" s="6" t="s">
        <v>4427</v>
      </c>
      <c r="M589" s="6" t="s">
        <v>4503</v>
      </c>
      <c r="N589" s="6" t="s">
        <v>5993</v>
      </c>
    </row>
    <row r="590" spans="10:14" x14ac:dyDescent="0.25">
      <c r="J590" s="6" t="s">
        <v>917</v>
      </c>
      <c r="K590" s="6" t="s">
        <v>4448</v>
      </c>
      <c r="L590" s="6" t="s">
        <v>4448</v>
      </c>
      <c r="M590" s="6" t="s">
        <v>4431</v>
      </c>
      <c r="N590" s="6" t="s">
        <v>5994</v>
      </c>
    </row>
    <row r="591" spans="10:14" x14ac:dyDescent="0.25">
      <c r="J591" s="6" t="s">
        <v>919</v>
      </c>
      <c r="K591" s="6" t="s">
        <v>4542</v>
      </c>
      <c r="L591" s="6" t="s">
        <v>4542</v>
      </c>
      <c r="M591" s="6" t="s">
        <v>4441</v>
      </c>
      <c r="N591" s="6" t="s">
        <v>5184</v>
      </c>
    </row>
    <row r="592" spans="10:14" x14ac:dyDescent="0.25">
      <c r="J592" s="6" t="s">
        <v>921</v>
      </c>
      <c r="K592" s="6" t="s">
        <v>4475</v>
      </c>
      <c r="L592" s="6" t="s">
        <v>4475</v>
      </c>
      <c r="M592" s="6" t="s">
        <v>118</v>
      </c>
      <c r="N592" s="6" t="s">
        <v>5103</v>
      </c>
    </row>
    <row r="593" spans="10:14" x14ac:dyDescent="0.25">
      <c r="J593" s="6" t="s">
        <v>923</v>
      </c>
      <c r="K593" s="6" t="s">
        <v>4437</v>
      </c>
      <c r="L593" s="6" t="s">
        <v>4437</v>
      </c>
      <c r="M593" s="6" t="s">
        <v>4438</v>
      </c>
      <c r="N593" s="6" t="s">
        <v>5525</v>
      </c>
    </row>
    <row r="594" spans="10:14" x14ac:dyDescent="0.25">
      <c r="J594" s="6" t="s">
        <v>3574</v>
      </c>
      <c r="K594" s="6" t="s">
        <v>4491</v>
      </c>
      <c r="L594" s="6" t="s">
        <v>90</v>
      </c>
      <c r="M594" s="6" t="s">
        <v>4450</v>
      </c>
      <c r="N594" s="6" t="s">
        <v>5995</v>
      </c>
    </row>
    <row r="595" spans="10:14" x14ac:dyDescent="0.25">
      <c r="J595" s="6" t="s">
        <v>925</v>
      </c>
      <c r="K595" s="6" t="s">
        <v>4491</v>
      </c>
      <c r="L595" s="6" t="s">
        <v>90</v>
      </c>
      <c r="M595" s="6" t="s">
        <v>4450</v>
      </c>
      <c r="N595" s="6" t="s">
        <v>5169</v>
      </c>
    </row>
    <row r="596" spans="10:14" x14ac:dyDescent="0.25">
      <c r="J596" s="6" t="s">
        <v>927</v>
      </c>
      <c r="K596" s="6" t="s">
        <v>4522</v>
      </c>
      <c r="L596" s="6" t="s">
        <v>90</v>
      </c>
      <c r="M596" s="6" t="s">
        <v>4503</v>
      </c>
      <c r="N596" s="6" t="s">
        <v>5996</v>
      </c>
    </row>
    <row r="597" spans="10:14" x14ac:dyDescent="0.25">
      <c r="J597" s="6" t="s">
        <v>3575</v>
      </c>
      <c r="K597" s="6" t="s">
        <v>4473</v>
      </c>
      <c r="L597" s="6" t="s">
        <v>90</v>
      </c>
      <c r="M597" s="6" t="s">
        <v>4434</v>
      </c>
      <c r="N597" s="6" t="s">
        <v>5997</v>
      </c>
    </row>
    <row r="598" spans="10:14" x14ac:dyDescent="0.25">
      <c r="J598" s="6" t="s">
        <v>3577</v>
      </c>
      <c r="K598" s="6" t="s">
        <v>4462</v>
      </c>
      <c r="L598" s="6" t="s">
        <v>90</v>
      </c>
      <c r="M598" s="6" t="s">
        <v>4434</v>
      </c>
      <c r="N598" s="6" t="s">
        <v>5998</v>
      </c>
    </row>
    <row r="599" spans="10:14" x14ac:dyDescent="0.25">
      <c r="J599" s="6" t="s">
        <v>929</v>
      </c>
      <c r="K599" s="6" t="s">
        <v>4447</v>
      </c>
      <c r="L599" s="6" t="s">
        <v>90</v>
      </c>
      <c r="M599" s="6" t="s">
        <v>4436</v>
      </c>
      <c r="N599" s="6" t="s">
        <v>5007</v>
      </c>
    </row>
    <row r="600" spans="10:14" x14ac:dyDescent="0.25">
      <c r="J600" s="6" t="s">
        <v>3579</v>
      </c>
      <c r="K600" s="6" t="s">
        <v>4528</v>
      </c>
      <c r="L600" s="6" t="s">
        <v>90</v>
      </c>
      <c r="M600" s="6" t="s">
        <v>4455</v>
      </c>
      <c r="N600" s="6" t="s">
        <v>5999</v>
      </c>
    </row>
    <row r="601" spans="10:14" x14ac:dyDescent="0.25">
      <c r="J601" s="6" t="s">
        <v>3580</v>
      </c>
      <c r="K601" s="6" t="s">
        <v>4447</v>
      </c>
      <c r="L601" s="6" t="s">
        <v>90</v>
      </c>
      <c r="M601" s="6" t="s">
        <v>4436</v>
      </c>
      <c r="N601" s="6" t="s">
        <v>6000</v>
      </c>
    </row>
    <row r="602" spans="10:14" x14ac:dyDescent="0.25">
      <c r="J602" s="6" t="s">
        <v>931</v>
      </c>
      <c r="K602" s="6" t="s">
        <v>4462</v>
      </c>
      <c r="L602" s="6" t="s">
        <v>90</v>
      </c>
      <c r="M602" s="6" t="s">
        <v>4434</v>
      </c>
      <c r="N602" s="6" t="s">
        <v>6001</v>
      </c>
    </row>
    <row r="603" spans="10:14" x14ac:dyDescent="0.25">
      <c r="J603" s="6" t="s">
        <v>3581</v>
      </c>
      <c r="K603" s="6" t="s">
        <v>4556</v>
      </c>
      <c r="L603" s="6" t="s">
        <v>90</v>
      </c>
      <c r="M603" s="6" t="s">
        <v>4481</v>
      </c>
      <c r="N603" s="6" t="s">
        <v>6002</v>
      </c>
    </row>
    <row r="604" spans="10:14" x14ac:dyDescent="0.25">
      <c r="J604" s="6" t="s">
        <v>933</v>
      </c>
      <c r="K604" s="6" t="s">
        <v>4496</v>
      </c>
      <c r="L604" s="6" t="s">
        <v>90</v>
      </c>
      <c r="M604" s="6" t="s">
        <v>4438</v>
      </c>
      <c r="N604" s="6" t="s">
        <v>6003</v>
      </c>
    </row>
    <row r="605" spans="10:14" x14ac:dyDescent="0.25">
      <c r="J605" s="6" t="s">
        <v>934</v>
      </c>
      <c r="K605" s="6" t="s">
        <v>4500</v>
      </c>
      <c r="L605" s="6" t="s">
        <v>90</v>
      </c>
      <c r="M605" s="6" t="s">
        <v>4481</v>
      </c>
      <c r="N605" s="6" t="s">
        <v>5369</v>
      </c>
    </row>
    <row r="606" spans="10:14" x14ac:dyDescent="0.25">
      <c r="J606" s="6" t="s">
        <v>936</v>
      </c>
      <c r="K606" s="6" t="s">
        <v>4488</v>
      </c>
      <c r="L606" s="6" t="s">
        <v>90</v>
      </c>
      <c r="M606" s="6" t="s">
        <v>130</v>
      </c>
      <c r="N606" s="6" t="s">
        <v>5140</v>
      </c>
    </row>
    <row r="607" spans="10:14" x14ac:dyDescent="0.25">
      <c r="J607" s="6" t="s">
        <v>938</v>
      </c>
      <c r="K607" s="6" t="s">
        <v>4473</v>
      </c>
      <c r="L607" s="6" t="s">
        <v>90</v>
      </c>
      <c r="M607" s="6" t="s">
        <v>4434</v>
      </c>
      <c r="N607" s="6" t="s">
        <v>6004</v>
      </c>
    </row>
    <row r="608" spans="10:14" x14ac:dyDescent="0.25">
      <c r="J608" s="6" t="s">
        <v>940</v>
      </c>
      <c r="K608" s="6" t="s">
        <v>4557</v>
      </c>
      <c r="L608" s="6" t="s">
        <v>90</v>
      </c>
      <c r="M608" s="6" t="s">
        <v>4441</v>
      </c>
      <c r="N608" s="6" t="s">
        <v>5027</v>
      </c>
    </row>
    <row r="609" spans="10:14" x14ac:dyDescent="0.25">
      <c r="J609" s="6" t="s">
        <v>943</v>
      </c>
      <c r="K609" s="6" t="s">
        <v>4483</v>
      </c>
      <c r="L609" s="6" t="s">
        <v>90</v>
      </c>
      <c r="M609" s="6" t="s">
        <v>4438</v>
      </c>
      <c r="N609" s="6" t="s">
        <v>5286</v>
      </c>
    </row>
    <row r="610" spans="10:14" x14ac:dyDescent="0.25">
      <c r="J610" s="6" t="s">
        <v>945</v>
      </c>
      <c r="K610" s="6" t="s">
        <v>4467</v>
      </c>
      <c r="L610" s="6" t="s">
        <v>90</v>
      </c>
      <c r="M610" s="6" t="s">
        <v>4441</v>
      </c>
      <c r="N610" s="6" t="s">
        <v>5168</v>
      </c>
    </row>
    <row r="611" spans="10:14" x14ac:dyDescent="0.25">
      <c r="J611" s="6" t="s">
        <v>948</v>
      </c>
      <c r="K611" s="6" t="s">
        <v>4509</v>
      </c>
      <c r="L611" s="6" t="s">
        <v>90</v>
      </c>
      <c r="M611" s="6" t="s">
        <v>4434</v>
      </c>
      <c r="N611" s="6" t="s">
        <v>5524</v>
      </c>
    </row>
    <row r="612" spans="10:14" x14ac:dyDescent="0.25">
      <c r="J612" s="6" t="s">
        <v>3582</v>
      </c>
      <c r="K612" s="6" t="s">
        <v>90</v>
      </c>
      <c r="L612" s="6" t="s">
        <v>90</v>
      </c>
      <c r="M612" s="6" t="s">
        <v>90</v>
      </c>
      <c r="N612" s="6" t="s">
        <v>90</v>
      </c>
    </row>
    <row r="613" spans="10:14" x14ac:dyDescent="0.25">
      <c r="J613" s="6" t="s">
        <v>950</v>
      </c>
      <c r="K613" s="6" t="s">
        <v>4480</v>
      </c>
      <c r="L613" s="6" t="s">
        <v>90</v>
      </c>
      <c r="M613" s="6" t="s">
        <v>4481</v>
      </c>
      <c r="N613" s="6" t="s">
        <v>6005</v>
      </c>
    </row>
    <row r="614" spans="10:14" x14ac:dyDescent="0.25">
      <c r="J614" s="6" t="s">
        <v>952</v>
      </c>
      <c r="K614" s="6" t="s">
        <v>4529</v>
      </c>
      <c r="L614" s="6" t="s">
        <v>90</v>
      </c>
      <c r="M614" s="6" t="s">
        <v>4450</v>
      </c>
      <c r="N614" s="6" t="s">
        <v>5122</v>
      </c>
    </row>
    <row r="615" spans="10:14" x14ac:dyDescent="0.25">
      <c r="J615" s="6" t="s">
        <v>3583</v>
      </c>
      <c r="K615" s="6" t="s">
        <v>4461</v>
      </c>
      <c r="L615" s="6" t="s">
        <v>90</v>
      </c>
      <c r="M615" s="6" t="s">
        <v>4450</v>
      </c>
      <c r="N615" s="6" t="s">
        <v>6006</v>
      </c>
    </row>
    <row r="616" spans="10:14" x14ac:dyDescent="0.25">
      <c r="J616" s="6" t="s">
        <v>954</v>
      </c>
      <c r="K616" s="6" t="s">
        <v>4498</v>
      </c>
      <c r="L616" s="6" t="s">
        <v>90</v>
      </c>
      <c r="M616" s="6" t="s">
        <v>4436</v>
      </c>
      <c r="N616" s="6" t="s">
        <v>5416</v>
      </c>
    </row>
    <row r="617" spans="10:14" x14ac:dyDescent="0.25">
      <c r="J617" s="6" t="s">
        <v>956</v>
      </c>
      <c r="K617" s="6" t="s">
        <v>4533</v>
      </c>
      <c r="L617" s="6" t="s">
        <v>90</v>
      </c>
      <c r="M617" s="6" t="s">
        <v>4450</v>
      </c>
      <c r="N617" s="6" t="s">
        <v>4814</v>
      </c>
    </row>
    <row r="618" spans="10:14" x14ac:dyDescent="0.25">
      <c r="J618" s="6" t="s">
        <v>958</v>
      </c>
      <c r="K618" s="6" t="s">
        <v>4430</v>
      </c>
      <c r="L618" s="6" t="s">
        <v>90</v>
      </c>
      <c r="M618" s="6" t="s">
        <v>4431</v>
      </c>
      <c r="N618" s="6" t="s">
        <v>4945</v>
      </c>
    </row>
    <row r="619" spans="10:14" x14ac:dyDescent="0.25">
      <c r="J619" s="6" t="s">
        <v>960</v>
      </c>
      <c r="K619" s="6" t="s">
        <v>4534</v>
      </c>
      <c r="L619" s="6" t="s">
        <v>90</v>
      </c>
      <c r="M619" s="6" t="s">
        <v>4441</v>
      </c>
      <c r="N619" s="6" t="s">
        <v>5380</v>
      </c>
    </row>
    <row r="620" spans="10:14" x14ac:dyDescent="0.25">
      <c r="J620" s="6" t="s">
        <v>963</v>
      </c>
      <c r="K620" s="6" t="s">
        <v>4430</v>
      </c>
      <c r="L620" s="6" t="s">
        <v>90</v>
      </c>
      <c r="M620" s="6" t="s">
        <v>4431</v>
      </c>
      <c r="N620" s="6" t="s">
        <v>4759</v>
      </c>
    </row>
    <row r="621" spans="10:14" x14ac:dyDescent="0.25">
      <c r="J621" s="6" t="s">
        <v>964</v>
      </c>
      <c r="K621" s="6" t="s">
        <v>90</v>
      </c>
      <c r="L621" s="6" t="s">
        <v>90</v>
      </c>
      <c r="M621" s="6" t="s">
        <v>90</v>
      </c>
      <c r="N621" s="6" t="s">
        <v>90</v>
      </c>
    </row>
    <row r="622" spans="10:14" x14ac:dyDescent="0.25">
      <c r="J622" s="6" t="s">
        <v>3584</v>
      </c>
      <c r="K622" s="6" t="s">
        <v>4473</v>
      </c>
      <c r="L622" s="6" t="s">
        <v>90</v>
      </c>
      <c r="M622" s="6" t="s">
        <v>4434</v>
      </c>
      <c r="N622" s="6" t="s">
        <v>6007</v>
      </c>
    </row>
    <row r="623" spans="10:14" x14ac:dyDescent="0.25">
      <c r="J623" s="6" t="s">
        <v>3585</v>
      </c>
      <c r="K623" s="6" t="s">
        <v>4558</v>
      </c>
      <c r="L623" s="6" t="s">
        <v>90</v>
      </c>
      <c r="M623" s="6" t="s">
        <v>4455</v>
      </c>
      <c r="N623" s="6" t="s">
        <v>6008</v>
      </c>
    </row>
    <row r="624" spans="10:14" x14ac:dyDescent="0.25">
      <c r="J624" s="6" t="s">
        <v>966</v>
      </c>
      <c r="K624" s="6" t="s">
        <v>4556</v>
      </c>
      <c r="L624" s="6" t="s">
        <v>90</v>
      </c>
      <c r="M624" s="6" t="s">
        <v>4481</v>
      </c>
      <c r="N624" s="6" t="s">
        <v>5659</v>
      </c>
    </row>
    <row r="625" spans="10:14" x14ac:dyDescent="0.25">
      <c r="J625" s="6" t="s">
        <v>3586</v>
      </c>
      <c r="K625" s="6" t="s">
        <v>4463</v>
      </c>
      <c r="L625" s="6" t="s">
        <v>90</v>
      </c>
      <c r="M625" s="6" t="s">
        <v>4434</v>
      </c>
      <c r="N625" s="6" t="s">
        <v>6009</v>
      </c>
    </row>
    <row r="626" spans="10:14" x14ac:dyDescent="0.25">
      <c r="J626" s="6" t="s">
        <v>968</v>
      </c>
      <c r="K626" s="6" t="s">
        <v>4468</v>
      </c>
      <c r="L626" s="6" t="s">
        <v>90</v>
      </c>
      <c r="M626" s="6" t="s">
        <v>4434</v>
      </c>
      <c r="N626" s="6" t="s">
        <v>6010</v>
      </c>
    </row>
    <row r="627" spans="10:14" x14ac:dyDescent="0.25">
      <c r="J627" s="6" t="s">
        <v>970</v>
      </c>
      <c r="K627" s="6" t="s">
        <v>4502</v>
      </c>
      <c r="L627" s="6" t="s">
        <v>90</v>
      </c>
      <c r="M627" s="6" t="s">
        <v>4503</v>
      </c>
      <c r="N627" s="6" t="s">
        <v>5213</v>
      </c>
    </row>
    <row r="628" spans="10:14" x14ac:dyDescent="0.25">
      <c r="J628" s="6" t="s">
        <v>973</v>
      </c>
      <c r="K628" s="6" t="s">
        <v>4507</v>
      </c>
      <c r="L628" s="6" t="s">
        <v>90</v>
      </c>
      <c r="M628" s="6" t="s">
        <v>4503</v>
      </c>
      <c r="N628" s="6" t="s">
        <v>5227</v>
      </c>
    </row>
    <row r="629" spans="10:14" x14ac:dyDescent="0.25">
      <c r="J629" s="6" t="s">
        <v>3587</v>
      </c>
      <c r="K629" s="6" t="s">
        <v>4501</v>
      </c>
      <c r="L629" s="6" t="s">
        <v>90</v>
      </c>
      <c r="M629" s="6" t="s">
        <v>4441</v>
      </c>
      <c r="N629" s="6" t="s">
        <v>5254</v>
      </c>
    </row>
    <row r="630" spans="10:14" x14ac:dyDescent="0.25">
      <c r="J630" s="6" t="s">
        <v>3588</v>
      </c>
      <c r="K630" s="6" t="s">
        <v>4439</v>
      </c>
      <c r="L630" s="6" t="s">
        <v>90</v>
      </c>
      <c r="M630" s="6" t="s">
        <v>4438</v>
      </c>
      <c r="N630" s="6" t="s">
        <v>6011</v>
      </c>
    </row>
    <row r="631" spans="10:14" x14ac:dyDescent="0.25">
      <c r="J631" s="6" t="s">
        <v>3590</v>
      </c>
      <c r="K631" s="6" t="s">
        <v>4556</v>
      </c>
      <c r="L631" s="6" t="s">
        <v>90</v>
      </c>
      <c r="M631" s="6" t="s">
        <v>4481</v>
      </c>
      <c r="N631" s="6" t="s">
        <v>6012</v>
      </c>
    </row>
    <row r="632" spans="10:14" x14ac:dyDescent="0.25">
      <c r="J632" s="6" t="s">
        <v>975</v>
      </c>
      <c r="K632" s="6" t="s">
        <v>4548</v>
      </c>
      <c r="L632" s="6" t="s">
        <v>90</v>
      </c>
      <c r="M632" s="6" t="s">
        <v>4441</v>
      </c>
      <c r="N632" s="6" t="s">
        <v>6013</v>
      </c>
    </row>
    <row r="633" spans="10:14" x14ac:dyDescent="0.25">
      <c r="J633" s="6" t="s">
        <v>977</v>
      </c>
      <c r="K633" s="6" t="s">
        <v>4440</v>
      </c>
      <c r="L633" s="6" t="s">
        <v>90</v>
      </c>
      <c r="M633" s="6" t="s">
        <v>4441</v>
      </c>
      <c r="N633" s="6" t="s">
        <v>5527</v>
      </c>
    </row>
    <row r="634" spans="10:14" x14ac:dyDescent="0.25">
      <c r="J634" s="6" t="s">
        <v>979</v>
      </c>
      <c r="K634" s="6" t="s">
        <v>4452</v>
      </c>
      <c r="L634" s="6" t="s">
        <v>90</v>
      </c>
      <c r="M634" s="6" t="s">
        <v>4438</v>
      </c>
      <c r="N634" s="6" t="s">
        <v>4901</v>
      </c>
    </row>
    <row r="635" spans="10:14" x14ac:dyDescent="0.25">
      <c r="J635" s="6" t="s">
        <v>982</v>
      </c>
      <c r="K635" s="6" t="s">
        <v>4462</v>
      </c>
      <c r="L635" s="6" t="s">
        <v>90</v>
      </c>
      <c r="M635" s="6" t="s">
        <v>4434</v>
      </c>
      <c r="N635" s="6" t="s">
        <v>6014</v>
      </c>
    </row>
    <row r="636" spans="10:14" x14ac:dyDescent="0.25">
      <c r="J636" s="6" t="s">
        <v>985</v>
      </c>
      <c r="K636" s="6" t="s">
        <v>4506</v>
      </c>
      <c r="L636" s="6" t="s">
        <v>90</v>
      </c>
      <c r="M636" s="6" t="s">
        <v>4455</v>
      </c>
      <c r="N636" s="6" t="s">
        <v>5324</v>
      </c>
    </row>
    <row r="637" spans="10:14" x14ac:dyDescent="0.25">
      <c r="J637" s="6" t="s">
        <v>987</v>
      </c>
      <c r="K637" s="6" t="s">
        <v>4533</v>
      </c>
      <c r="L637" s="6" t="s">
        <v>90</v>
      </c>
      <c r="M637" s="6" t="s">
        <v>4450</v>
      </c>
      <c r="N637" s="6" t="s">
        <v>5528</v>
      </c>
    </row>
    <row r="638" spans="10:14" x14ac:dyDescent="0.25">
      <c r="J638" s="6" t="s">
        <v>989</v>
      </c>
      <c r="K638" s="6" t="s">
        <v>4448</v>
      </c>
      <c r="L638" s="6" t="s">
        <v>90</v>
      </c>
      <c r="M638" s="6" t="s">
        <v>4431</v>
      </c>
      <c r="N638" s="6" t="s">
        <v>6015</v>
      </c>
    </row>
    <row r="639" spans="10:14" x14ac:dyDescent="0.25">
      <c r="J639" s="6" t="s">
        <v>991</v>
      </c>
      <c r="K639" s="6" t="s">
        <v>4544</v>
      </c>
      <c r="L639" s="6" t="s">
        <v>90</v>
      </c>
      <c r="M639" s="6" t="s">
        <v>4436</v>
      </c>
      <c r="N639" s="6" t="s">
        <v>5024</v>
      </c>
    </row>
    <row r="640" spans="10:14" x14ac:dyDescent="0.25">
      <c r="J640" s="6" t="s">
        <v>3591</v>
      </c>
      <c r="K640" s="6" t="s">
        <v>4447</v>
      </c>
      <c r="L640" s="6" t="s">
        <v>90</v>
      </c>
      <c r="M640" s="6" t="s">
        <v>4436</v>
      </c>
      <c r="N640" s="6" t="s">
        <v>6016</v>
      </c>
    </row>
    <row r="641" spans="10:14" x14ac:dyDescent="0.25">
      <c r="J641" s="6" t="s">
        <v>3592</v>
      </c>
      <c r="K641" s="6" t="s">
        <v>4526</v>
      </c>
      <c r="L641" s="6" t="s">
        <v>90</v>
      </c>
      <c r="M641" s="6" t="s">
        <v>4441</v>
      </c>
      <c r="N641" s="6" t="s">
        <v>6017</v>
      </c>
    </row>
    <row r="642" spans="10:14" x14ac:dyDescent="0.25">
      <c r="J642" s="6" t="s">
        <v>993</v>
      </c>
      <c r="K642" s="6" t="s">
        <v>4448</v>
      </c>
      <c r="L642" s="6" t="s">
        <v>90</v>
      </c>
      <c r="M642" s="6" t="s">
        <v>4431</v>
      </c>
      <c r="N642" s="6" t="s">
        <v>6018</v>
      </c>
    </row>
    <row r="643" spans="10:14" x14ac:dyDescent="0.25">
      <c r="J643" s="6" t="s">
        <v>3593</v>
      </c>
      <c r="K643" s="6" t="s">
        <v>4440</v>
      </c>
      <c r="L643" s="6" t="s">
        <v>90</v>
      </c>
      <c r="M643" s="6" t="s">
        <v>4441</v>
      </c>
      <c r="N643" s="6" t="s">
        <v>6019</v>
      </c>
    </row>
    <row r="644" spans="10:14" x14ac:dyDescent="0.25">
      <c r="J644" s="6" t="s">
        <v>994</v>
      </c>
      <c r="K644" s="6" t="s">
        <v>4443</v>
      </c>
      <c r="L644" s="6" t="s">
        <v>90</v>
      </c>
      <c r="M644" s="6" t="s">
        <v>4436</v>
      </c>
      <c r="N644" s="6" t="s">
        <v>6020</v>
      </c>
    </row>
    <row r="645" spans="10:14" x14ac:dyDescent="0.25">
      <c r="J645" s="6" t="s">
        <v>3594</v>
      </c>
      <c r="K645" s="6" t="s">
        <v>4452</v>
      </c>
      <c r="L645" s="6" t="s">
        <v>90</v>
      </c>
      <c r="M645" s="6" t="s">
        <v>4438</v>
      </c>
      <c r="N645" s="6" t="s">
        <v>6021</v>
      </c>
    </row>
    <row r="646" spans="10:14" x14ac:dyDescent="0.25">
      <c r="J646" s="6" t="s">
        <v>3596</v>
      </c>
      <c r="K646" s="6" t="s">
        <v>4461</v>
      </c>
      <c r="L646" s="6" t="s">
        <v>90</v>
      </c>
      <c r="M646" s="6" t="s">
        <v>4450</v>
      </c>
      <c r="N646" s="6" t="s">
        <v>4725</v>
      </c>
    </row>
    <row r="647" spans="10:14" x14ac:dyDescent="0.25">
      <c r="J647" s="6" t="s">
        <v>996</v>
      </c>
      <c r="K647" s="6" t="s">
        <v>4559</v>
      </c>
      <c r="L647" s="6" t="s">
        <v>90</v>
      </c>
      <c r="M647" s="6" t="s">
        <v>4455</v>
      </c>
      <c r="N647" s="6" t="s">
        <v>6022</v>
      </c>
    </row>
    <row r="648" spans="10:14" x14ac:dyDescent="0.25">
      <c r="J648" s="6" t="s">
        <v>998</v>
      </c>
      <c r="K648" s="6" t="s">
        <v>4462</v>
      </c>
      <c r="L648" s="6" t="s">
        <v>90</v>
      </c>
      <c r="M648" s="6" t="s">
        <v>4434</v>
      </c>
      <c r="N648" s="6" t="s">
        <v>6023</v>
      </c>
    </row>
    <row r="649" spans="10:14" x14ac:dyDescent="0.25">
      <c r="J649" s="6" t="s">
        <v>1000</v>
      </c>
      <c r="K649" s="6" t="s">
        <v>4484</v>
      </c>
      <c r="L649" s="6" t="s">
        <v>90</v>
      </c>
      <c r="M649" s="6" t="s">
        <v>4431</v>
      </c>
      <c r="N649" s="6" t="s">
        <v>6024</v>
      </c>
    </row>
    <row r="650" spans="10:14" x14ac:dyDescent="0.25">
      <c r="J650" s="6" t="s">
        <v>1002</v>
      </c>
      <c r="K650" s="6" t="s">
        <v>4473</v>
      </c>
      <c r="L650" s="6" t="s">
        <v>90</v>
      </c>
      <c r="M650" s="6" t="s">
        <v>4434</v>
      </c>
      <c r="N650" s="6" t="s">
        <v>6025</v>
      </c>
    </row>
    <row r="651" spans="10:14" x14ac:dyDescent="0.25">
      <c r="J651" s="6" t="s">
        <v>1004</v>
      </c>
      <c r="K651" s="6" t="s">
        <v>4527</v>
      </c>
      <c r="L651" s="6" t="s">
        <v>90</v>
      </c>
      <c r="M651" s="6" t="s">
        <v>4441</v>
      </c>
      <c r="N651" s="6" t="s">
        <v>5649</v>
      </c>
    </row>
    <row r="652" spans="10:14" x14ac:dyDescent="0.25">
      <c r="J652" s="6" t="s">
        <v>3598</v>
      </c>
      <c r="K652" s="6" t="s">
        <v>4439</v>
      </c>
      <c r="L652" s="6" t="s">
        <v>90</v>
      </c>
      <c r="M652" s="6" t="s">
        <v>4438</v>
      </c>
      <c r="N652" s="6" t="s">
        <v>4858</v>
      </c>
    </row>
    <row r="653" spans="10:14" x14ac:dyDescent="0.25">
      <c r="J653" s="6" t="s">
        <v>3600</v>
      </c>
      <c r="K653" s="6" t="s">
        <v>4470</v>
      </c>
      <c r="L653" s="6" t="s">
        <v>90</v>
      </c>
      <c r="M653" s="6" t="s">
        <v>4441</v>
      </c>
      <c r="N653" s="6" t="s">
        <v>6026</v>
      </c>
    </row>
    <row r="654" spans="10:14" x14ac:dyDescent="0.25">
      <c r="J654" s="6" t="s">
        <v>1006</v>
      </c>
      <c r="K654" s="6" t="s">
        <v>4496</v>
      </c>
      <c r="L654" s="6" t="s">
        <v>90</v>
      </c>
      <c r="M654" s="6" t="s">
        <v>4438</v>
      </c>
      <c r="N654" s="6" t="s">
        <v>4956</v>
      </c>
    </row>
    <row r="655" spans="10:14" x14ac:dyDescent="0.25">
      <c r="J655" s="6" t="s">
        <v>1008</v>
      </c>
      <c r="K655" s="6" t="s">
        <v>4486</v>
      </c>
      <c r="L655" s="6" t="s">
        <v>90</v>
      </c>
      <c r="M655" s="6" t="s">
        <v>130</v>
      </c>
      <c r="N655" s="6" t="s">
        <v>5047</v>
      </c>
    </row>
    <row r="656" spans="10:14" x14ac:dyDescent="0.25">
      <c r="J656" s="6" t="s">
        <v>1010</v>
      </c>
      <c r="K656" s="6" t="s">
        <v>4462</v>
      </c>
      <c r="L656" s="6" t="s">
        <v>90</v>
      </c>
      <c r="M656" s="6" t="s">
        <v>4434</v>
      </c>
      <c r="N656" s="6" t="s">
        <v>6027</v>
      </c>
    </row>
    <row r="657" spans="10:14" x14ac:dyDescent="0.25">
      <c r="J657" s="6" t="s">
        <v>1012</v>
      </c>
      <c r="K657" s="6" t="s">
        <v>4531</v>
      </c>
      <c r="L657" s="6" t="s">
        <v>90</v>
      </c>
      <c r="M657" s="6" t="s">
        <v>4441</v>
      </c>
      <c r="N657" s="6" t="s">
        <v>6028</v>
      </c>
    </row>
    <row r="658" spans="10:14" x14ac:dyDescent="0.25">
      <c r="J658" s="6" t="s">
        <v>3602</v>
      </c>
      <c r="K658" s="6" t="s">
        <v>4463</v>
      </c>
      <c r="L658" s="6" t="s">
        <v>90</v>
      </c>
      <c r="M658" s="6" t="s">
        <v>4434</v>
      </c>
      <c r="N658" s="6" t="s">
        <v>6029</v>
      </c>
    </row>
    <row r="659" spans="10:14" x14ac:dyDescent="0.25">
      <c r="J659" s="6" t="s">
        <v>1014</v>
      </c>
      <c r="K659" s="6" t="s">
        <v>4531</v>
      </c>
      <c r="L659" s="6" t="s">
        <v>90</v>
      </c>
      <c r="M659" s="6" t="s">
        <v>4441</v>
      </c>
      <c r="N659" s="6" t="s">
        <v>5268</v>
      </c>
    </row>
    <row r="660" spans="10:14" x14ac:dyDescent="0.25">
      <c r="J660" s="6" t="s">
        <v>1016</v>
      </c>
      <c r="K660" s="6" t="s">
        <v>4492</v>
      </c>
      <c r="L660" s="6" t="s">
        <v>90</v>
      </c>
      <c r="M660" s="6" t="s">
        <v>4438</v>
      </c>
      <c r="N660" s="6" t="s">
        <v>5066</v>
      </c>
    </row>
    <row r="661" spans="10:14" x14ac:dyDescent="0.25">
      <c r="J661" s="6" t="s">
        <v>1018</v>
      </c>
      <c r="K661" s="6" t="s">
        <v>4451</v>
      </c>
      <c r="L661" s="6" t="s">
        <v>90</v>
      </c>
      <c r="M661" s="6" t="s">
        <v>4441</v>
      </c>
      <c r="N661" s="6" t="s">
        <v>5656</v>
      </c>
    </row>
    <row r="662" spans="10:14" x14ac:dyDescent="0.25">
      <c r="J662" s="6" t="s">
        <v>3603</v>
      </c>
      <c r="K662" s="6" t="s">
        <v>4463</v>
      </c>
      <c r="L662" s="6" t="s">
        <v>90</v>
      </c>
      <c r="M662" s="6" t="s">
        <v>4434</v>
      </c>
      <c r="N662" s="6" t="s">
        <v>6030</v>
      </c>
    </row>
    <row r="663" spans="10:14" x14ac:dyDescent="0.25">
      <c r="J663" s="6" t="s">
        <v>3604</v>
      </c>
      <c r="K663" s="6" t="s">
        <v>4549</v>
      </c>
      <c r="L663" s="6" t="s">
        <v>90</v>
      </c>
      <c r="M663" s="6" t="s">
        <v>4438</v>
      </c>
      <c r="N663" s="6" t="s">
        <v>6031</v>
      </c>
    </row>
    <row r="664" spans="10:14" x14ac:dyDescent="0.25">
      <c r="J664" s="6" t="s">
        <v>3605</v>
      </c>
      <c r="K664" s="6" t="s">
        <v>4560</v>
      </c>
      <c r="L664" s="6" t="s">
        <v>90</v>
      </c>
      <c r="M664" s="6" t="s">
        <v>4436</v>
      </c>
      <c r="N664" s="6" t="s">
        <v>6032</v>
      </c>
    </row>
    <row r="665" spans="10:14" x14ac:dyDescent="0.25">
      <c r="J665" s="6" t="s">
        <v>3607</v>
      </c>
      <c r="K665" s="6" t="s">
        <v>4530</v>
      </c>
      <c r="L665" s="6" t="s">
        <v>90</v>
      </c>
      <c r="M665" s="6" t="s">
        <v>4441</v>
      </c>
      <c r="N665" s="6" t="s">
        <v>5655</v>
      </c>
    </row>
    <row r="666" spans="10:14" x14ac:dyDescent="0.25">
      <c r="J666" s="6" t="s">
        <v>1020</v>
      </c>
      <c r="K666" s="6" t="s">
        <v>4473</v>
      </c>
      <c r="L666" s="6" t="s">
        <v>90</v>
      </c>
      <c r="M666" s="6" t="s">
        <v>4434</v>
      </c>
      <c r="N666" s="6" t="s">
        <v>6033</v>
      </c>
    </row>
    <row r="667" spans="10:14" x14ac:dyDescent="0.25">
      <c r="J667" s="6" t="s">
        <v>1022</v>
      </c>
      <c r="K667" s="6" t="s">
        <v>4473</v>
      </c>
      <c r="L667" s="6" t="s">
        <v>90</v>
      </c>
      <c r="M667" s="6" t="s">
        <v>4434</v>
      </c>
      <c r="N667" s="6" t="s">
        <v>6034</v>
      </c>
    </row>
    <row r="668" spans="10:14" x14ac:dyDescent="0.25">
      <c r="J668" s="6" t="s">
        <v>1024</v>
      </c>
      <c r="K668" s="6" t="s">
        <v>4475</v>
      </c>
      <c r="L668" s="6" t="s">
        <v>90</v>
      </c>
      <c r="M668" s="6" t="s">
        <v>118</v>
      </c>
      <c r="N668" s="6" t="s">
        <v>6035</v>
      </c>
    </row>
    <row r="669" spans="10:14" x14ac:dyDescent="0.25">
      <c r="J669" s="6" t="s">
        <v>3608</v>
      </c>
      <c r="K669" s="6" t="s">
        <v>4507</v>
      </c>
      <c r="L669" s="6" t="s">
        <v>90</v>
      </c>
      <c r="M669" s="6" t="s">
        <v>4503</v>
      </c>
      <c r="N669" s="6" t="s">
        <v>6036</v>
      </c>
    </row>
    <row r="670" spans="10:14" x14ac:dyDescent="0.25">
      <c r="J670" s="6" t="s">
        <v>1026</v>
      </c>
      <c r="K670" s="6" t="s">
        <v>4500</v>
      </c>
      <c r="L670" s="6" t="s">
        <v>90</v>
      </c>
      <c r="M670" s="6" t="s">
        <v>4481</v>
      </c>
      <c r="N670" s="6" t="s">
        <v>6037</v>
      </c>
    </row>
    <row r="671" spans="10:14" x14ac:dyDescent="0.25">
      <c r="J671" s="6" t="s">
        <v>3609</v>
      </c>
      <c r="K671" s="6" t="s">
        <v>4440</v>
      </c>
      <c r="L671" s="6" t="s">
        <v>90</v>
      </c>
      <c r="M671" s="6" t="s">
        <v>4441</v>
      </c>
      <c r="N671" s="6" t="s">
        <v>6038</v>
      </c>
    </row>
    <row r="672" spans="10:14" x14ac:dyDescent="0.25">
      <c r="J672" s="6" t="s">
        <v>1028</v>
      </c>
      <c r="K672" s="6" t="s">
        <v>4475</v>
      </c>
      <c r="L672" s="6" t="s">
        <v>90</v>
      </c>
      <c r="M672" s="6" t="s">
        <v>118</v>
      </c>
      <c r="N672" s="6" t="s">
        <v>4938</v>
      </c>
    </row>
    <row r="673" spans="10:14" x14ac:dyDescent="0.25">
      <c r="J673" s="6" t="s">
        <v>1030</v>
      </c>
      <c r="K673" s="6" t="s">
        <v>4473</v>
      </c>
      <c r="L673" s="6" t="s">
        <v>90</v>
      </c>
      <c r="M673" s="6" t="s">
        <v>4434</v>
      </c>
      <c r="N673" s="6" t="s">
        <v>6039</v>
      </c>
    </row>
    <row r="674" spans="10:14" x14ac:dyDescent="0.25">
      <c r="J674" s="6" t="s">
        <v>1032</v>
      </c>
      <c r="K674" s="6" t="s">
        <v>4473</v>
      </c>
      <c r="L674" s="6" t="s">
        <v>90</v>
      </c>
      <c r="M674" s="6" t="s">
        <v>4434</v>
      </c>
      <c r="N674" s="6" t="s">
        <v>6040</v>
      </c>
    </row>
    <row r="675" spans="10:14" x14ac:dyDescent="0.25">
      <c r="J675" s="6" t="s">
        <v>1034</v>
      </c>
      <c r="K675" s="6" t="s">
        <v>4460</v>
      </c>
      <c r="L675" s="6" t="s">
        <v>90</v>
      </c>
      <c r="M675" s="6" t="s">
        <v>4431</v>
      </c>
      <c r="N675" s="6" t="s">
        <v>5381</v>
      </c>
    </row>
    <row r="676" spans="10:14" x14ac:dyDescent="0.25">
      <c r="J676" s="6" t="s">
        <v>3610</v>
      </c>
      <c r="K676" s="6" t="s">
        <v>4529</v>
      </c>
      <c r="L676" s="6" t="s">
        <v>90</v>
      </c>
      <c r="M676" s="6" t="s">
        <v>4450</v>
      </c>
      <c r="N676" s="6" t="s">
        <v>6041</v>
      </c>
    </row>
    <row r="677" spans="10:14" x14ac:dyDescent="0.25">
      <c r="J677" s="6" t="s">
        <v>1036</v>
      </c>
      <c r="K677" s="6" t="s">
        <v>4480</v>
      </c>
      <c r="L677" s="6" t="s">
        <v>90</v>
      </c>
      <c r="M677" s="6" t="s">
        <v>4481</v>
      </c>
      <c r="N677" s="6" t="s">
        <v>5446</v>
      </c>
    </row>
    <row r="678" spans="10:14" x14ac:dyDescent="0.25">
      <c r="J678" s="6" t="s">
        <v>1037</v>
      </c>
      <c r="K678" s="6" t="s">
        <v>90</v>
      </c>
      <c r="L678" s="6" t="s">
        <v>90</v>
      </c>
      <c r="M678" s="6" t="s">
        <v>90</v>
      </c>
      <c r="N678" s="6" t="s">
        <v>90</v>
      </c>
    </row>
    <row r="679" spans="10:14" x14ac:dyDescent="0.25">
      <c r="J679" s="6" t="s">
        <v>3611</v>
      </c>
      <c r="K679" s="6" t="s">
        <v>4555</v>
      </c>
      <c r="L679" s="6" t="s">
        <v>90</v>
      </c>
      <c r="M679" s="6" t="s">
        <v>4455</v>
      </c>
      <c r="N679" s="6" t="s">
        <v>6042</v>
      </c>
    </row>
    <row r="680" spans="10:14" x14ac:dyDescent="0.25">
      <c r="J680" s="6" t="s">
        <v>3612</v>
      </c>
      <c r="K680" s="6" t="s">
        <v>4555</v>
      </c>
      <c r="L680" s="6" t="s">
        <v>90</v>
      </c>
      <c r="M680" s="6" t="s">
        <v>4455</v>
      </c>
      <c r="N680" s="6" t="s">
        <v>6043</v>
      </c>
    </row>
    <row r="681" spans="10:14" x14ac:dyDescent="0.25">
      <c r="J681" s="6" t="s">
        <v>3613</v>
      </c>
      <c r="K681" s="6" t="s">
        <v>4516</v>
      </c>
      <c r="L681" s="6" t="s">
        <v>90</v>
      </c>
      <c r="M681" s="6" t="s">
        <v>4455</v>
      </c>
      <c r="N681" s="6" t="s">
        <v>6044</v>
      </c>
    </row>
    <row r="682" spans="10:14" x14ac:dyDescent="0.25">
      <c r="J682" s="6" t="s">
        <v>1039</v>
      </c>
      <c r="K682" s="6" t="s">
        <v>4464</v>
      </c>
      <c r="L682" s="6" t="s">
        <v>90</v>
      </c>
      <c r="M682" s="6" t="s">
        <v>4434</v>
      </c>
      <c r="N682" s="6" t="s">
        <v>6045</v>
      </c>
    </row>
    <row r="683" spans="10:14" x14ac:dyDescent="0.25">
      <c r="J683" s="6" t="s">
        <v>1041</v>
      </c>
      <c r="K683" s="6" t="s">
        <v>4456</v>
      </c>
      <c r="L683" s="6" t="s">
        <v>90</v>
      </c>
      <c r="M683" s="6" t="s">
        <v>4431</v>
      </c>
      <c r="N683" s="6" t="s">
        <v>6046</v>
      </c>
    </row>
    <row r="684" spans="10:14" x14ac:dyDescent="0.25">
      <c r="J684" s="6" t="s">
        <v>1043</v>
      </c>
      <c r="K684" s="6" t="s">
        <v>4457</v>
      </c>
      <c r="L684" s="6" t="s">
        <v>90</v>
      </c>
      <c r="M684" s="6" t="s">
        <v>4438</v>
      </c>
      <c r="N684" s="6" t="s">
        <v>5091</v>
      </c>
    </row>
    <row r="685" spans="10:14" x14ac:dyDescent="0.25">
      <c r="J685" s="6" t="s">
        <v>1046</v>
      </c>
      <c r="K685" s="6" t="s">
        <v>4539</v>
      </c>
      <c r="L685" s="6" t="s">
        <v>90</v>
      </c>
      <c r="M685" s="6" t="s">
        <v>4481</v>
      </c>
      <c r="N685" s="6" t="s">
        <v>6047</v>
      </c>
    </row>
    <row r="686" spans="10:14" x14ac:dyDescent="0.25">
      <c r="J686" s="6" t="s">
        <v>1048</v>
      </c>
      <c r="K686" s="6" t="s">
        <v>4524</v>
      </c>
      <c r="L686" s="6" t="s">
        <v>90</v>
      </c>
      <c r="M686" s="6" t="s">
        <v>4503</v>
      </c>
      <c r="N686" s="6" t="s">
        <v>5186</v>
      </c>
    </row>
    <row r="687" spans="10:14" x14ac:dyDescent="0.25">
      <c r="J687" s="6" t="s">
        <v>3614</v>
      </c>
      <c r="K687" s="6" t="s">
        <v>4492</v>
      </c>
      <c r="L687" s="6" t="s">
        <v>90</v>
      </c>
      <c r="M687" s="6" t="s">
        <v>4438</v>
      </c>
      <c r="N687" s="6" t="s">
        <v>6048</v>
      </c>
    </row>
    <row r="688" spans="10:14" x14ac:dyDescent="0.25">
      <c r="J688" s="6" t="s">
        <v>1050</v>
      </c>
      <c r="K688" s="6" t="s">
        <v>4508</v>
      </c>
      <c r="L688" s="6" t="s">
        <v>90</v>
      </c>
      <c r="M688" s="6" t="s">
        <v>4441</v>
      </c>
      <c r="N688" s="6" t="s">
        <v>5177</v>
      </c>
    </row>
    <row r="689" spans="10:14" x14ac:dyDescent="0.25">
      <c r="J689" s="6" t="s">
        <v>3616</v>
      </c>
      <c r="K689" s="6" t="s">
        <v>4447</v>
      </c>
      <c r="L689" s="6" t="s">
        <v>90</v>
      </c>
      <c r="M689" s="6" t="s">
        <v>4436</v>
      </c>
      <c r="N689" s="6" t="s">
        <v>6049</v>
      </c>
    </row>
    <row r="690" spans="10:14" x14ac:dyDescent="0.25">
      <c r="J690" s="6" t="s">
        <v>1052</v>
      </c>
      <c r="K690" s="6" t="s">
        <v>4539</v>
      </c>
      <c r="L690" s="6" t="s">
        <v>90</v>
      </c>
      <c r="M690" s="6" t="s">
        <v>4481</v>
      </c>
      <c r="N690" s="6" t="s">
        <v>6050</v>
      </c>
    </row>
    <row r="691" spans="10:14" x14ac:dyDescent="0.25">
      <c r="J691" s="6" t="s">
        <v>3617</v>
      </c>
      <c r="K691" s="6" t="s">
        <v>4479</v>
      </c>
      <c r="L691" s="6" t="s">
        <v>90</v>
      </c>
      <c r="M691" s="6" t="s">
        <v>118</v>
      </c>
      <c r="N691" s="6" t="s">
        <v>6051</v>
      </c>
    </row>
    <row r="692" spans="10:14" x14ac:dyDescent="0.25">
      <c r="J692" s="6" t="s">
        <v>1055</v>
      </c>
      <c r="K692" s="6" t="s">
        <v>4488</v>
      </c>
      <c r="L692" s="6" t="s">
        <v>90</v>
      </c>
      <c r="M692" s="6" t="s">
        <v>130</v>
      </c>
      <c r="N692" s="6" t="s">
        <v>4852</v>
      </c>
    </row>
    <row r="693" spans="10:14" x14ac:dyDescent="0.25">
      <c r="J693" s="6" t="s">
        <v>1057</v>
      </c>
      <c r="K693" s="6" t="s">
        <v>4475</v>
      </c>
      <c r="L693" s="6" t="s">
        <v>90</v>
      </c>
      <c r="M693" s="6" t="s">
        <v>118</v>
      </c>
      <c r="N693" s="6" t="s">
        <v>6052</v>
      </c>
    </row>
    <row r="694" spans="10:14" x14ac:dyDescent="0.25">
      <c r="J694" s="6" t="s">
        <v>3618</v>
      </c>
      <c r="K694" s="6" t="s">
        <v>4498</v>
      </c>
      <c r="L694" s="6" t="s">
        <v>90</v>
      </c>
      <c r="M694" s="6" t="s">
        <v>4436</v>
      </c>
      <c r="N694" s="6" t="s">
        <v>6053</v>
      </c>
    </row>
    <row r="695" spans="10:14" x14ac:dyDescent="0.25">
      <c r="J695" s="6" t="s">
        <v>1059</v>
      </c>
      <c r="K695" s="6" t="s">
        <v>4502</v>
      </c>
      <c r="L695" s="6" t="s">
        <v>90</v>
      </c>
      <c r="M695" s="6" t="s">
        <v>4503</v>
      </c>
      <c r="N695" s="6" t="s">
        <v>6054</v>
      </c>
    </row>
    <row r="696" spans="10:14" x14ac:dyDescent="0.25">
      <c r="J696" s="6" t="s">
        <v>1061</v>
      </c>
      <c r="K696" s="6" t="s">
        <v>4553</v>
      </c>
      <c r="L696" s="6" t="s">
        <v>90</v>
      </c>
      <c r="M696" s="6" t="s">
        <v>4450</v>
      </c>
      <c r="N696" s="6" t="s">
        <v>6055</v>
      </c>
    </row>
    <row r="697" spans="10:14" x14ac:dyDescent="0.25">
      <c r="J697" s="6" t="s">
        <v>3620</v>
      </c>
      <c r="K697" s="6" t="s">
        <v>4514</v>
      </c>
      <c r="L697" s="6" t="s">
        <v>90</v>
      </c>
      <c r="M697" s="6" t="s">
        <v>118</v>
      </c>
      <c r="N697" s="6" t="s">
        <v>6056</v>
      </c>
    </row>
    <row r="698" spans="10:14" x14ac:dyDescent="0.25">
      <c r="J698" s="6" t="s">
        <v>1063</v>
      </c>
      <c r="K698" s="6" t="s">
        <v>4462</v>
      </c>
      <c r="L698" s="6" t="s">
        <v>90</v>
      </c>
      <c r="M698" s="6" t="s">
        <v>4434</v>
      </c>
      <c r="N698" s="6" t="s">
        <v>5295</v>
      </c>
    </row>
    <row r="699" spans="10:14" x14ac:dyDescent="0.25">
      <c r="J699" s="6" t="s">
        <v>1064</v>
      </c>
      <c r="K699" s="6" t="s">
        <v>90</v>
      </c>
      <c r="L699" s="6" t="s">
        <v>90</v>
      </c>
      <c r="M699" s="6" t="s">
        <v>90</v>
      </c>
      <c r="N699" s="6" t="s">
        <v>90</v>
      </c>
    </row>
    <row r="700" spans="10:14" x14ac:dyDescent="0.25">
      <c r="J700" s="6" t="s">
        <v>1065</v>
      </c>
      <c r="K700" s="6" t="s">
        <v>90</v>
      </c>
      <c r="L700" s="6" t="s">
        <v>90</v>
      </c>
      <c r="M700" s="6" t="s">
        <v>90</v>
      </c>
      <c r="N700" s="6" t="s">
        <v>90</v>
      </c>
    </row>
    <row r="701" spans="10:14" x14ac:dyDescent="0.25">
      <c r="J701" s="6" t="s">
        <v>1067</v>
      </c>
      <c r="K701" s="6" t="s">
        <v>86</v>
      </c>
      <c r="L701" s="6" t="s">
        <v>90</v>
      </c>
      <c r="M701" s="6" t="s">
        <v>4438</v>
      </c>
      <c r="N701" s="6" t="s">
        <v>4779</v>
      </c>
    </row>
    <row r="702" spans="10:14" x14ac:dyDescent="0.25">
      <c r="J702" s="6" t="s">
        <v>1069</v>
      </c>
      <c r="K702" s="6" t="s">
        <v>4551</v>
      </c>
      <c r="L702" s="6" t="s">
        <v>90</v>
      </c>
      <c r="M702" s="6" t="s">
        <v>4455</v>
      </c>
      <c r="N702" s="6" t="s">
        <v>6057</v>
      </c>
    </row>
    <row r="703" spans="10:14" x14ac:dyDescent="0.25">
      <c r="J703" s="6" t="s">
        <v>1071</v>
      </c>
      <c r="K703" s="6" t="s">
        <v>4460</v>
      </c>
      <c r="L703" s="6" t="s">
        <v>90</v>
      </c>
      <c r="M703" s="6" t="s">
        <v>4431</v>
      </c>
      <c r="N703" s="6" t="s">
        <v>5101</v>
      </c>
    </row>
    <row r="704" spans="10:14" x14ac:dyDescent="0.25">
      <c r="J704" s="6" t="s">
        <v>1073</v>
      </c>
      <c r="K704" s="6" t="s">
        <v>4475</v>
      </c>
      <c r="L704" s="6" t="s">
        <v>90</v>
      </c>
      <c r="M704" s="6" t="s">
        <v>118</v>
      </c>
      <c r="N704" s="6" t="s">
        <v>5236</v>
      </c>
    </row>
    <row r="705" spans="10:14" x14ac:dyDescent="0.25">
      <c r="J705" s="6" t="s">
        <v>3621</v>
      </c>
      <c r="K705" s="6" t="s">
        <v>4437</v>
      </c>
      <c r="L705" s="6" t="s">
        <v>90</v>
      </c>
      <c r="M705" s="6" t="s">
        <v>4438</v>
      </c>
      <c r="N705" s="6" t="s">
        <v>6058</v>
      </c>
    </row>
    <row r="706" spans="10:14" x14ac:dyDescent="0.25">
      <c r="J706" s="6" t="s">
        <v>3622</v>
      </c>
      <c r="K706" s="6" t="s">
        <v>4495</v>
      </c>
      <c r="L706" s="6" t="s">
        <v>90</v>
      </c>
      <c r="M706" s="6" t="s">
        <v>4431</v>
      </c>
      <c r="N706" s="6" t="s">
        <v>5127</v>
      </c>
    </row>
    <row r="707" spans="10:14" x14ac:dyDescent="0.25">
      <c r="J707" s="6" t="s">
        <v>1075</v>
      </c>
      <c r="K707" s="6" t="s">
        <v>4547</v>
      </c>
      <c r="L707" s="6" t="s">
        <v>90</v>
      </c>
      <c r="M707" s="6" t="s">
        <v>4450</v>
      </c>
      <c r="N707" s="6" t="s">
        <v>5228</v>
      </c>
    </row>
    <row r="708" spans="10:14" x14ac:dyDescent="0.25">
      <c r="J708" s="6" t="s">
        <v>1077</v>
      </c>
      <c r="K708" s="6" t="s">
        <v>4497</v>
      </c>
      <c r="L708" s="6" t="s">
        <v>90</v>
      </c>
      <c r="M708" s="6" t="s">
        <v>4431</v>
      </c>
      <c r="N708" s="6" t="s">
        <v>6059</v>
      </c>
    </row>
    <row r="709" spans="10:14" x14ac:dyDescent="0.25">
      <c r="J709" s="6" t="s">
        <v>1079</v>
      </c>
      <c r="K709" s="6" t="s">
        <v>4547</v>
      </c>
      <c r="L709" s="6" t="s">
        <v>90</v>
      </c>
      <c r="M709" s="6" t="s">
        <v>4450</v>
      </c>
      <c r="N709" s="6" t="s">
        <v>6060</v>
      </c>
    </row>
    <row r="710" spans="10:14" x14ac:dyDescent="0.25">
      <c r="J710" s="6" t="s">
        <v>1081</v>
      </c>
      <c r="K710" s="6" t="s">
        <v>4479</v>
      </c>
      <c r="L710" s="6" t="s">
        <v>90</v>
      </c>
      <c r="M710" s="6" t="s">
        <v>118</v>
      </c>
      <c r="N710" s="6" t="s">
        <v>6061</v>
      </c>
    </row>
    <row r="711" spans="10:14" x14ac:dyDescent="0.25">
      <c r="J711" s="6" t="s">
        <v>1083</v>
      </c>
      <c r="K711" s="6" t="s">
        <v>4489</v>
      </c>
      <c r="L711" s="6" t="s">
        <v>90</v>
      </c>
      <c r="M711" s="6" t="s">
        <v>4455</v>
      </c>
      <c r="N711" s="6" t="s">
        <v>6062</v>
      </c>
    </row>
    <row r="712" spans="10:14" x14ac:dyDescent="0.25">
      <c r="J712" s="6" t="s">
        <v>3623</v>
      </c>
      <c r="K712" s="6" t="s">
        <v>4561</v>
      </c>
      <c r="L712" s="6" t="s">
        <v>90</v>
      </c>
      <c r="M712" s="6" t="s">
        <v>4441</v>
      </c>
      <c r="N712" s="6" t="s">
        <v>6063</v>
      </c>
    </row>
    <row r="713" spans="10:14" x14ac:dyDescent="0.25">
      <c r="J713" s="6" t="s">
        <v>1085</v>
      </c>
      <c r="K713" s="6" t="s">
        <v>4550</v>
      </c>
      <c r="L713" s="6" t="s">
        <v>90</v>
      </c>
      <c r="M713" s="6" t="s">
        <v>4431</v>
      </c>
      <c r="N713" s="6" t="s">
        <v>6064</v>
      </c>
    </row>
    <row r="714" spans="10:14" x14ac:dyDescent="0.25">
      <c r="J714" s="6" t="s">
        <v>1086</v>
      </c>
      <c r="K714" s="6" t="s">
        <v>90</v>
      </c>
      <c r="L714" s="6" t="s">
        <v>90</v>
      </c>
      <c r="M714" s="6" t="s">
        <v>90</v>
      </c>
      <c r="N714" s="6" t="s">
        <v>90</v>
      </c>
    </row>
    <row r="715" spans="10:14" x14ac:dyDescent="0.25">
      <c r="J715" s="6" t="s">
        <v>1088</v>
      </c>
      <c r="K715" s="6" t="s">
        <v>4457</v>
      </c>
      <c r="L715" s="6" t="s">
        <v>90</v>
      </c>
      <c r="M715" s="6" t="s">
        <v>4438</v>
      </c>
      <c r="N715" s="6" t="s">
        <v>5530</v>
      </c>
    </row>
    <row r="716" spans="10:14" x14ac:dyDescent="0.25">
      <c r="J716" s="6" t="s">
        <v>1090</v>
      </c>
      <c r="K716" s="6" t="s">
        <v>4488</v>
      </c>
      <c r="L716" s="6" t="s">
        <v>90</v>
      </c>
      <c r="M716" s="6" t="s">
        <v>130</v>
      </c>
      <c r="N716" s="6" t="s">
        <v>4867</v>
      </c>
    </row>
    <row r="717" spans="10:14" x14ac:dyDescent="0.25">
      <c r="J717" s="6" t="s">
        <v>1092</v>
      </c>
      <c r="K717" s="6" t="s">
        <v>4496</v>
      </c>
      <c r="L717" s="6" t="s">
        <v>90</v>
      </c>
      <c r="M717" s="6" t="s">
        <v>4438</v>
      </c>
      <c r="N717" s="6" t="s">
        <v>4840</v>
      </c>
    </row>
    <row r="718" spans="10:14" x14ac:dyDescent="0.25">
      <c r="J718" s="6" t="s">
        <v>1094</v>
      </c>
      <c r="K718" s="6" t="s">
        <v>4500</v>
      </c>
      <c r="L718" s="6" t="s">
        <v>90</v>
      </c>
      <c r="M718" s="6" t="s">
        <v>4481</v>
      </c>
      <c r="N718" s="6" t="s">
        <v>5424</v>
      </c>
    </row>
    <row r="719" spans="10:14" x14ac:dyDescent="0.25">
      <c r="J719" s="6" t="s">
        <v>1096</v>
      </c>
      <c r="K719" s="6" t="s">
        <v>4475</v>
      </c>
      <c r="L719" s="6" t="s">
        <v>90</v>
      </c>
      <c r="M719" s="6" t="s">
        <v>118</v>
      </c>
      <c r="N719" s="6" t="s">
        <v>6065</v>
      </c>
    </row>
    <row r="720" spans="10:14" x14ac:dyDescent="0.25">
      <c r="J720" s="6" t="s">
        <v>1098</v>
      </c>
      <c r="K720" s="6" t="s">
        <v>4500</v>
      </c>
      <c r="L720" s="6" t="s">
        <v>90</v>
      </c>
      <c r="M720" s="6" t="s">
        <v>4481</v>
      </c>
      <c r="N720" s="6" t="s">
        <v>4971</v>
      </c>
    </row>
    <row r="721" spans="10:14" x14ac:dyDescent="0.25">
      <c r="J721" s="6" t="s">
        <v>3625</v>
      </c>
      <c r="K721" s="6" t="s">
        <v>4514</v>
      </c>
      <c r="L721" s="6" t="s">
        <v>90</v>
      </c>
      <c r="M721" s="6" t="s">
        <v>118</v>
      </c>
      <c r="N721" s="6" t="s">
        <v>6066</v>
      </c>
    </row>
    <row r="722" spans="10:14" x14ac:dyDescent="0.25">
      <c r="J722" s="6" t="s">
        <v>3627</v>
      </c>
      <c r="K722" s="6" t="s">
        <v>4496</v>
      </c>
      <c r="L722" s="6" t="s">
        <v>90</v>
      </c>
      <c r="M722" s="6" t="s">
        <v>4438</v>
      </c>
      <c r="N722" s="6" t="s">
        <v>4740</v>
      </c>
    </row>
    <row r="723" spans="10:14" x14ac:dyDescent="0.25">
      <c r="J723" s="6" t="s">
        <v>1101</v>
      </c>
      <c r="K723" s="6" t="s">
        <v>311</v>
      </c>
      <c r="L723" s="6" t="s">
        <v>90</v>
      </c>
      <c r="M723" s="6" t="s">
        <v>4434</v>
      </c>
      <c r="N723" s="6" t="s">
        <v>6067</v>
      </c>
    </row>
    <row r="724" spans="10:14" x14ac:dyDescent="0.25">
      <c r="J724" s="6" t="s">
        <v>3629</v>
      </c>
      <c r="K724" s="6" t="s">
        <v>4444</v>
      </c>
      <c r="L724" s="6" t="s">
        <v>90</v>
      </c>
      <c r="M724" s="6" t="s">
        <v>4438</v>
      </c>
      <c r="N724" s="6" t="s">
        <v>5344</v>
      </c>
    </row>
    <row r="725" spans="10:14" x14ac:dyDescent="0.25">
      <c r="J725" s="6" t="s">
        <v>1103</v>
      </c>
      <c r="K725" s="6" t="s">
        <v>4444</v>
      </c>
      <c r="L725" s="6" t="s">
        <v>90</v>
      </c>
      <c r="M725" s="6" t="s">
        <v>4438</v>
      </c>
      <c r="N725" s="6" t="s">
        <v>4960</v>
      </c>
    </row>
    <row r="726" spans="10:14" x14ac:dyDescent="0.25">
      <c r="J726" s="6" t="s">
        <v>1105</v>
      </c>
      <c r="K726" s="6" t="s">
        <v>4460</v>
      </c>
      <c r="L726" s="6" t="s">
        <v>90</v>
      </c>
      <c r="M726" s="6" t="s">
        <v>4431</v>
      </c>
      <c r="N726" s="6" t="s">
        <v>5017</v>
      </c>
    </row>
    <row r="727" spans="10:14" x14ac:dyDescent="0.25">
      <c r="J727" s="6" t="s">
        <v>1108</v>
      </c>
      <c r="K727" s="6" t="s">
        <v>4463</v>
      </c>
      <c r="L727" s="6" t="s">
        <v>90</v>
      </c>
      <c r="M727" s="6" t="s">
        <v>4434</v>
      </c>
      <c r="N727" s="6" t="s">
        <v>5077</v>
      </c>
    </row>
    <row r="728" spans="10:14" x14ac:dyDescent="0.25">
      <c r="J728" s="6" t="s">
        <v>3631</v>
      </c>
      <c r="K728" s="6" t="s">
        <v>4473</v>
      </c>
      <c r="L728" s="6" t="s">
        <v>90</v>
      </c>
      <c r="M728" s="6" t="s">
        <v>4434</v>
      </c>
      <c r="N728" s="6" t="s">
        <v>6068</v>
      </c>
    </row>
    <row r="729" spans="10:14" x14ac:dyDescent="0.25">
      <c r="J729" s="6" t="s">
        <v>3633</v>
      </c>
      <c r="K729" s="6" t="s">
        <v>4444</v>
      </c>
      <c r="L729" s="6" t="s">
        <v>90</v>
      </c>
      <c r="M729" s="6" t="s">
        <v>4438</v>
      </c>
      <c r="N729" s="6" t="s">
        <v>6069</v>
      </c>
    </row>
    <row r="730" spans="10:14" x14ac:dyDescent="0.25">
      <c r="J730" s="6" t="s">
        <v>1110</v>
      </c>
      <c r="K730" s="6" t="s">
        <v>4480</v>
      </c>
      <c r="L730" s="6" t="s">
        <v>90</v>
      </c>
      <c r="M730" s="6" t="s">
        <v>4481</v>
      </c>
      <c r="N730" s="6" t="s">
        <v>5532</v>
      </c>
    </row>
    <row r="731" spans="10:14" x14ac:dyDescent="0.25">
      <c r="J731" s="6" t="s">
        <v>3634</v>
      </c>
      <c r="K731" s="6" t="s">
        <v>4479</v>
      </c>
      <c r="L731" s="6" t="s">
        <v>90</v>
      </c>
      <c r="M731" s="6" t="s">
        <v>118</v>
      </c>
      <c r="N731" s="6" t="s">
        <v>6070</v>
      </c>
    </row>
    <row r="732" spans="10:14" x14ac:dyDescent="0.25">
      <c r="J732" s="6" t="s">
        <v>1112</v>
      </c>
      <c r="K732" s="6" t="s">
        <v>4464</v>
      </c>
      <c r="L732" s="6" t="s">
        <v>90</v>
      </c>
      <c r="M732" s="6" t="s">
        <v>4434</v>
      </c>
      <c r="N732" s="6" t="s">
        <v>5274</v>
      </c>
    </row>
    <row r="733" spans="10:14" x14ac:dyDescent="0.25">
      <c r="J733" s="6" t="s">
        <v>3636</v>
      </c>
      <c r="K733" s="6" t="s">
        <v>4547</v>
      </c>
      <c r="L733" s="6" t="s">
        <v>90</v>
      </c>
      <c r="M733" s="6" t="s">
        <v>4450</v>
      </c>
      <c r="N733" s="6" t="s">
        <v>4974</v>
      </c>
    </row>
    <row r="734" spans="10:14" x14ac:dyDescent="0.25">
      <c r="J734" s="6" t="s">
        <v>1114</v>
      </c>
      <c r="K734" s="6" t="s">
        <v>4500</v>
      </c>
      <c r="L734" s="6" t="s">
        <v>90</v>
      </c>
      <c r="M734" s="6" t="s">
        <v>4481</v>
      </c>
      <c r="N734" s="6" t="s">
        <v>5222</v>
      </c>
    </row>
    <row r="735" spans="10:14" x14ac:dyDescent="0.25">
      <c r="J735" s="6" t="s">
        <v>3637</v>
      </c>
      <c r="K735" s="6" t="s">
        <v>4483</v>
      </c>
      <c r="L735" s="6" t="s">
        <v>90</v>
      </c>
      <c r="M735" s="6" t="s">
        <v>4438</v>
      </c>
      <c r="N735" s="6" t="s">
        <v>5343</v>
      </c>
    </row>
    <row r="736" spans="10:14" x14ac:dyDescent="0.25">
      <c r="J736" s="6" t="s">
        <v>3638</v>
      </c>
      <c r="K736" s="6" t="s">
        <v>90</v>
      </c>
      <c r="L736" s="6" t="s">
        <v>90</v>
      </c>
      <c r="M736" s="6" t="s">
        <v>90</v>
      </c>
      <c r="N736" s="6" t="s">
        <v>90</v>
      </c>
    </row>
    <row r="737" spans="10:14" x14ac:dyDescent="0.25">
      <c r="J737" s="6" t="s">
        <v>1117</v>
      </c>
      <c r="K737" s="6" t="s">
        <v>4506</v>
      </c>
      <c r="L737" s="6" t="s">
        <v>90</v>
      </c>
      <c r="M737" s="6" t="s">
        <v>4455</v>
      </c>
      <c r="N737" s="6" t="s">
        <v>6071</v>
      </c>
    </row>
    <row r="738" spans="10:14" x14ac:dyDescent="0.25">
      <c r="J738" s="6" t="s">
        <v>1119</v>
      </c>
      <c r="K738" s="6" t="s">
        <v>4537</v>
      </c>
      <c r="L738" s="6" t="s">
        <v>90</v>
      </c>
      <c r="M738" s="6" t="s">
        <v>4455</v>
      </c>
      <c r="N738" s="6" t="s">
        <v>6072</v>
      </c>
    </row>
    <row r="739" spans="10:14" x14ac:dyDescent="0.25">
      <c r="J739" s="6" t="s">
        <v>3640</v>
      </c>
      <c r="K739" s="6" t="s">
        <v>4516</v>
      </c>
      <c r="L739" s="6" t="s">
        <v>90</v>
      </c>
      <c r="M739" s="6" t="s">
        <v>4455</v>
      </c>
      <c r="N739" s="6" t="s">
        <v>6073</v>
      </c>
    </row>
    <row r="740" spans="10:14" x14ac:dyDescent="0.25">
      <c r="J740" s="6" t="s">
        <v>1121</v>
      </c>
      <c r="K740" s="6" t="s">
        <v>4459</v>
      </c>
      <c r="L740" s="6" t="s">
        <v>90</v>
      </c>
      <c r="M740" s="6" t="s">
        <v>4436</v>
      </c>
      <c r="N740" s="6" t="s">
        <v>6074</v>
      </c>
    </row>
    <row r="741" spans="10:14" x14ac:dyDescent="0.25">
      <c r="J741" s="6" t="s">
        <v>1123</v>
      </c>
      <c r="K741" s="6" t="s">
        <v>4506</v>
      </c>
      <c r="L741" s="6" t="s">
        <v>90</v>
      </c>
      <c r="M741" s="6" t="s">
        <v>4455</v>
      </c>
      <c r="N741" s="6" t="s">
        <v>4853</v>
      </c>
    </row>
    <row r="742" spans="10:14" x14ac:dyDescent="0.25">
      <c r="J742" s="6" t="s">
        <v>1125</v>
      </c>
      <c r="K742" s="6" t="s">
        <v>4489</v>
      </c>
      <c r="L742" s="6" t="s">
        <v>90</v>
      </c>
      <c r="M742" s="6" t="s">
        <v>4455</v>
      </c>
      <c r="N742" s="6" t="s">
        <v>4776</v>
      </c>
    </row>
    <row r="743" spans="10:14" x14ac:dyDescent="0.25">
      <c r="J743" s="6" t="s">
        <v>1126</v>
      </c>
      <c r="K743" s="6" t="s">
        <v>4480</v>
      </c>
      <c r="L743" s="6" t="s">
        <v>90</v>
      </c>
      <c r="M743" s="6" t="s">
        <v>4481</v>
      </c>
      <c r="N743" s="6" t="s">
        <v>6075</v>
      </c>
    </row>
    <row r="744" spans="10:14" x14ac:dyDescent="0.25">
      <c r="J744" s="6" t="s">
        <v>1128</v>
      </c>
      <c r="K744" s="6" t="s">
        <v>4480</v>
      </c>
      <c r="L744" s="6" t="s">
        <v>90</v>
      </c>
      <c r="M744" s="6" t="s">
        <v>4481</v>
      </c>
      <c r="N744" s="6" t="s">
        <v>6076</v>
      </c>
    </row>
    <row r="745" spans="10:14" x14ac:dyDescent="0.25">
      <c r="J745" s="6" t="s">
        <v>3641</v>
      </c>
      <c r="K745" s="6" t="s">
        <v>4430</v>
      </c>
      <c r="L745" s="6" t="s">
        <v>90</v>
      </c>
      <c r="M745" s="6" t="s">
        <v>4431</v>
      </c>
      <c r="N745" s="6" t="s">
        <v>6077</v>
      </c>
    </row>
    <row r="746" spans="10:14" x14ac:dyDescent="0.25">
      <c r="J746" s="6" t="s">
        <v>1130</v>
      </c>
      <c r="K746" s="6" t="s">
        <v>4433</v>
      </c>
      <c r="L746" s="6" t="s">
        <v>90</v>
      </c>
      <c r="M746" s="6" t="s">
        <v>4434</v>
      </c>
      <c r="N746" s="6" t="s">
        <v>4775</v>
      </c>
    </row>
    <row r="747" spans="10:14" x14ac:dyDescent="0.25">
      <c r="J747" s="6" t="s">
        <v>3643</v>
      </c>
      <c r="K747" s="6" t="s">
        <v>4492</v>
      </c>
      <c r="L747" s="6" t="s">
        <v>90</v>
      </c>
      <c r="M747" s="6" t="s">
        <v>4438</v>
      </c>
      <c r="N747" s="6" t="s">
        <v>4752</v>
      </c>
    </row>
    <row r="748" spans="10:14" x14ac:dyDescent="0.25">
      <c r="J748" s="6" t="s">
        <v>1133</v>
      </c>
      <c r="K748" s="6" t="s">
        <v>4475</v>
      </c>
      <c r="L748" s="6" t="s">
        <v>90</v>
      </c>
      <c r="M748" s="6" t="s">
        <v>118</v>
      </c>
      <c r="N748" s="6" t="s">
        <v>4911</v>
      </c>
    </row>
    <row r="749" spans="10:14" x14ac:dyDescent="0.25">
      <c r="J749" s="6" t="s">
        <v>1135</v>
      </c>
      <c r="K749" s="6" t="s">
        <v>4518</v>
      </c>
      <c r="L749" s="6" t="s">
        <v>90</v>
      </c>
      <c r="M749" s="6" t="s">
        <v>4438</v>
      </c>
      <c r="N749" s="6" t="s">
        <v>6078</v>
      </c>
    </row>
    <row r="750" spans="10:14" x14ac:dyDescent="0.25">
      <c r="J750" s="6" t="s">
        <v>3645</v>
      </c>
      <c r="K750" s="6" t="s">
        <v>4536</v>
      </c>
      <c r="L750" s="6" t="s">
        <v>90</v>
      </c>
      <c r="M750" s="6" t="s">
        <v>4434</v>
      </c>
      <c r="N750" s="6" t="s">
        <v>5237</v>
      </c>
    </row>
    <row r="751" spans="10:14" x14ac:dyDescent="0.25">
      <c r="J751" s="6" t="s">
        <v>1138</v>
      </c>
      <c r="K751" s="6" t="s">
        <v>4459</v>
      </c>
      <c r="L751" s="6" t="s">
        <v>90</v>
      </c>
      <c r="M751" s="6" t="s">
        <v>4436</v>
      </c>
      <c r="N751" s="6" t="s">
        <v>6079</v>
      </c>
    </row>
    <row r="752" spans="10:14" x14ac:dyDescent="0.25">
      <c r="J752" s="6" t="s">
        <v>1140</v>
      </c>
      <c r="K752" s="6" t="s">
        <v>4488</v>
      </c>
      <c r="L752" s="6" t="s">
        <v>90</v>
      </c>
      <c r="M752" s="6" t="s">
        <v>130</v>
      </c>
      <c r="N752" s="6" t="s">
        <v>5256</v>
      </c>
    </row>
    <row r="753" spans="10:14" x14ac:dyDescent="0.25">
      <c r="J753" s="6" t="s">
        <v>3646</v>
      </c>
      <c r="K753" s="6" t="s">
        <v>4495</v>
      </c>
      <c r="L753" s="6" t="s">
        <v>90</v>
      </c>
      <c r="M753" s="6" t="s">
        <v>4431</v>
      </c>
      <c r="N753" s="6" t="s">
        <v>6080</v>
      </c>
    </row>
    <row r="754" spans="10:14" x14ac:dyDescent="0.25">
      <c r="J754" s="6" t="s">
        <v>1142</v>
      </c>
      <c r="K754" s="6" t="s">
        <v>4492</v>
      </c>
      <c r="L754" s="6" t="s">
        <v>90</v>
      </c>
      <c r="M754" s="6" t="s">
        <v>4438</v>
      </c>
      <c r="N754" s="6" t="s">
        <v>6081</v>
      </c>
    </row>
    <row r="755" spans="10:14" x14ac:dyDescent="0.25">
      <c r="J755" s="6" t="s">
        <v>1144</v>
      </c>
      <c r="K755" s="6" t="s">
        <v>4462</v>
      </c>
      <c r="L755" s="6" t="s">
        <v>90</v>
      </c>
      <c r="M755" s="6" t="s">
        <v>4434</v>
      </c>
      <c r="N755" s="6" t="s">
        <v>6082</v>
      </c>
    </row>
    <row r="756" spans="10:14" x14ac:dyDescent="0.25">
      <c r="J756" s="6" t="s">
        <v>1146</v>
      </c>
      <c r="K756" s="6" t="s">
        <v>4465</v>
      </c>
      <c r="L756" s="6" t="s">
        <v>90</v>
      </c>
      <c r="M756" s="6" t="s">
        <v>4436</v>
      </c>
      <c r="N756" s="6" t="s">
        <v>6083</v>
      </c>
    </row>
    <row r="757" spans="10:14" x14ac:dyDescent="0.25">
      <c r="J757" s="6" t="s">
        <v>1149</v>
      </c>
      <c r="K757" s="6" t="s">
        <v>4489</v>
      </c>
      <c r="L757" s="6" t="s">
        <v>90</v>
      </c>
      <c r="M757" s="6" t="s">
        <v>4455</v>
      </c>
      <c r="N757" s="6" t="s">
        <v>6084</v>
      </c>
    </row>
    <row r="758" spans="10:14" x14ac:dyDescent="0.25">
      <c r="J758" s="6" t="s">
        <v>1151</v>
      </c>
      <c r="K758" s="6" t="s">
        <v>4473</v>
      </c>
      <c r="L758" s="6" t="s">
        <v>90</v>
      </c>
      <c r="M758" s="6" t="s">
        <v>4434</v>
      </c>
      <c r="N758" s="6" t="s">
        <v>6085</v>
      </c>
    </row>
    <row r="759" spans="10:14" x14ac:dyDescent="0.25">
      <c r="J759" s="6" t="s">
        <v>1153</v>
      </c>
      <c r="K759" s="6" t="s">
        <v>4500</v>
      </c>
      <c r="L759" s="6" t="s">
        <v>90</v>
      </c>
      <c r="M759" s="6" t="s">
        <v>4481</v>
      </c>
      <c r="N759" s="6" t="s">
        <v>4866</v>
      </c>
    </row>
    <row r="760" spans="10:14" x14ac:dyDescent="0.25">
      <c r="J760" s="6" t="s">
        <v>1155</v>
      </c>
      <c r="K760" s="6" t="s">
        <v>4496</v>
      </c>
      <c r="L760" s="6" t="s">
        <v>90</v>
      </c>
      <c r="M760" s="6" t="s">
        <v>4438</v>
      </c>
      <c r="N760" s="6" t="s">
        <v>4756</v>
      </c>
    </row>
    <row r="761" spans="10:14" x14ac:dyDescent="0.25">
      <c r="J761" s="6" t="s">
        <v>1157</v>
      </c>
      <c r="K761" s="6" t="s">
        <v>4475</v>
      </c>
      <c r="L761" s="6" t="s">
        <v>90</v>
      </c>
      <c r="M761" s="6" t="s">
        <v>118</v>
      </c>
      <c r="N761" s="6" t="s">
        <v>5097</v>
      </c>
    </row>
    <row r="762" spans="10:14" x14ac:dyDescent="0.25">
      <c r="J762" s="6" t="s">
        <v>1159</v>
      </c>
      <c r="K762" s="6" t="s">
        <v>4500</v>
      </c>
      <c r="L762" s="6" t="s">
        <v>90</v>
      </c>
      <c r="M762" s="6" t="s">
        <v>4481</v>
      </c>
      <c r="N762" s="6" t="s">
        <v>6086</v>
      </c>
    </row>
    <row r="763" spans="10:14" x14ac:dyDescent="0.25">
      <c r="J763" s="6" t="s">
        <v>1161</v>
      </c>
      <c r="K763" s="6" t="s">
        <v>4508</v>
      </c>
      <c r="L763" s="6" t="s">
        <v>90</v>
      </c>
      <c r="M763" s="6" t="s">
        <v>4441</v>
      </c>
      <c r="N763" s="6" t="s">
        <v>5627</v>
      </c>
    </row>
    <row r="764" spans="10:14" x14ac:dyDescent="0.25">
      <c r="J764" s="6" t="s">
        <v>1163</v>
      </c>
      <c r="K764" s="6" t="s">
        <v>4500</v>
      </c>
      <c r="L764" s="6" t="s">
        <v>90</v>
      </c>
      <c r="M764" s="6" t="s">
        <v>4481</v>
      </c>
      <c r="N764" s="6" t="s">
        <v>6087</v>
      </c>
    </row>
    <row r="765" spans="10:14" x14ac:dyDescent="0.25">
      <c r="J765" s="6" t="s">
        <v>3648</v>
      </c>
      <c r="K765" s="6" t="s">
        <v>4462</v>
      </c>
      <c r="L765" s="6" t="s">
        <v>90</v>
      </c>
      <c r="M765" s="6" t="s">
        <v>4434</v>
      </c>
      <c r="N765" s="6" t="s">
        <v>6088</v>
      </c>
    </row>
    <row r="766" spans="10:14" x14ac:dyDescent="0.25">
      <c r="J766" s="6" t="s">
        <v>3650</v>
      </c>
      <c r="K766" s="6" t="s">
        <v>4492</v>
      </c>
      <c r="L766" s="6" t="s">
        <v>90</v>
      </c>
      <c r="M766" s="6" t="s">
        <v>4438</v>
      </c>
      <c r="N766" s="6" t="s">
        <v>6089</v>
      </c>
    </row>
    <row r="767" spans="10:14" x14ac:dyDescent="0.25">
      <c r="J767" s="6" t="s">
        <v>1166</v>
      </c>
      <c r="K767" s="6" t="s">
        <v>4484</v>
      </c>
      <c r="L767" s="6" t="s">
        <v>90</v>
      </c>
      <c r="M767" s="6" t="s">
        <v>4431</v>
      </c>
      <c r="N767" s="6" t="s">
        <v>6090</v>
      </c>
    </row>
    <row r="768" spans="10:14" x14ac:dyDescent="0.25">
      <c r="J768" s="6" t="s">
        <v>1168</v>
      </c>
      <c r="K768" s="6" t="s">
        <v>4497</v>
      </c>
      <c r="L768" s="6" t="s">
        <v>90</v>
      </c>
      <c r="M768" s="6" t="s">
        <v>4431</v>
      </c>
      <c r="N768" s="6" t="s">
        <v>6091</v>
      </c>
    </row>
    <row r="769" spans="10:14" x14ac:dyDescent="0.25">
      <c r="J769" s="6" t="s">
        <v>1170</v>
      </c>
      <c r="K769" s="6" t="s">
        <v>4560</v>
      </c>
      <c r="L769" s="6" t="s">
        <v>90</v>
      </c>
      <c r="M769" s="6" t="s">
        <v>4436</v>
      </c>
      <c r="N769" s="6" t="s">
        <v>6092</v>
      </c>
    </row>
    <row r="770" spans="10:14" x14ac:dyDescent="0.25">
      <c r="J770" s="6" t="s">
        <v>1173</v>
      </c>
      <c r="K770" s="6" t="s">
        <v>4475</v>
      </c>
      <c r="L770" s="6" t="s">
        <v>90</v>
      </c>
      <c r="M770" s="6" t="s">
        <v>118</v>
      </c>
      <c r="N770" s="6" t="s">
        <v>6093</v>
      </c>
    </row>
    <row r="771" spans="10:14" x14ac:dyDescent="0.25">
      <c r="J771" s="6" t="s">
        <v>3652</v>
      </c>
      <c r="K771" s="6" t="s">
        <v>4462</v>
      </c>
      <c r="L771" s="6" t="s">
        <v>90</v>
      </c>
      <c r="M771" s="6" t="s">
        <v>4434</v>
      </c>
      <c r="N771" s="6" t="s">
        <v>6094</v>
      </c>
    </row>
    <row r="772" spans="10:14" x14ac:dyDescent="0.25">
      <c r="J772" s="6" t="s">
        <v>1175</v>
      </c>
      <c r="K772" s="6" t="s">
        <v>4456</v>
      </c>
      <c r="L772" s="6" t="s">
        <v>90</v>
      </c>
      <c r="M772" s="6" t="s">
        <v>4431</v>
      </c>
      <c r="N772" s="6" t="s">
        <v>5529</v>
      </c>
    </row>
    <row r="773" spans="10:14" x14ac:dyDescent="0.25">
      <c r="J773" s="6" t="s">
        <v>3653</v>
      </c>
      <c r="K773" s="6" t="s">
        <v>90</v>
      </c>
      <c r="L773" s="6" t="s">
        <v>90</v>
      </c>
      <c r="M773" s="6" t="s">
        <v>90</v>
      </c>
      <c r="N773" s="6" t="s">
        <v>90</v>
      </c>
    </row>
    <row r="774" spans="10:14" x14ac:dyDescent="0.25">
      <c r="J774" s="6" t="s">
        <v>1177</v>
      </c>
      <c r="K774" s="6" t="s">
        <v>4458</v>
      </c>
      <c r="L774" s="6" t="s">
        <v>90</v>
      </c>
      <c r="M774" s="6" t="s">
        <v>4436</v>
      </c>
      <c r="N774" s="6" t="s">
        <v>6095</v>
      </c>
    </row>
    <row r="775" spans="10:14" x14ac:dyDescent="0.25">
      <c r="J775" s="6" t="s">
        <v>1178</v>
      </c>
      <c r="K775" s="6" t="s">
        <v>90</v>
      </c>
      <c r="L775" s="6" t="s">
        <v>90</v>
      </c>
      <c r="M775" s="6" t="s">
        <v>90</v>
      </c>
      <c r="N775" s="6" t="s">
        <v>90</v>
      </c>
    </row>
    <row r="776" spans="10:14" x14ac:dyDescent="0.25">
      <c r="J776" s="6" t="s">
        <v>3654</v>
      </c>
      <c r="K776" s="6" t="s">
        <v>90</v>
      </c>
      <c r="L776" s="6" t="s">
        <v>90</v>
      </c>
      <c r="M776" s="6" t="s">
        <v>90</v>
      </c>
      <c r="N776" s="6" t="s">
        <v>90</v>
      </c>
    </row>
    <row r="777" spans="10:14" x14ac:dyDescent="0.25">
      <c r="J777" s="6" t="s">
        <v>1179</v>
      </c>
      <c r="K777" s="6" t="s">
        <v>90</v>
      </c>
      <c r="L777" s="6" t="s">
        <v>90</v>
      </c>
      <c r="M777" s="6" t="s">
        <v>90</v>
      </c>
      <c r="N777" s="6" t="s">
        <v>90</v>
      </c>
    </row>
    <row r="778" spans="10:14" x14ac:dyDescent="0.25">
      <c r="J778" s="6" t="s">
        <v>1180</v>
      </c>
      <c r="K778" s="6" t="s">
        <v>90</v>
      </c>
      <c r="L778" s="6" t="s">
        <v>90</v>
      </c>
      <c r="M778" s="6" t="s">
        <v>90</v>
      </c>
      <c r="N778" s="6" t="s">
        <v>90</v>
      </c>
    </row>
    <row r="779" spans="10:14" x14ac:dyDescent="0.25">
      <c r="J779" s="6" t="s">
        <v>1182</v>
      </c>
      <c r="K779" s="6" t="s">
        <v>4430</v>
      </c>
      <c r="L779" s="6" t="s">
        <v>90</v>
      </c>
      <c r="M779" s="6" t="s">
        <v>4431</v>
      </c>
      <c r="N779" s="6" t="s">
        <v>5164</v>
      </c>
    </row>
    <row r="780" spans="10:14" x14ac:dyDescent="0.25">
      <c r="J780" s="6" t="s">
        <v>1184</v>
      </c>
      <c r="K780" s="6" t="s">
        <v>4475</v>
      </c>
      <c r="L780" s="6" t="s">
        <v>90</v>
      </c>
      <c r="M780" s="6" t="s">
        <v>118</v>
      </c>
      <c r="N780" s="6" t="s">
        <v>5246</v>
      </c>
    </row>
    <row r="781" spans="10:14" x14ac:dyDescent="0.25">
      <c r="J781" s="6" t="s">
        <v>1186</v>
      </c>
      <c r="K781" s="6" t="s">
        <v>4448</v>
      </c>
      <c r="L781" s="6" t="s">
        <v>90</v>
      </c>
      <c r="M781" s="6" t="s">
        <v>4431</v>
      </c>
      <c r="N781" s="6" t="s">
        <v>5533</v>
      </c>
    </row>
    <row r="782" spans="10:14" x14ac:dyDescent="0.25">
      <c r="J782" s="6" t="s">
        <v>1188</v>
      </c>
      <c r="K782" s="6" t="s">
        <v>4464</v>
      </c>
      <c r="L782" s="6" t="s">
        <v>90</v>
      </c>
      <c r="M782" s="6" t="s">
        <v>4434</v>
      </c>
      <c r="N782" s="6" t="s">
        <v>6096</v>
      </c>
    </row>
    <row r="783" spans="10:14" x14ac:dyDescent="0.25">
      <c r="J783" s="6" t="s">
        <v>1190</v>
      </c>
      <c r="K783" s="6" t="s">
        <v>4485</v>
      </c>
      <c r="L783" s="6" t="s">
        <v>90</v>
      </c>
      <c r="M783" s="6" t="s">
        <v>130</v>
      </c>
      <c r="N783" s="6" t="s">
        <v>6097</v>
      </c>
    </row>
    <row r="784" spans="10:14" x14ac:dyDescent="0.25">
      <c r="J784" s="6" t="s">
        <v>1192</v>
      </c>
      <c r="K784" s="6" t="s">
        <v>4549</v>
      </c>
      <c r="L784" s="6" t="s">
        <v>90</v>
      </c>
      <c r="M784" s="6" t="s">
        <v>4438</v>
      </c>
      <c r="N784" s="6" t="s">
        <v>5534</v>
      </c>
    </row>
    <row r="785" spans="10:14" x14ac:dyDescent="0.25">
      <c r="J785" s="6" t="s">
        <v>1194</v>
      </c>
      <c r="K785" s="6" t="s">
        <v>4453</v>
      </c>
      <c r="L785" s="6" t="s">
        <v>90</v>
      </c>
      <c r="M785" s="6" t="s">
        <v>4441</v>
      </c>
      <c r="N785" s="6" t="s">
        <v>6098</v>
      </c>
    </row>
    <row r="786" spans="10:14" x14ac:dyDescent="0.25">
      <c r="J786" s="6" t="s">
        <v>3655</v>
      </c>
      <c r="K786" s="6" t="s">
        <v>86</v>
      </c>
      <c r="L786" s="6" t="s">
        <v>90</v>
      </c>
      <c r="M786" s="6" t="s">
        <v>4438</v>
      </c>
      <c r="N786" s="6" t="s">
        <v>6099</v>
      </c>
    </row>
    <row r="787" spans="10:14" x14ac:dyDescent="0.25">
      <c r="J787" s="6" t="s">
        <v>3657</v>
      </c>
      <c r="K787" s="6" t="s">
        <v>4528</v>
      </c>
      <c r="L787" s="6" t="s">
        <v>90</v>
      </c>
      <c r="M787" s="6" t="s">
        <v>4455</v>
      </c>
      <c r="N787" s="6" t="s">
        <v>6100</v>
      </c>
    </row>
    <row r="788" spans="10:14" x14ac:dyDescent="0.25">
      <c r="J788" s="6" t="s">
        <v>1196</v>
      </c>
      <c r="K788" s="6" t="s">
        <v>4457</v>
      </c>
      <c r="L788" s="6" t="s">
        <v>90</v>
      </c>
      <c r="M788" s="6" t="s">
        <v>4438</v>
      </c>
      <c r="N788" s="6" t="s">
        <v>6101</v>
      </c>
    </row>
    <row r="789" spans="10:14" x14ac:dyDescent="0.25">
      <c r="J789" s="6" t="s">
        <v>1198</v>
      </c>
      <c r="K789" s="6" t="s">
        <v>4551</v>
      </c>
      <c r="L789" s="6" t="s">
        <v>90</v>
      </c>
      <c r="M789" s="6" t="s">
        <v>4455</v>
      </c>
      <c r="N789" s="6" t="s">
        <v>4827</v>
      </c>
    </row>
    <row r="790" spans="10:14" x14ac:dyDescent="0.25">
      <c r="J790" s="6" t="s">
        <v>3659</v>
      </c>
      <c r="K790" s="6" t="s">
        <v>4433</v>
      </c>
      <c r="L790" s="6" t="s">
        <v>90</v>
      </c>
      <c r="M790" s="6" t="s">
        <v>4434</v>
      </c>
      <c r="N790" s="6" t="s">
        <v>5482</v>
      </c>
    </row>
    <row r="791" spans="10:14" x14ac:dyDescent="0.25">
      <c r="J791" s="6" t="s">
        <v>3661</v>
      </c>
      <c r="K791" s="6" t="s">
        <v>4440</v>
      </c>
      <c r="L791" s="6" t="s">
        <v>90</v>
      </c>
      <c r="M791" s="6" t="s">
        <v>4441</v>
      </c>
      <c r="N791" s="6" t="s">
        <v>4790</v>
      </c>
    </row>
    <row r="792" spans="10:14" x14ac:dyDescent="0.25">
      <c r="J792" s="6" t="s">
        <v>1199</v>
      </c>
      <c r="K792" s="6" t="s">
        <v>90</v>
      </c>
      <c r="L792" s="6" t="s">
        <v>90</v>
      </c>
      <c r="M792" s="6" t="s">
        <v>90</v>
      </c>
      <c r="N792" s="6" t="s">
        <v>90</v>
      </c>
    </row>
    <row r="793" spans="10:14" x14ac:dyDescent="0.25">
      <c r="J793" s="6" t="s">
        <v>1201</v>
      </c>
      <c r="K793" s="6" t="s">
        <v>4526</v>
      </c>
      <c r="L793" s="6" t="s">
        <v>90</v>
      </c>
      <c r="M793" s="6" t="s">
        <v>4441</v>
      </c>
      <c r="N793" s="6" t="s">
        <v>4986</v>
      </c>
    </row>
    <row r="794" spans="10:14" x14ac:dyDescent="0.25">
      <c r="J794" s="6" t="s">
        <v>3662</v>
      </c>
      <c r="K794" s="6" t="s">
        <v>4452</v>
      </c>
      <c r="L794" s="6" t="s">
        <v>90</v>
      </c>
      <c r="M794" s="6" t="s">
        <v>4438</v>
      </c>
      <c r="N794" s="6" t="s">
        <v>5263</v>
      </c>
    </row>
    <row r="795" spans="10:14" x14ac:dyDescent="0.25">
      <c r="J795" s="6" t="s">
        <v>1204</v>
      </c>
      <c r="K795" s="6" t="s">
        <v>4465</v>
      </c>
      <c r="L795" s="6" t="s">
        <v>90</v>
      </c>
      <c r="M795" s="6" t="s">
        <v>4436</v>
      </c>
      <c r="N795" s="6" t="s">
        <v>5199</v>
      </c>
    </row>
    <row r="796" spans="10:14" x14ac:dyDescent="0.25">
      <c r="J796" s="6" t="s">
        <v>1206</v>
      </c>
      <c r="K796" s="6" t="s">
        <v>4480</v>
      </c>
      <c r="L796" s="6" t="s">
        <v>90</v>
      </c>
      <c r="M796" s="6" t="s">
        <v>4481</v>
      </c>
      <c r="N796" s="6" t="s">
        <v>5526</v>
      </c>
    </row>
    <row r="797" spans="10:14" x14ac:dyDescent="0.25">
      <c r="J797" s="6" t="s">
        <v>3663</v>
      </c>
      <c r="K797" s="6" t="s">
        <v>4496</v>
      </c>
      <c r="L797" s="6" t="s">
        <v>90</v>
      </c>
      <c r="M797" s="6" t="s">
        <v>4438</v>
      </c>
      <c r="N797" s="6" t="s">
        <v>6102</v>
      </c>
    </row>
    <row r="798" spans="10:14" x14ac:dyDescent="0.25">
      <c r="J798" s="6" t="s">
        <v>1208</v>
      </c>
      <c r="K798" s="6" t="s">
        <v>4472</v>
      </c>
      <c r="L798" s="6" t="s">
        <v>90</v>
      </c>
      <c r="M798" s="6" t="s">
        <v>4438</v>
      </c>
      <c r="N798" s="6" t="s">
        <v>5083</v>
      </c>
    </row>
    <row r="799" spans="10:14" x14ac:dyDescent="0.25">
      <c r="J799" s="6" t="s">
        <v>1210</v>
      </c>
      <c r="K799" s="6" t="s">
        <v>4439</v>
      </c>
      <c r="L799" s="6" t="s">
        <v>90</v>
      </c>
      <c r="M799" s="6" t="s">
        <v>4438</v>
      </c>
      <c r="N799" s="6" t="s">
        <v>6103</v>
      </c>
    </row>
    <row r="800" spans="10:14" x14ac:dyDescent="0.25">
      <c r="J800" s="6" t="s">
        <v>3665</v>
      </c>
      <c r="K800" s="6" t="s">
        <v>4447</v>
      </c>
      <c r="L800" s="6" t="s">
        <v>90</v>
      </c>
      <c r="M800" s="6" t="s">
        <v>4436</v>
      </c>
      <c r="N800" s="6" t="s">
        <v>6104</v>
      </c>
    </row>
    <row r="801" spans="10:14" x14ac:dyDescent="0.25">
      <c r="J801" s="6" t="s">
        <v>1213</v>
      </c>
      <c r="K801" s="6" t="s">
        <v>4498</v>
      </c>
      <c r="L801" s="6" t="s">
        <v>90</v>
      </c>
      <c r="M801" s="6" t="s">
        <v>4436</v>
      </c>
      <c r="N801" s="6" t="s">
        <v>5471</v>
      </c>
    </row>
    <row r="802" spans="10:14" x14ac:dyDescent="0.25">
      <c r="J802" s="6" t="s">
        <v>1215</v>
      </c>
      <c r="K802" s="6" t="s">
        <v>86</v>
      </c>
      <c r="L802" s="6" t="s">
        <v>90</v>
      </c>
      <c r="M802" s="6" t="s">
        <v>4438</v>
      </c>
      <c r="N802" s="6" t="s">
        <v>5417</v>
      </c>
    </row>
    <row r="803" spans="10:14" x14ac:dyDescent="0.25">
      <c r="J803" s="6" t="s">
        <v>1217</v>
      </c>
      <c r="K803" s="6" t="s">
        <v>4447</v>
      </c>
      <c r="L803" s="6" t="s">
        <v>90</v>
      </c>
      <c r="M803" s="6" t="s">
        <v>4436</v>
      </c>
      <c r="N803" s="6" t="s">
        <v>6105</v>
      </c>
    </row>
    <row r="804" spans="10:14" x14ac:dyDescent="0.25">
      <c r="J804" s="6" t="s">
        <v>3667</v>
      </c>
      <c r="K804" s="6" t="s">
        <v>4466</v>
      </c>
      <c r="L804" s="6" t="s">
        <v>90</v>
      </c>
      <c r="M804" s="6" t="s">
        <v>4455</v>
      </c>
      <c r="N804" s="6" t="s">
        <v>6106</v>
      </c>
    </row>
    <row r="805" spans="10:14" x14ac:dyDescent="0.25">
      <c r="J805" s="6" t="s">
        <v>1219</v>
      </c>
      <c r="K805" s="6" t="s">
        <v>4562</v>
      </c>
      <c r="L805" s="6" t="s">
        <v>90</v>
      </c>
      <c r="M805" s="6" t="s">
        <v>130</v>
      </c>
      <c r="N805" s="6" t="s">
        <v>5039</v>
      </c>
    </row>
    <row r="806" spans="10:14" x14ac:dyDescent="0.25">
      <c r="J806" s="6" t="s">
        <v>1221</v>
      </c>
      <c r="K806" s="6" t="s">
        <v>90</v>
      </c>
      <c r="L806" s="6" t="s">
        <v>90</v>
      </c>
      <c r="M806" s="6" t="s">
        <v>90</v>
      </c>
      <c r="N806" s="6" t="s">
        <v>90</v>
      </c>
    </row>
    <row r="807" spans="10:14" x14ac:dyDescent="0.25">
      <c r="J807" s="6" t="s">
        <v>1223</v>
      </c>
      <c r="K807" s="6" t="s">
        <v>4544</v>
      </c>
      <c r="L807" s="6" t="s">
        <v>90</v>
      </c>
      <c r="M807" s="6" t="s">
        <v>4436</v>
      </c>
      <c r="N807" s="6" t="s">
        <v>6107</v>
      </c>
    </row>
    <row r="808" spans="10:14" x14ac:dyDescent="0.25">
      <c r="J808" s="6" t="s">
        <v>1225</v>
      </c>
      <c r="K808" s="6" t="s">
        <v>4549</v>
      </c>
      <c r="L808" s="6" t="s">
        <v>90</v>
      </c>
      <c r="M808" s="6" t="s">
        <v>4438</v>
      </c>
      <c r="N808" s="6" t="s">
        <v>4702</v>
      </c>
    </row>
    <row r="809" spans="10:14" x14ac:dyDescent="0.25">
      <c r="J809" s="6" t="s">
        <v>1228</v>
      </c>
      <c r="K809" s="6" t="s">
        <v>4475</v>
      </c>
      <c r="L809" s="6" t="s">
        <v>90</v>
      </c>
      <c r="M809" s="6" t="s">
        <v>118</v>
      </c>
      <c r="N809" s="6" t="s">
        <v>4722</v>
      </c>
    </row>
    <row r="810" spans="10:14" x14ac:dyDescent="0.25">
      <c r="J810" s="6" t="s">
        <v>1230</v>
      </c>
      <c r="K810" s="6" t="s">
        <v>4496</v>
      </c>
      <c r="L810" s="6" t="s">
        <v>90</v>
      </c>
      <c r="M810" s="6" t="s">
        <v>4438</v>
      </c>
      <c r="N810" s="6" t="s">
        <v>6108</v>
      </c>
    </row>
    <row r="811" spans="10:14" x14ac:dyDescent="0.25">
      <c r="J811" s="6" t="s">
        <v>1232</v>
      </c>
      <c r="K811" s="6" t="s">
        <v>4447</v>
      </c>
      <c r="L811" s="6" t="s">
        <v>90</v>
      </c>
      <c r="M811" s="6" t="s">
        <v>4436</v>
      </c>
      <c r="N811" s="6" t="s">
        <v>6109</v>
      </c>
    </row>
    <row r="812" spans="10:14" x14ac:dyDescent="0.25">
      <c r="J812" s="6" t="s">
        <v>1234</v>
      </c>
      <c r="K812" s="6" t="s">
        <v>4462</v>
      </c>
      <c r="L812" s="6" t="s">
        <v>90</v>
      </c>
      <c r="M812" s="6" t="s">
        <v>4434</v>
      </c>
      <c r="N812" s="6" t="s">
        <v>5073</v>
      </c>
    </row>
    <row r="813" spans="10:14" x14ac:dyDescent="0.25">
      <c r="J813" s="6" t="s">
        <v>3669</v>
      </c>
      <c r="K813" s="6" t="s">
        <v>4435</v>
      </c>
      <c r="L813" s="6" t="s">
        <v>90</v>
      </c>
      <c r="M813" s="6" t="s">
        <v>4436</v>
      </c>
      <c r="N813" s="6" t="s">
        <v>6110</v>
      </c>
    </row>
    <row r="814" spans="10:14" x14ac:dyDescent="0.25">
      <c r="J814" s="6" t="s">
        <v>3670</v>
      </c>
      <c r="K814" s="6" t="s">
        <v>4453</v>
      </c>
      <c r="L814" s="6" t="s">
        <v>90</v>
      </c>
      <c r="M814" s="6" t="s">
        <v>4441</v>
      </c>
      <c r="N814" s="6" t="s">
        <v>6111</v>
      </c>
    </row>
    <row r="815" spans="10:14" x14ac:dyDescent="0.25">
      <c r="J815" s="6" t="s">
        <v>3672</v>
      </c>
      <c r="K815" s="6" t="s">
        <v>4447</v>
      </c>
      <c r="L815" s="6" t="s">
        <v>90</v>
      </c>
      <c r="M815" s="6" t="s">
        <v>4436</v>
      </c>
      <c r="N815" s="6" t="s">
        <v>6112</v>
      </c>
    </row>
    <row r="816" spans="10:14" x14ac:dyDescent="0.25">
      <c r="J816" s="6" t="s">
        <v>1236</v>
      </c>
      <c r="K816" s="6" t="s">
        <v>4443</v>
      </c>
      <c r="L816" s="6" t="s">
        <v>90</v>
      </c>
      <c r="M816" s="6" t="s">
        <v>4436</v>
      </c>
      <c r="N816" s="6" t="s">
        <v>6113</v>
      </c>
    </row>
    <row r="817" spans="10:14" x14ac:dyDescent="0.25">
      <c r="J817" s="6" t="s">
        <v>1238</v>
      </c>
      <c r="K817" s="6" t="s">
        <v>4447</v>
      </c>
      <c r="L817" s="6" t="s">
        <v>90</v>
      </c>
      <c r="M817" s="6" t="s">
        <v>4436</v>
      </c>
      <c r="N817" s="6" t="s">
        <v>6114</v>
      </c>
    </row>
    <row r="818" spans="10:14" x14ac:dyDescent="0.25">
      <c r="J818" s="6" t="s">
        <v>3674</v>
      </c>
      <c r="K818" s="6" t="s">
        <v>4447</v>
      </c>
      <c r="L818" s="6" t="s">
        <v>90</v>
      </c>
      <c r="M818" s="6" t="s">
        <v>4436</v>
      </c>
      <c r="N818" s="6" t="s">
        <v>6115</v>
      </c>
    </row>
    <row r="819" spans="10:14" x14ac:dyDescent="0.25">
      <c r="J819" s="6" t="s">
        <v>1240</v>
      </c>
      <c r="K819" s="6" t="s">
        <v>4473</v>
      </c>
      <c r="L819" s="6" t="s">
        <v>90</v>
      </c>
      <c r="M819" s="6" t="s">
        <v>4434</v>
      </c>
      <c r="N819" s="6" t="s">
        <v>5432</v>
      </c>
    </row>
    <row r="820" spans="10:14" x14ac:dyDescent="0.25">
      <c r="J820" s="6" t="s">
        <v>3675</v>
      </c>
      <c r="K820" s="6" t="s">
        <v>4492</v>
      </c>
      <c r="L820" s="6" t="s">
        <v>90</v>
      </c>
      <c r="M820" s="6" t="s">
        <v>4438</v>
      </c>
      <c r="N820" s="6" t="s">
        <v>5661</v>
      </c>
    </row>
    <row r="821" spans="10:14" x14ac:dyDescent="0.25">
      <c r="J821" s="6" t="s">
        <v>3676</v>
      </c>
      <c r="K821" s="6" t="s">
        <v>4447</v>
      </c>
      <c r="L821" s="6" t="s">
        <v>90</v>
      </c>
      <c r="M821" s="6" t="s">
        <v>4436</v>
      </c>
      <c r="N821" s="6" t="s">
        <v>6116</v>
      </c>
    </row>
    <row r="822" spans="10:14" x14ac:dyDescent="0.25">
      <c r="J822" s="6" t="s">
        <v>1242</v>
      </c>
      <c r="K822" s="6" t="s">
        <v>4464</v>
      </c>
      <c r="L822" s="6" t="s">
        <v>90</v>
      </c>
      <c r="M822" s="6" t="s">
        <v>4434</v>
      </c>
      <c r="N822" s="6" t="s">
        <v>4784</v>
      </c>
    </row>
    <row r="823" spans="10:14" x14ac:dyDescent="0.25">
      <c r="J823" s="6" t="s">
        <v>1244</v>
      </c>
      <c r="K823" s="6" t="s">
        <v>4464</v>
      </c>
      <c r="L823" s="6" t="s">
        <v>90</v>
      </c>
      <c r="M823" s="6" t="s">
        <v>4434</v>
      </c>
      <c r="N823" s="6" t="s">
        <v>4961</v>
      </c>
    </row>
    <row r="824" spans="10:14" x14ac:dyDescent="0.25">
      <c r="J824" s="6" t="s">
        <v>1246</v>
      </c>
      <c r="K824" s="6" t="s">
        <v>4447</v>
      </c>
      <c r="L824" s="6" t="s">
        <v>90</v>
      </c>
      <c r="M824" s="6" t="s">
        <v>4436</v>
      </c>
      <c r="N824" s="6" t="s">
        <v>6117</v>
      </c>
    </row>
    <row r="825" spans="10:14" x14ac:dyDescent="0.25">
      <c r="J825" s="6" t="s">
        <v>1248</v>
      </c>
      <c r="K825" s="6" t="s">
        <v>4440</v>
      </c>
      <c r="L825" s="6" t="s">
        <v>90</v>
      </c>
      <c r="M825" s="6" t="s">
        <v>4441</v>
      </c>
      <c r="N825" s="6" t="s">
        <v>4842</v>
      </c>
    </row>
    <row r="826" spans="10:14" x14ac:dyDescent="0.25">
      <c r="J826" s="6" t="s">
        <v>1250</v>
      </c>
      <c r="K826" s="6" t="s">
        <v>4462</v>
      </c>
      <c r="L826" s="6" t="s">
        <v>90</v>
      </c>
      <c r="M826" s="6" t="s">
        <v>4434</v>
      </c>
      <c r="N826" s="6" t="s">
        <v>6118</v>
      </c>
    </row>
    <row r="827" spans="10:14" x14ac:dyDescent="0.25">
      <c r="J827" s="6" t="s">
        <v>1252</v>
      </c>
      <c r="K827" s="6" t="s">
        <v>4457</v>
      </c>
      <c r="L827" s="6" t="s">
        <v>90</v>
      </c>
      <c r="M827" s="6" t="s">
        <v>4438</v>
      </c>
      <c r="N827" s="6" t="s">
        <v>5521</v>
      </c>
    </row>
    <row r="828" spans="10:14" x14ac:dyDescent="0.25">
      <c r="J828" s="6" t="s">
        <v>1254</v>
      </c>
      <c r="K828" s="6" t="s">
        <v>4493</v>
      </c>
      <c r="L828" s="6" t="s">
        <v>90</v>
      </c>
      <c r="M828" s="6" t="s">
        <v>4450</v>
      </c>
      <c r="N828" s="6" t="s">
        <v>6119</v>
      </c>
    </row>
    <row r="829" spans="10:14" x14ac:dyDescent="0.25">
      <c r="J829" s="6" t="s">
        <v>3677</v>
      </c>
      <c r="K829" s="6" t="s">
        <v>4464</v>
      </c>
      <c r="L829" s="6" t="s">
        <v>90</v>
      </c>
      <c r="M829" s="6" t="s">
        <v>4434</v>
      </c>
      <c r="N829" s="6" t="s">
        <v>5278</v>
      </c>
    </row>
    <row r="830" spans="10:14" x14ac:dyDescent="0.25">
      <c r="J830" s="6" t="s">
        <v>3679</v>
      </c>
      <c r="K830" s="6" t="s">
        <v>4477</v>
      </c>
      <c r="L830" s="6" t="s">
        <v>90</v>
      </c>
      <c r="M830" s="6" t="s">
        <v>4441</v>
      </c>
      <c r="N830" s="6" t="s">
        <v>4951</v>
      </c>
    </row>
    <row r="831" spans="10:14" x14ac:dyDescent="0.25">
      <c r="J831" s="6" t="s">
        <v>1256</v>
      </c>
      <c r="K831" s="6" t="s">
        <v>4512</v>
      </c>
      <c r="L831" s="6" t="s">
        <v>90</v>
      </c>
      <c r="M831" s="6" t="s">
        <v>4434</v>
      </c>
      <c r="N831" s="6" t="s">
        <v>4985</v>
      </c>
    </row>
    <row r="832" spans="10:14" x14ac:dyDescent="0.25">
      <c r="J832" s="6" t="s">
        <v>1258</v>
      </c>
      <c r="K832" s="6" t="s">
        <v>4514</v>
      </c>
      <c r="L832" s="6" t="s">
        <v>90</v>
      </c>
      <c r="M832" s="6" t="s">
        <v>118</v>
      </c>
      <c r="N832" s="6" t="s">
        <v>6120</v>
      </c>
    </row>
    <row r="833" spans="10:14" x14ac:dyDescent="0.25">
      <c r="J833" s="6" t="s">
        <v>1260</v>
      </c>
      <c r="K833" s="6" t="s">
        <v>4491</v>
      </c>
      <c r="L833" s="6" t="s">
        <v>90</v>
      </c>
      <c r="M833" s="6" t="s">
        <v>4450</v>
      </c>
      <c r="N833" s="6" t="s">
        <v>4741</v>
      </c>
    </row>
    <row r="834" spans="10:14" x14ac:dyDescent="0.25">
      <c r="J834" s="6" t="s">
        <v>1262</v>
      </c>
      <c r="K834" s="6" t="s">
        <v>4457</v>
      </c>
      <c r="L834" s="6" t="s">
        <v>90</v>
      </c>
      <c r="M834" s="6" t="s">
        <v>4438</v>
      </c>
      <c r="N834" s="6" t="s">
        <v>5332</v>
      </c>
    </row>
    <row r="835" spans="10:14" x14ac:dyDescent="0.25">
      <c r="J835" s="6" t="s">
        <v>1264</v>
      </c>
      <c r="K835" s="6" t="s">
        <v>4496</v>
      </c>
      <c r="L835" s="6" t="s">
        <v>90</v>
      </c>
      <c r="M835" s="6" t="s">
        <v>4438</v>
      </c>
      <c r="N835" s="6" t="s">
        <v>4757</v>
      </c>
    </row>
    <row r="836" spans="10:14" x14ac:dyDescent="0.25">
      <c r="J836" s="6" t="s">
        <v>1266</v>
      </c>
      <c r="K836" s="6" t="s">
        <v>4462</v>
      </c>
      <c r="L836" s="6" t="s">
        <v>90</v>
      </c>
      <c r="M836" s="6" t="s">
        <v>4434</v>
      </c>
      <c r="N836" s="6" t="s">
        <v>6121</v>
      </c>
    </row>
    <row r="837" spans="10:14" x14ac:dyDescent="0.25">
      <c r="J837" s="6" t="s">
        <v>1268</v>
      </c>
      <c r="K837" s="6" t="s">
        <v>4462</v>
      </c>
      <c r="L837" s="6" t="s">
        <v>90</v>
      </c>
      <c r="M837" s="6" t="s">
        <v>4434</v>
      </c>
      <c r="N837" s="6" t="s">
        <v>6122</v>
      </c>
    </row>
    <row r="838" spans="10:14" x14ac:dyDescent="0.25">
      <c r="J838" s="6" t="s">
        <v>1269</v>
      </c>
      <c r="K838" s="6" t="s">
        <v>4546</v>
      </c>
      <c r="L838" s="6" t="s">
        <v>90</v>
      </c>
      <c r="M838" s="6" t="s">
        <v>130</v>
      </c>
      <c r="N838" s="6" t="s">
        <v>4825</v>
      </c>
    </row>
    <row r="839" spans="10:14" x14ac:dyDescent="0.25">
      <c r="J839" s="6" t="s">
        <v>1271</v>
      </c>
      <c r="K839" s="6" t="s">
        <v>4460</v>
      </c>
      <c r="L839" s="6" t="s">
        <v>90</v>
      </c>
      <c r="M839" s="6" t="s">
        <v>4431</v>
      </c>
      <c r="N839" s="6" t="s">
        <v>5232</v>
      </c>
    </row>
    <row r="840" spans="10:14" x14ac:dyDescent="0.25">
      <c r="J840" s="6" t="s">
        <v>1273</v>
      </c>
      <c r="K840" s="6" t="s">
        <v>4512</v>
      </c>
      <c r="L840" s="6" t="s">
        <v>90</v>
      </c>
      <c r="M840" s="6" t="s">
        <v>4434</v>
      </c>
      <c r="N840" s="6" t="s">
        <v>6123</v>
      </c>
    </row>
    <row r="841" spans="10:14" x14ac:dyDescent="0.25">
      <c r="J841" s="6" t="s">
        <v>1275</v>
      </c>
      <c r="K841" s="6" t="s">
        <v>4447</v>
      </c>
      <c r="L841" s="6" t="s">
        <v>90</v>
      </c>
      <c r="M841" s="6" t="s">
        <v>4436</v>
      </c>
      <c r="N841" s="6" t="s">
        <v>6124</v>
      </c>
    </row>
    <row r="842" spans="10:14" x14ac:dyDescent="0.25">
      <c r="J842" s="6" t="s">
        <v>1277</v>
      </c>
      <c r="K842" s="6" t="s">
        <v>4563</v>
      </c>
      <c r="L842" s="6" t="s">
        <v>90</v>
      </c>
      <c r="M842" s="6" t="s">
        <v>4441</v>
      </c>
      <c r="N842" s="6" t="s">
        <v>5021</v>
      </c>
    </row>
    <row r="843" spans="10:14" x14ac:dyDescent="0.25">
      <c r="J843" s="6" t="s">
        <v>1279</v>
      </c>
      <c r="K843" s="6" t="s">
        <v>4465</v>
      </c>
      <c r="L843" s="6" t="s">
        <v>90</v>
      </c>
      <c r="M843" s="6" t="s">
        <v>4436</v>
      </c>
      <c r="N843" s="6" t="s">
        <v>5048</v>
      </c>
    </row>
    <row r="844" spans="10:14" x14ac:dyDescent="0.25">
      <c r="J844" s="6" t="s">
        <v>3680</v>
      </c>
      <c r="K844" s="6" t="s">
        <v>4564</v>
      </c>
      <c r="L844" s="6" t="s">
        <v>90</v>
      </c>
      <c r="M844" s="6" t="s">
        <v>130</v>
      </c>
      <c r="N844" s="6" t="s">
        <v>6125</v>
      </c>
    </row>
    <row r="845" spans="10:14" x14ac:dyDescent="0.25">
      <c r="J845" s="6" t="s">
        <v>1281</v>
      </c>
      <c r="K845" s="6" t="s">
        <v>4476</v>
      </c>
      <c r="L845" s="6" t="s">
        <v>90</v>
      </c>
      <c r="M845" s="6" t="s">
        <v>130</v>
      </c>
      <c r="N845" s="6" t="s">
        <v>6126</v>
      </c>
    </row>
    <row r="846" spans="10:14" x14ac:dyDescent="0.25">
      <c r="J846" s="6" t="s">
        <v>1283</v>
      </c>
      <c r="K846" s="6" t="s">
        <v>4443</v>
      </c>
      <c r="L846" s="6" t="s">
        <v>90</v>
      </c>
      <c r="M846" s="6" t="s">
        <v>4436</v>
      </c>
      <c r="N846" s="6" t="s">
        <v>6127</v>
      </c>
    </row>
    <row r="847" spans="10:14" x14ac:dyDescent="0.25">
      <c r="J847" s="6" t="s">
        <v>1285</v>
      </c>
      <c r="K847" s="6" t="s">
        <v>4448</v>
      </c>
      <c r="L847" s="6" t="s">
        <v>90</v>
      </c>
      <c r="M847" s="6" t="s">
        <v>4431</v>
      </c>
      <c r="N847" s="6" t="s">
        <v>6128</v>
      </c>
    </row>
    <row r="848" spans="10:14" x14ac:dyDescent="0.25">
      <c r="J848" s="6" t="s">
        <v>3682</v>
      </c>
      <c r="K848" s="6" t="s">
        <v>4468</v>
      </c>
      <c r="L848" s="6" t="s">
        <v>90</v>
      </c>
      <c r="M848" s="6" t="s">
        <v>4434</v>
      </c>
      <c r="N848" s="6" t="s">
        <v>6129</v>
      </c>
    </row>
    <row r="849" spans="10:14" x14ac:dyDescent="0.25">
      <c r="J849" s="6" t="s">
        <v>1287</v>
      </c>
      <c r="K849" s="6" t="s">
        <v>4462</v>
      </c>
      <c r="L849" s="6" t="s">
        <v>90</v>
      </c>
      <c r="M849" s="6" t="s">
        <v>4434</v>
      </c>
      <c r="N849" s="6" t="s">
        <v>5636</v>
      </c>
    </row>
    <row r="850" spans="10:14" x14ac:dyDescent="0.25">
      <c r="J850" s="6" t="s">
        <v>1289</v>
      </c>
      <c r="K850" s="6" t="s">
        <v>4502</v>
      </c>
      <c r="L850" s="6" t="s">
        <v>90</v>
      </c>
      <c r="M850" s="6" t="s">
        <v>4503</v>
      </c>
      <c r="N850" s="6" t="s">
        <v>6130</v>
      </c>
    </row>
    <row r="851" spans="10:14" x14ac:dyDescent="0.25">
      <c r="J851" s="6" t="s">
        <v>1291</v>
      </c>
      <c r="K851" s="6" t="s">
        <v>4502</v>
      </c>
      <c r="L851" s="6" t="s">
        <v>90</v>
      </c>
      <c r="M851" s="6" t="s">
        <v>4503</v>
      </c>
      <c r="N851" s="6" t="s">
        <v>6130</v>
      </c>
    </row>
    <row r="852" spans="10:14" x14ac:dyDescent="0.25">
      <c r="J852" s="6" t="s">
        <v>1293</v>
      </c>
      <c r="K852" s="6" t="s">
        <v>4470</v>
      </c>
      <c r="L852" s="6" t="s">
        <v>90</v>
      </c>
      <c r="M852" s="6" t="s">
        <v>4441</v>
      </c>
      <c r="N852" s="6" t="s">
        <v>6131</v>
      </c>
    </row>
    <row r="853" spans="10:14" x14ac:dyDescent="0.25">
      <c r="J853" s="6" t="s">
        <v>3683</v>
      </c>
      <c r="K853" s="6" t="s">
        <v>4562</v>
      </c>
      <c r="L853" s="6" t="s">
        <v>90</v>
      </c>
      <c r="M853" s="6" t="s">
        <v>130</v>
      </c>
      <c r="N853" s="6" t="s">
        <v>6132</v>
      </c>
    </row>
    <row r="854" spans="10:14" x14ac:dyDescent="0.25">
      <c r="J854" s="6" t="s">
        <v>1295</v>
      </c>
      <c r="K854" s="6" t="s">
        <v>4551</v>
      </c>
      <c r="L854" s="6" t="s">
        <v>90</v>
      </c>
      <c r="M854" s="6" t="s">
        <v>4455</v>
      </c>
      <c r="N854" s="6" t="s">
        <v>6133</v>
      </c>
    </row>
    <row r="855" spans="10:14" x14ac:dyDescent="0.25">
      <c r="J855" s="6" t="s">
        <v>3684</v>
      </c>
      <c r="K855" s="6" t="s">
        <v>4482</v>
      </c>
      <c r="L855" s="6" t="s">
        <v>90</v>
      </c>
      <c r="M855" s="6" t="s">
        <v>4436</v>
      </c>
      <c r="N855" s="6" t="s">
        <v>6134</v>
      </c>
    </row>
    <row r="856" spans="10:14" x14ac:dyDescent="0.25">
      <c r="J856" s="6" t="s">
        <v>1297</v>
      </c>
      <c r="K856" s="6" t="s">
        <v>4560</v>
      </c>
      <c r="L856" s="6" t="s">
        <v>90</v>
      </c>
      <c r="M856" s="6" t="s">
        <v>4436</v>
      </c>
      <c r="N856" s="6" t="s">
        <v>6135</v>
      </c>
    </row>
    <row r="857" spans="10:14" x14ac:dyDescent="0.25">
      <c r="J857" s="6" t="s">
        <v>1299</v>
      </c>
      <c r="K857" s="6" t="s">
        <v>4500</v>
      </c>
      <c r="L857" s="6" t="s">
        <v>90</v>
      </c>
      <c r="M857" s="6" t="s">
        <v>4481</v>
      </c>
      <c r="N857" s="6" t="s">
        <v>6136</v>
      </c>
    </row>
    <row r="858" spans="10:14" x14ac:dyDescent="0.25">
      <c r="J858" s="6" t="s">
        <v>3686</v>
      </c>
      <c r="K858" s="6" t="s">
        <v>4473</v>
      </c>
      <c r="L858" s="6" t="s">
        <v>90</v>
      </c>
      <c r="M858" s="6" t="s">
        <v>4434</v>
      </c>
      <c r="N858" s="6" t="s">
        <v>6137</v>
      </c>
    </row>
    <row r="859" spans="10:14" x14ac:dyDescent="0.25">
      <c r="J859" s="6" t="s">
        <v>1301</v>
      </c>
      <c r="K859" s="6" t="s">
        <v>4491</v>
      </c>
      <c r="L859" s="6" t="s">
        <v>90</v>
      </c>
      <c r="M859" s="6" t="s">
        <v>4450</v>
      </c>
      <c r="N859" s="6" t="s">
        <v>5148</v>
      </c>
    </row>
    <row r="860" spans="10:14" x14ac:dyDescent="0.25">
      <c r="J860" s="6" t="s">
        <v>3687</v>
      </c>
      <c r="K860" s="6" t="s">
        <v>4565</v>
      </c>
      <c r="L860" s="6" t="s">
        <v>90</v>
      </c>
      <c r="M860" s="6" t="s">
        <v>4438</v>
      </c>
      <c r="N860" s="6" t="s">
        <v>6138</v>
      </c>
    </row>
    <row r="861" spans="10:14" x14ac:dyDescent="0.25">
      <c r="J861" s="6" t="s">
        <v>1303</v>
      </c>
      <c r="K861" s="6" t="s">
        <v>4473</v>
      </c>
      <c r="L861" s="6" t="s">
        <v>90</v>
      </c>
      <c r="M861" s="6" t="s">
        <v>4434</v>
      </c>
      <c r="N861" s="6" t="s">
        <v>6139</v>
      </c>
    </row>
    <row r="862" spans="10:14" x14ac:dyDescent="0.25">
      <c r="J862" s="6" t="s">
        <v>1305</v>
      </c>
      <c r="K862" s="6" t="s">
        <v>4466</v>
      </c>
      <c r="L862" s="6" t="s">
        <v>90</v>
      </c>
      <c r="M862" s="6" t="s">
        <v>4455</v>
      </c>
      <c r="N862" s="6" t="s">
        <v>6140</v>
      </c>
    </row>
    <row r="863" spans="10:14" x14ac:dyDescent="0.25">
      <c r="J863" s="6" t="s">
        <v>3688</v>
      </c>
      <c r="K863" s="6" t="s">
        <v>4507</v>
      </c>
      <c r="L863" s="6" t="s">
        <v>90</v>
      </c>
      <c r="M863" s="6" t="s">
        <v>4503</v>
      </c>
      <c r="N863" s="6" t="s">
        <v>6141</v>
      </c>
    </row>
    <row r="864" spans="10:14" x14ac:dyDescent="0.25">
      <c r="J864" s="6" t="s">
        <v>1307</v>
      </c>
      <c r="K864" s="6" t="s">
        <v>4443</v>
      </c>
      <c r="L864" s="6" t="s">
        <v>90</v>
      </c>
      <c r="M864" s="6" t="s">
        <v>4436</v>
      </c>
      <c r="N864" s="6" t="s">
        <v>6142</v>
      </c>
    </row>
    <row r="865" spans="10:14" x14ac:dyDescent="0.25">
      <c r="J865" s="6" t="s">
        <v>1309</v>
      </c>
      <c r="K865" s="6" t="s">
        <v>311</v>
      </c>
      <c r="L865" s="6" t="s">
        <v>90</v>
      </c>
      <c r="M865" s="6" t="s">
        <v>4434</v>
      </c>
      <c r="N865" s="6" t="s">
        <v>6143</v>
      </c>
    </row>
    <row r="866" spans="10:14" x14ac:dyDescent="0.25">
      <c r="J866" s="6" t="s">
        <v>3690</v>
      </c>
      <c r="K866" s="6" t="s">
        <v>4473</v>
      </c>
      <c r="L866" s="6" t="s">
        <v>90</v>
      </c>
      <c r="M866" s="6" t="s">
        <v>4434</v>
      </c>
      <c r="N866" s="6" t="s">
        <v>6144</v>
      </c>
    </row>
    <row r="867" spans="10:14" x14ac:dyDescent="0.25">
      <c r="J867" s="6" t="s">
        <v>3691</v>
      </c>
      <c r="K867" s="6" t="s">
        <v>4460</v>
      </c>
      <c r="L867" s="6" t="s">
        <v>90</v>
      </c>
      <c r="M867" s="6" t="s">
        <v>4431</v>
      </c>
      <c r="N867" s="6" t="s">
        <v>6145</v>
      </c>
    </row>
    <row r="868" spans="10:14" x14ac:dyDescent="0.25">
      <c r="J868" s="6" t="s">
        <v>1311</v>
      </c>
      <c r="K868" s="6" t="s">
        <v>4566</v>
      </c>
      <c r="L868" s="6" t="s">
        <v>90</v>
      </c>
      <c r="M868" s="6" t="s">
        <v>4438</v>
      </c>
      <c r="N868" s="6" t="s">
        <v>5374</v>
      </c>
    </row>
    <row r="869" spans="10:14" x14ac:dyDescent="0.25">
      <c r="J869" s="6" t="s">
        <v>1313</v>
      </c>
      <c r="K869" s="6" t="s">
        <v>4528</v>
      </c>
      <c r="L869" s="6" t="s">
        <v>90</v>
      </c>
      <c r="M869" s="6" t="s">
        <v>4455</v>
      </c>
      <c r="N869" s="6" t="s">
        <v>6146</v>
      </c>
    </row>
    <row r="870" spans="10:14" x14ac:dyDescent="0.25">
      <c r="J870" s="6" t="s">
        <v>3693</v>
      </c>
      <c r="K870" s="6" t="s">
        <v>4478</v>
      </c>
      <c r="L870" s="6" t="s">
        <v>90</v>
      </c>
      <c r="M870" s="6" t="s">
        <v>4438</v>
      </c>
      <c r="N870" s="6" t="s">
        <v>6147</v>
      </c>
    </row>
    <row r="871" spans="10:14" x14ac:dyDescent="0.25">
      <c r="J871" s="6" t="s">
        <v>3695</v>
      </c>
      <c r="K871" s="6" t="s">
        <v>4508</v>
      </c>
      <c r="L871" s="6" t="s">
        <v>90</v>
      </c>
      <c r="M871" s="6" t="s">
        <v>4441</v>
      </c>
      <c r="N871" s="6" t="s">
        <v>6148</v>
      </c>
    </row>
    <row r="872" spans="10:14" x14ac:dyDescent="0.25">
      <c r="J872" s="6" t="s">
        <v>3697</v>
      </c>
      <c r="K872" s="6" t="s">
        <v>4530</v>
      </c>
      <c r="L872" s="6" t="s">
        <v>90</v>
      </c>
      <c r="M872" s="6" t="s">
        <v>4441</v>
      </c>
      <c r="N872" s="6" t="s">
        <v>5444</v>
      </c>
    </row>
    <row r="873" spans="10:14" x14ac:dyDescent="0.25">
      <c r="J873" s="6" t="s">
        <v>1315</v>
      </c>
      <c r="K873" s="6" t="s">
        <v>4535</v>
      </c>
      <c r="L873" s="6" t="s">
        <v>90</v>
      </c>
      <c r="M873" s="6" t="s">
        <v>4481</v>
      </c>
      <c r="N873" s="6" t="s">
        <v>5292</v>
      </c>
    </row>
    <row r="874" spans="10:14" x14ac:dyDescent="0.25">
      <c r="J874" s="6" t="s">
        <v>1317</v>
      </c>
      <c r="K874" s="6" t="s">
        <v>4462</v>
      </c>
      <c r="L874" s="6" t="s">
        <v>90</v>
      </c>
      <c r="M874" s="6" t="s">
        <v>4434</v>
      </c>
      <c r="N874" s="6" t="s">
        <v>5407</v>
      </c>
    </row>
    <row r="875" spans="10:14" x14ac:dyDescent="0.25">
      <c r="J875" s="6" t="s">
        <v>1319</v>
      </c>
      <c r="K875" s="6" t="s">
        <v>4475</v>
      </c>
      <c r="L875" s="6" t="s">
        <v>90</v>
      </c>
      <c r="M875" s="6" t="s">
        <v>118</v>
      </c>
      <c r="N875" s="6" t="s">
        <v>5658</v>
      </c>
    </row>
    <row r="876" spans="10:14" x14ac:dyDescent="0.25">
      <c r="J876" s="6" t="s">
        <v>1321</v>
      </c>
      <c r="K876" s="6" t="s">
        <v>4536</v>
      </c>
      <c r="L876" s="6" t="s">
        <v>90</v>
      </c>
      <c r="M876" s="6" t="s">
        <v>4434</v>
      </c>
      <c r="N876" s="6" t="s">
        <v>4739</v>
      </c>
    </row>
    <row r="877" spans="10:14" x14ac:dyDescent="0.25">
      <c r="J877" s="6" t="s">
        <v>3698</v>
      </c>
      <c r="K877" s="6" t="s">
        <v>4526</v>
      </c>
      <c r="L877" s="6" t="s">
        <v>90</v>
      </c>
      <c r="M877" s="6" t="s">
        <v>4441</v>
      </c>
      <c r="N877" s="6" t="s">
        <v>6149</v>
      </c>
    </row>
    <row r="878" spans="10:14" x14ac:dyDescent="0.25">
      <c r="J878" s="6" t="s">
        <v>3699</v>
      </c>
      <c r="K878" s="6" t="s">
        <v>865</v>
      </c>
      <c r="L878" s="6" t="s">
        <v>90</v>
      </c>
      <c r="M878" s="6" t="s">
        <v>4438</v>
      </c>
      <c r="N878" s="6" t="s">
        <v>6150</v>
      </c>
    </row>
    <row r="879" spans="10:14" x14ac:dyDescent="0.25">
      <c r="J879" s="6" t="s">
        <v>1323</v>
      </c>
      <c r="K879" s="6" t="s">
        <v>4488</v>
      </c>
      <c r="L879" s="6" t="s">
        <v>90</v>
      </c>
      <c r="M879" s="6" t="s">
        <v>130</v>
      </c>
      <c r="N879" s="6" t="s">
        <v>5541</v>
      </c>
    </row>
    <row r="880" spans="10:14" x14ac:dyDescent="0.25">
      <c r="J880" s="6" t="s">
        <v>3701</v>
      </c>
      <c r="K880" s="6" t="s">
        <v>4447</v>
      </c>
      <c r="L880" s="6" t="s">
        <v>90</v>
      </c>
      <c r="M880" s="6" t="s">
        <v>4436</v>
      </c>
      <c r="N880" s="6" t="s">
        <v>6151</v>
      </c>
    </row>
    <row r="881" spans="10:14" x14ac:dyDescent="0.25">
      <c r="J881" s="6" t="s">
        <v>3703</v>
      </c>
      <c r="K881" s="6" t="s">
        <v>4511</v>
      </c>
      <c r="L881" s="6" t="s">
        <v>90</v>
      </c>
      <c r="M881" s="6" t="s">
        <v>4441</v>
      </c>
      <c r="N881" s="6" t="s">
        <v>5396</v>
      </c>
    </row>
    <row r="882" spans="10:14" x14ac:dyDescent="0.25">
      <c r="J882" s="6" t="s">
        <v>3704</v>
      </c>
      <c r="K882" s="6" t="s">
        <v>4488</v>
      </c>
      <c r="L882" s="6" t="s">
        <v>90</v>
      </c>
      <c r="M882" s="6" t="s">
        <v>130</v>
      </c>
      <c r="N882" s="6" t="s">
        <v>5426</v>
      </c>
    </row>
    <row r="883" spans="10:14" x14ac:dyDescent="0.25">
      <c r="J883" s="6" t="s">
        <v>1325</v>
      </c>
      <c r="K883" s="6" t="s">
        <v>4560</v>
      </c>
      <c r="L883" s="6" t="s">
        <v>90</v>
      </c>
      <c r="M883" s="6" t="s">
        <v>4436</v>
      </c>
      <c r="N883" s="6" t="s">
        <v>6152</v>
      </c>
    </row>
    <row r="884" spans="10:14" x14ac:dyDescent="0.25">
      <c r="J884" s="6" t="s">
        <v>1327</v>
      </c>
      <c r="K884" s="6" t="s">
        <v>4502</v>
      </c>
      <c r="L884" s="6" t="s">
        <v>90</v>
      </c>
      <c r="M884" s="6" t="s">
        <v>4503</v>
      </c>
      <c r="N884" s="6" t="s">
        <v>5804</v>
      </c>
    </row>
    <row r="885" spans="10:14" x14ac:dyDescent="0.25">
      <c r="J885" s="6" t="s">
        <v>3705</v>
      </c>
      <c r="K885" s="6" t="s">
        <v>4502</v>
      </c>
      <c r="L885" s="6" t="s">
        <v>90</v>
      </c>
      <c r="M885" s="6" t="s">
        <v>4503</v>
      </c>
      <c r="N885" s="6" t="s">
        <v>5804</v>
      </c>
    </row>
    <row r="886" spans="10:14" x14ac:dyDescent="0.25">
      <c r="J886" s="6" t="s">
        <v>1328</v>
      </c>
      <c r="K886" s="6" t="s">
        <v>4502</v>
      </c>
      <c r="L886" s="6" t="s">
        <v>90</v>
      </c>
      <c r="M886" s="6" t="s">
        <v>4503</v>
      </c>
      <c r="N886" s="6" t="s">
        <v>5804</v>
      </c>
    </row>
    <row r="887" spans="10:14" x14ac:dyDescent="0.25">
      <c r="J887" s="6" t="s">
        <v>3707</v>
      </c>
      <c r="K887" s="6" t="s">
        <v>4549</v>
      </c>
      <c r="L887" s="6" t="s">
        <v>90</v>
      </c>
      <c r="M887" s="6" t="s">
        <v>4438</v>
      </c>
      <c r="N887" s="6" t="s">
        <v>6153</v>
      </c>
    </row>
    <row r="888" spans="10:14" x14ac:dyDescent="0.25">
      <c r="J888" s="6" t="s">
        <v>1329</v>
      </c>
      <c r="K888" s="6" t="s">
        <v>90</v>
      </c>
      <c r="L888" s="6" t="s">
        <v>90</v>
      </c>
      <c r="M888" s="6" t="s">
        <v>90</v>
      </c>
      <c r="N888" s="6" t="s">
        <v>90</v>
      </c>
    </row>
    <row r="889" spans="10:14" x14ac:dyDescent="0.25">
      <c r="J889" s="6" t="s">
        <v>1331</v>
      </c>
      <c r="K889" s="6" t="s">
        <v>4507</v>
      </c>
      <c r="L889" s="6" t="s">
        <v>90</v>
      </c>
      <c r="M889" s="6" t="s">
        <v>4503</v>
      </c>
      <c r="N889" s="6" t="s">
        <v>5536</v>
      </c>
    </row>
    <row r="890" spans="10:14" x14ac:dyDescent="0.25">
      <c r="J890" s="6" t="s">
        <v>1334</v>
      </c>
      <c r="K890" s="6" t="s">
        <v>4464</v>
      </c>
      <c r="L890" s="6" t="s">
        <v>90</v>
      </c>
      <c r="M890" s="6" t="s">
        <v>4434</v>
      </c>
      <c r="N890" s="6" t="s">
        <v>6154</v>
      </c>
    </row>
    <row r="891" spans="10:14" x14ac:dyDescent="0.25">
      <c r="J891" s="6" t="s">
        <v>1335</v>
      </c>
      <c r="K891" s="6" t="s">
        <v>4478</v>
      </c>
      <c r="L891" s="6" t="s">
        <v>90</v>
      </c>
      <c r="M891" s="6" t="s">
        <v>4438</v>
      </c>
      <c r="N891" s="6" t="s">
        <v>5328</v>
      </c>
    </row>
    <row r="892" spans="10:14" x14ac:dyDescent="0.25">
      <c r="J892" s="6" t="s">
        <v>1337</v>
      </c>
      <c r="K892" s="6" t="s">
        <v>4447</v>
      </c>
      <c r="L892" s="6" t="s">
        <v>90</v>
      </c>
      <c r="M892" s="6" t="s">
        <v>4436</v>
      </c>
      <c r="N892" s="6" t="s">
        <v>6155</v>
      </c>
    </row>
    <row r="893" spans="10:14" x14ac:dyDescent="0.25">
      <c r="J893" s="6" t="s">
        <v>3709</v>
      </c>
      <c r="K893" s="6" t="s">
        <v>4443</v>
      </c>
      <c r="L893" s="6" t="s">
        <v>90</v>
      </c>
      <c r="M893" s="6" t="s">
        <v>4436</v>
      </c>
      <c r="N893" s="6" t="s">
        <v>6156</v>
      </c>
    </row>
    <row r="894" spans="10:14" x14ac:dyDescent="0.25">
      <c r="J894" s="6" t="s">
        <v>3710</v>
      </c>
      <c r="K894" s="6" t="s">
        <v>4500</v>
      </c>
      <c r="L894" s="6" t="s">
        <v>90</v>
      </c>
      <c r="M894" s="6" t="s">
        <v>4481</v>
      </c>
      <c r="N894" s="6" t="s">
        <v>6157</v>
      </c>
    </row>
    <row r="895" spans="10:14" x14ac:dyDescent="0.25">
      <c r="J895" s="6" t="s">
        <v>1339</v>
      </c>
      <c r="K895" s="6" t="s">
        <v>4473</v>
      </c>
      <c r="L895" s="6" t="s">
        <v>90</v>
      </c>
      <c r="M895" s="6" t="s">
        <v>4434</v>
      </c>
      <c r="N895" s="6" t="s">
        <v>6158</v>
      </c>
    </row>
    <row r="896" spans="10:14" x14ac:dyDescent="0.25">
      <c r="J896" s="6" t="s">
        <v>1341</v>
      </c>
      <c r="K896" s="6" t="s">
        <v>4492</v>
      </c>
      <c r="L896" s="6" t="s">
        <v>90</v>
      </c>
      <c r="M896" s="6" t="s">
        <v>4438</v>
      </c>
      <c r="N896" s="6" t="s">
        <v>5185</v>
      </c>
    </row>
    <row r="897" spans="10:14" x14ac:dyDescent="0.25">
      <c r="J897" s="6" t="s">
        <v>1343</v>
      </c>
      <c r="K897" s="6" t="s">
        <v>4462</v>
      </c>
      <c r="L897" s="6" t="s">
        <v>90</v>
      </c>
      <c r="M897" s="6" t="s">
        <v>4434</v>
      </c>
      <c r="N897" s="6" t="s">
        <v>6159</v>
      </c>
    </row>
    <row r="898" spans="10:14" x14ac:dyDescent="0.25">
      <c r="J898" s="6" t="s">
        <v>3712</v>
      </c>
      <c r="K898" s="6" t="s">
        <v>4484</v>
      </c>
      <c r="L898" s="6" t="s">
        <v>90</v>
      </c>
      <c r="M898" s="6" t="s">
        <v>4431</v>
      </c>
      <c r="N898" s="6" t="s">
        <v>6160</v>
      </c>
    </row>
    <row r="899" spans="10:14" x14ac:dyDescent="0.25">
      <c r="J899" s="6" t="s">
        <v>3714</v>
      </c>
      <c r="K899" s="6" t="s">
        <v>4464</v>
      </c>
      <c r="L899" s="6" t="s">
        <v>90</v>
      </c>
      <c r="M899" s="6" t="s">
        <v>4434</v>
      </c>
      <c r="N899" s="6" t="s">
        <v>6161</v>
      </c>
    </row>
    <row r="900" spans="10:14" x14ac:dyDescent="0.25">
      <c r="J900" s="6" t="s">
        <v>1346</v>
      </c>
      <c r="K900" s="6" t="s">
        <v>4496</v>
      </c>
      <c r="L900" s="6" t="s">
        <v>90</v>
      </c>
      <c r="M900" s="6" t="s">
        <v>4438</v>
      </c>
      <c r="N900" s="6" t="s">
        <v>4872</v>
      </c>
    </row>
    <row r="901" spans="10:14" x14ac:dyDescent="0.25">
      <c r="J901" s="6" t="s">
        <v>3715</v>
      </c>
      <c r="K901" s="6" t="s">
        <v>4516</v>
      </c>
      <c r="L901" s="6" t="s">
        <v>90</v>
      </c>
      <c r="M901" s="6" t="s">
        <v>4455</v>
      </c>
      <c r="N901" s="6" t="s">
        <v>6162</v>
      </c>
    </row>
    <row r="902" spans="10:14" x14ac:dyDescent="0.25">
      <c r="J902" s="6" t="s">
        <v>3717</v>
      </c>
      <c r="K902" s="6" t="s">
        <v>4501</v>
      </c>
      <c r="L902" s="6" t="s">
        <v>90</v>
      </c>
      <c r="M902" s="6" t="s">
        <v>4441</v>
      </c>
      <c r="N902" s="6" t="s">
        <v>4826</v>
      </c>
    </row>
    <row r="903" spans="10:14" x14ac:dyDescent="0.25">
      <c r="J903" s="6" t="s">
        <v>4584</v>
      </c>
      <c r="K903" s="6" t="s">
        <v>4501</v>
      </c>
      <c r="L903" s="6" t="s">
        <v>90</v>
      </c>
      <c r="M903" s="6" t="s">
        <v>4441</v>
      </c>
      <c r="N903" s="6" t="s">
        <v>4826</v>
      </c>
    </row>
    <row r="904" spans="10:14" x14ac:dyDescent="0.25">
      <c r="J904" s="6" t="s">
        <v>1350</v>
      </c>
      <c r="K904" s="6" t="s">
        <v>4484</v>
      </c>
      <c r="L904" s="6" t="s">
        <v>90</v>
      </c>
      <c r="M904" s="6" t="s">
        <v>4431</v>
      </c>
      <c r="N904" s="6" t="s">
        <v>6163</v>
      </c>
    </row>
    <row r="905" spans="10:14" x14ac:dyDescent="0.25">
      <c r="J905" s="6" t="s">
        <v>3718</v>
      </c>
      <c r="K905" s="6" t="s">
        <v>4526</v>
      </c>
      <c r="L905" s="6" t="s">
        <v>90</v>
      </c>
      <c r="M905" s="6" t="s">
        <v>4441</v>
      </c>
      <c r="N905" s="6" t="s">
        <v>6164</v>
      </c>
    </row>
    <row r="906" spans="10:14" x14ac:dyDescent="0.25">
      <c r="J906" s="6" t="s">
        <v>1353</v>
      </c>
      <c r="K906" s="6" t="s">
        <v>4462</v>
      </c>
      <c r="L906" s="6" t="s">
        <v>90</v>
      </c>
      <c r="M906" s="6" t="s">
        <v>4434</v>
      </c>
      <c r="N906" s="6" t="s">
        <v>6165</v>
      </c>
    </row>
    <row r="907" spans="10:14" x14ac:dyDescent="0.25">
      <c r="J907" s="6" t="s">
        <v>3720</v>
      </c>
      <c r="K907" s="6" t="s">
        <v>4522</v>
      </c>
      <c r="L907" s="6" t="s">
        <v>90</v>
      </c>
      <c r="M907" s="6" t="s">
        <v>4503</v>
      </c>
      <c r="N907" s="6" t="s">
        <v>6166</v>
      </c>
    </row>
    <row r="908" spans="10:14" x14ac:dyDescent="0.25">
      <c r="J908" s="6" t="s">
        <v>1355</v>
      </c>
      <c r="K908" s="6" t="s">
        <v>4476</v>
      </c>
      <c r="L908" s="6" t="s">
        <v>90</v>
      </c>
      <c r="M908" s="6" t="s">
        <v>130</v>
      </c>
      <c r="N908" s="6" t="s">
        <v>6167</v>
      </c>
    </row>
    <row r="909" spans="10:14" x14ac:dyDescent="0.25">
      <c r="J909" s="6" t="s">
        <v>1357</v>
      </c>
      <c r="K909" s="6" t="s">
        <v>3153</v>
      </c>
      <c r="L909" s="6" t="s">
        <v>90</v>
      </c>
      <c r="M909" s="6" t="s">
        <v>4438</v>
      </c>
      <c r="N909" s="6" t="s">
        <v>5207</v>
      </c>
    </row>
    <row r="910" spans="10:14" x14ac:dyDescent="0.25">
      <c r="J910" s="6" t="s">
        <v>1359</v>
      </c>
      <c r="K910" s="6" t="s">
        <v>4468</v>
      </c>
      <c r="L910" s="6" t="s">
        <v>90</v>
      </c>
      <c r="M910" s="6" t="s">
        <v>4434</v>
      </c>
      <c r="N910" s="6" t="s">
        <v>5320</v>
      </c>
    </row>
    <row r="911" spans="10:14" x14ac:dyDescent="0.25">
      <c r="J911" s="6" t="s">
        <v>1361</v>
      </c>
      <c r="K911" s="6" t="s">
        <v>4510</v>
      </c>
      <c r="L911" s="6" t="s">
        <v>90</v>
      </c>
      <c r="M911" s="6" t="s">
        <v>130</v>
      </c>
      <c r="N911" s="6" t="s">
        <v>6168</v>
      </c>
    </row>
    <row r="912" spans="10:14" x14ac:dyDescent="0.25">
      <c r="J912" s="6" t="s">
        <v>1363</v>
      </c>
      <c r="K912" s="6" t="s">
        <v>4496</v>
      </c>
      <c r="L912" s="6" t="s">
        <v>90</v>
      </c>
      <c r="M912" s="6" t="s">
        <v>4438</v>
      </c>
      <c r="N912" s="6" t="s">
        <v>5434</v>
      </c>
    </row>
    <row r="913" spans="10:14" x14ac:dyDescent="0.25">
      <c r="J913" s="6" t="s">
        <v>3722</v>
      </c>
      <c r="K913" s="6" t="s">
        <v>4430</v>
      </c>
      <c r="L913" s="6" t="s">
        <v>90</v>
      </c>
      <c r="M913" s="6" t="s">
        <v>4431</v>
      </c>
      <c r="N913" s="6" t="s">
        <v>5539</v>
      </c>
    </row>
    <row r="914" spans="10:14" x14ac:dyDescent="0.25">
      <c r="J914" s="6" t="s">
        <v>3724</v>
      </c>
      <c r="K914" s="6" t="s">
        <v>4553</v>
      </c>
      <c r="L914" s="6" t="s">
        <v>90</v>
      </c>
      <c r="M914" s="6" t="s">
        <v>4450</v>
      </c>
      <c r="N914" s="6" t="s">
        <v>4861</v>
      </c>
    </row>
    <row r="915" spans="10:14" x14ac:dyDescent="0.25">
      <c r="J915" s="6" t="s">
        <v>1365</v>
      </c>
      <c r="K915" s="6" t="s">
        <v>4464</v>
      </c>
      <c r="L915" s="6" t="s">
        <v>90</v>
      </c>
      <c r="M915" s="6" t="s">
        <v>4434</v>
      </c>
      <c r="N915" s="6" t="s">
        <v>6169</v>
      </c>
    </row>
    <row r="916" spans="10:14" x14ac:dyDescent="0.25">
      <c r="J916" s="6" t="s">
        <v>1367</v>
      </c>
      <c r="K916" s="6" t="s">
        <v>4538</v>
      </c>
      <c r="L916" s="6" t="s">
        <v>90</v>
      </c>
      <c r="M916" s="6" t="s">
        <v>4441</v>
      </c>
      <c r="N916" s="6" t="s">
        <v>4873</v>
      </c>
    </row>
    <row r="917" spans="10:14" x14ac:dyDescent="0.25">
      <c r="J917" s="6" t="s">
        <v>1369</v>
      </c>
      <c r="K917" s="6" t="s">
        <v>4445</v>
      </c>
      <c r="L917" s="6" t="s">
        <v>90</v>
      </c>
      <c r="M917" s="6" t="s">
        <v>4431</v>
      </c>
      <c r="N917" s="6" t="s">
        <v>5463</v>
      </c>
    </row>
    <row r="918" spans="10:14" x14ac:dyDescent="0.25">
      <c r="J918" s="6" t="s">
        <v>1371</v>
      </c>
      <c r="K918" s="6" t="s">
        <v>4491</v>
      </c>
      <c r="L918" s="6" t="s">
        <v>90</v>
      </c>
      <c r="M918" s="6" t="s">
        <v>4450</v>
      </c>
      <c r="N918" s="6" t="s">
        <v>5157</v>
      </c>
    </row>
    <row r="919" spans="10:14" x14ac:dyDescent="0.25">
      <c r="J919" s="6" t="s">
        <v>3726</v>
      </c>
      <c r="K919" s="6" t="s">
        <v>4456</v>
      </c>
      <c r="L919" s="6" t="s">
        <v>90</v>
      </c>
      <c r="M919" s="6" t="s">
        <v>4431</v>
      </c>
      <c r="N919" s="6" t="s">
        <v>6170</v>
      </c>
    </row>
    <row r="920" spans="10:14" x14ac:dyDescent="0.25">
      <c r="J920" s="6" t="s">
        <v>1373</v>
      </c>
      <c r="K920" s="6" t="s">
        <v>4435</v>
      </c>
      <c r="L920" s="6" t="s">
        <v>90</v>
      </c>
      <c r="M920" s="6" t="s">
        <v>4436</v>
      </c>
      <c r="N920" s="6" t="s">
        <v>6171</v>
      </c>
    </row>
    <row r="921" spans="10:14" x14ac:dyDescent="0.25">
      <c r="J921" s="6" t="s">
        <v>3727</v>
      </c>
      <c r="K921" s="6" t="s">
        <v>4491</v>
      </c>
      <c r="L921" s="6" t="s">
        <v>90</v>
      </c>
      <c r="M921" s="6" t="s">
        <v>4450</v>
      </c>
      <c r="N921" s="6" t="s">
        <v>6172</v>
      </c>
    </row>
    <row r="922" spans="10:14" x14ac:dyDescent="0.25">
      <c r="J922" s="6" t="s">
        <v>1375</v>
      </c>
      <c r="K922" s="6" t="s">
        <v>4508</v>
      </c>
      <c r="L922" s="6" t="s">
        <v>90</v>
      </c>
      <c r="M922" s="6" t="s">
        <v>4441</v>
      </c>
      <c r="N922" s="6" t="s">
        <v>6173</v>
      </c>
    </row>
    <row r="923" spans="10:14" x14ac:dyDescent="0.25">
      <c r="J923" s="6" t="s">
        <v>1376</v>
      </c>
      <c r="K923" s="6" t="s">
        <v>90</v>
      </c>
      <c r="L923" s="6" t="s">
        <v>90</v>
      </c>
      <c r="M923" s="6" t="s">
        <v>90</v>
      </c>
      <c r="N923" s="6" t="s">
        <v>90</v>
      </c>
    </row>
    <row r="924" spans="10:14" x14ac:dyDescent="0.25">
      <c r="J924" s="6" t="s">
        <v>3728</v>
      </c>
      <c r="K924" s="6" t="s">
        <v>4532</v>
      </c>
      <c r="L924" s="6" t="s">
        <v>90</v>
      </c>
      <c r="M924" s="6" t="s">
        <v>130</v>
      </c>
      <c r="N924" s="6" t="s">
        <v>6174</v>
      </c>
    </row>
    <row r="925" spans="10:14" x14ac:dyDescent="0.25">
      <c r="J925" s="6" t="s">
        <v>3730</v>
      </c>
      <c r="K925" s="6" t="s">
        <v>4500</v>
      </c>
      <c r="L925" s="6" t="s">
        <v>90</v>
      </c>
      <c r="M925" s="6" t="s">
        <v>4481</v>
      </c>
      <c r="N925" s="6" t="s">
        <v>6175</v>
      </c>
    </row>
    <row r="926" spans="10:14" x14ac:dyDescent="0.25">
      <c r="J926" s="6" t="s">
        <v>1378</v>
      </c>
      <c r="K926" s="6" t="s">
        <v>4464</v>
      </c>
      <c r="L926" s="6" t="s">
        <v>90</v>
      </c>
      <c r="M926" s="6" t="s">
        <v>4434</v>
      </c>
      <c r="N926" s="6" t="s">
        <v>6176</v>
      </c>
    </row>
    <row r="927" spans="10:14" x14ac:dyDescent="0.25">
      <c r="J927" s="6" t="s">
        <v>3731</v>
      </c>
      <c r="K927" s="6" t="s">
        <v>4539</v>
      </c>
      <c r="L927" s="6" t="s">
        <v>90</v>
      </c>
      <c r="M927" s="6" t="s">
        <v>4481</v>
      </c>
      <c r="N927" s="6" t="s">
        <v>6177</v>
      </c>
    </row>
    <row r="928" spans="10:14" x14ac:dyDescent="0.25">
      <c r="J928" s="6" t="s">
        <v>3733</v>
      </c>
      <c r="K928" s="6" t="s">
        <v>4448</v>
      </c>
      <c r="L928" s="6" t="s">
        <v>90</v>
      </c>
      <c r="M928" s="6" t="s">
        <v>4431</v>
      </c>
      <c r="N928" s="6" t="s">
        <v>6178</v>
      </c>
    </row>
    <row r="929" spans="10:14" x14ac:dyDescent="0.25">
      <c r="J929" s="6" t="s">
        <v>1381</v>
      </c>
      <c r="K929" s="6" t="s">
        <v>4506</v>
      </c>
      <c r="L929" s="6" t="s">
        <v>90</v>
      </c>
      <c r="M929" s="6" t="s">
        <v>4455</v>
      </c>
      <c r="N929" s="6" t="s">
        <v>4785</v>
      </c>
    </row>
    <row r="930" spans="10:14" x14ac:dyDescent="0.25">
      <c r="J930" s="6" t="s">
        <v>1383</v>
      </c>
      <c r="K930" s="6" t="s">
        <v>4512</v>
      </c>
      <c r="L930" s="6" t="s">
        <v>90</v>
      </c>
      <c r="M930" s="6" t="s">
        <v>4434</v>
      </c>
      <c r="N930" s="6" t="s">
        <v>4832</v>
      </c>
    </row>
    <row r="931" spans="10:14" x14ac:dyDescent="0.25">
      <c r="J931" s="6" t="s">
        <v>1385</v>
      </c>
      <c r="K931" s="6" t="s">
        <v>4526</v>
      </c>
      <c r="L931" s="6" t="s">
        <v>90</v>
      </c>
      <c r="M931" s="6" t="s">
        <v>4441</v>
      </c>
      <c r="N931" s="6" t="s">
        <v>5216</v>
      </c>
    </row>
    <row r="932" spans="10:14" x14ac:dyDescent="0.25">
      <c r="J932" s="6" t="s">
        <v>1387</v>
      </c>
      <c r="K932" s="6" t="s">
        <v>4448</v>
      </c>
      <c r="L932" s="6" t="s">
        <v>90</v>
      </c>
      <c r="M932" s="6" t="s">
        <v>4431</v>
      </c>
      <c r="N932" s="6" t="s">
        <v>6179</v>
      </c>
    </row>
    <row r="933" spans="10:14" x14ac:dyDescent="0.25">
      <c r="J933" s="6" t="s">
        <v>1389</v>
      </c>
      <c r="K933" s="6" t="s">
        <v>4440</v>
      </c>
      <c r="L933" s="6" t="s">
        <v>90</v>
      </c>
      <c r="M933" s="6" t="s">
        <v>4441</v>
      </c>
      <c r="N933" s="6" t="s">
        <v>4848</v>
      </c>
    </row>
    <row r="934" spans="10:14" x14ac:dyDescent="0.25">
      <c r="J934" s="6" t="s">
        <v>1391</v>
      </c>
      <c r="K934" s="6" t="s">
        <v>4456</v>
      </c>
      <c r="L934" s="6" t="s">
        <v>90</v>
      </c>
      <c r="M934" s="6" t="s">
        <v>4431</v>
      </c>
      <c r="N934" s="6" t="s">
        <v>6180</v>
      </c>
    </row>
    <row r="935" spans="10:14" x14ac:dyDescent="0.25">
      <c r="J935" s="6" t="s">
        <v>3734</v>
      </c>
      <c r="K935" s="6" t="s">
        <v>4439</v>
      </c>
      <c r="L935" s="6" t="s">
        <v>90</v>
      </c>
      <c r="M935" s="6" t="s">
        <v>4438</v>
      </c>
      <c r="N935" s="6" t="s">
        <v>4933</v>
      </c>
    </row>
    <row r="936" spans="10:14" x14ac:dyDescent="0.25">
      <c r="J936" s="6" t="s">
        <v>3735</v>
      </c>
      <c r="K936" s="6" t="s">
        <v>4456</v>
      </c>
      <c r="L936" s="6" t="s">
        <v>90</v>
      </c>
      <c r="M936" s="6" t="s">
        <v>4431</v>
      </c>
      <c r="N936" s="6" t="s">
        <v>6181</v>
      </c>
    </row>
    <row r="937" spans="10:14" x14ac:dyDescent="0.25">
      <c r="J937" s="6" t="s">
        <v>3736</v>
      </c>
      <c r="K937" s="6" t="s">
        <v>4448</v>
      </c>
      <c r="L937" s="6" t="s">
        <v>90</v>
      </c>
      <c r="M937" s="6" t="s">
        <v>4431</v>
      </c>
      <c r="N937" s="6" t="s">
        <v>6179</v>
      </c>
    </row>
    <row r="938" spans="10:14" x14ac:dyDescent="0.25">
      <c r="J938" s="6" t="s">
        <v>3737</v>
      </c>
      <c r="K938" s="6" t="s">
        <v>4456</v>
      </c>
      <c r="L938" s="6" t="s">
        <v>90</v>
      </c>
      <c r="M938" s="6" t="s">
        <v>4431</v>
      </c>
      <c r="N938" s="6" t="s">
        <v>6182</v>
      </c>
    </row>
    <row r="939" spans="10:14" x14ac:dyDescent="0.25">
      <c r="J939" s="6" t="s">
        <v>1393</v>
      </c>
      <c r="K939" s="6" t="s">
        <v>4496</v>
      </c>
      <c r="L939" s="6" t="s">
        <v>90</v>
      </c>
      <c r="M939" s="6" t="s">
        <v>4438</v>
      </c>
      <c r="N939" s="6" t="s">
        <v>5050</v>
      </c>
    </row>
    <row r="940" spans="10:14" x14ac:dyDescent="0.25">
      <c r="J940" s="6" t="s">
        <v>1396</v>
      </c>
      <c r="K940" s="6" t="s">
        <v>4470</v>
      </c>
      <c r="L940" s="6" t="s">
        <v>90</v>
      </c>
      <c r="M940" s="6" t="s">
        <v>4441</v>
      </c>
      <c r="N940" s="6" t="s">
        <v>5283</v>
      </c>
    </row>
    <row r="941" spans="10:14" x14ac:dyDescent="0.25">
      <c r="J941" s="6" t="s">
        <v>3739</v>
      </c>
      <c r="K941" s="6" t="s">
        <v>4435</v>
      </c>
      <c r="L941" s="6" t="s">
        <v>90</v>
      </c>
      <c r="M941" s="6" t="s">
        <v>4436</v>
      </c>
      <c r="N941" s="6" t="s">
        <v>6183</v>
      </c>
    </row>
    <row r="942" spans="10:14" x14ac:dyDescent="0.25">
      <c r="J942" s="6" t="s">
        <v>3741</v>
      </c>
      <c r="K942" s="6" t="s">
        <v>4461</v>
      </c>
      <c r="L942" s="6" t="s">
        <v>90</v>
      </c>
      <c r="M942" s="6" t="s">
        <v>4450</v>
      </c>
      <c r="N942" s="6" t="s">
        <v>6184</v>
      </c>
    </row>
    <row r="943" spans="10:14" x14ac:dyDescent="0.25">
      <c r="J943" s="6" t="s">
        <v>3743</v>
      </c>
      <c r="K943" s="6" t="s">
        <v>4507</v>
      </c>
      <c r="L943" s="6" t="s">
        <v>90</v>
      </c>
      <c r="M943" s="6" t="s">
        <v>4503</v>
      </c>
      <c r="N943" s="6" t="s">
        <v>6185</v>
      </c>
    </row>
    <row r="944" spans="10:14" x14ac:dyDescent="0.25">
      <c r="J944" s="6" t="s">
        <v>1398</v>
      </c>
      <c r="K944" s="6" t="s">
        <v>4476</v>
      </c>
      <c r="L944" s="6" t="s">
        <v>90</v>
      </c>
      <c r="M944" s="6" t="s">
        <v>130</v>
      </c>
      <c r="N944" s="6" t="s">
        <v>5646</v>
      </c>
    </row>
    <row r="945" spans="10:14" x14ac:dyDescent="0.25">
      <c r="J945" s="6" t="s">
        <v>1400</v>
      </c>
      <c r="K945" s="6" t="s">
        <v>4511</v>
      </c>
      <c r="L945" s="6" t="s">
        <v>90</v>
      </c>
      <c r="M945" s="6" t="s">
        <v>4441</v>
      </c>
      <c r="N945" s="6" t="s">
        <v>5342</v>
      </c>
    </row>
    <row r="946" spans="10:14" x14ac:dyDescent="0.25">
      <c r="J946" s="6" t="s">
        <v>1402</v>
      </c>
      <c r="K946" s="6" t="s">
        <v>4522</v>
      </c>
      <c r="L946" s="6" t="s">
        <v>90</v>
      </c>
      <c r="M946" s="6" t="s">
        <v>4503</v>
      </c>
      <c r="N946" s="6" t="s">
        <v>5494</v>
      </c>
    </row>
    <row r="947" spans="10:14" x14ac:dyDescent="0.25">
      <c r="J947" s="6" t="s">
        <v>1403</v>
      </c>
      <c r="K947" s="6" t="s">
        <v>4522</v>
      </c>
      <c r="L947" s="6" t="s">
        <v>90</v>
      </c>
      <c r="M947" s="6" t="s">
        <v>4503</v>
      </c>
      <c r="N947" s="6" t="s">
        <v>5494</v>
      </c>
    </row>
    <row r="948" spans="10:14" x14ac:dyDescent="0.25">
      <c r="J948" s="6" t="s">
        <v>1405</v>
      </c>
      <c r="K948" s="6" t="s">
        <v>4440</v>
      </c>
      <c r="L948" s="6" t="s">
        <v>90</v>
      </c>
      <c r="M948" s="6" t="s">
        <v>4441</v>
      </c>
      <c r="N948" s="6" t="s">
        <v>5253</v>
      </c>
    </row>
    <row r="949" spans="10:14" x14ac:dyDescent="0.25">
      <c r="J949" s="6" t="s">
        <v>3744</v>
      </c>
      <c r="K949" s="6" t="s">
        <v>4447</v>
      </c>
      <c r="L949" s="6" t="s">
        <v>90</v>
      </c>
      <c r="M949" s="6" t="s">
        <v>4436</v>
      </c>
      <c r="N949" s="6" t="s">
        <v>6186</v>
      </c>
    </row>
    <row r="950" spans="10:14" x14ac:dyDescent="0.25">
      <c r="J950" s="6" t="s">
        <v>1408</v>
      </c>
      <c r="K950" s="6" t="s">
        <v>4451</v>
      </c>
      <c r="L950" s="6" t="s">
        <v>90</v>
      </c>
      <c r="M950" s="6" t="s">
        <v>4441</v>
      </c>
      <c r="N950" s="6" t="s">
        <v>4958</v>
      </c>
    </row>
    <row r="951" spans="10:14" x14ac:dyDescent="0.25">
      <c r="J951" s="6" t="s">
        <v>1410</v>
      </c>
      <c r="K951" s="6" t="s">
        <v>4501</v>
      </c>
      <c r="L951" s="6" t="s">
        <v>90</v>
      </c>
      <c r="M951" s="6" t="s">
        <v>4441</v>
      </c>
      <c r="N951" s="6" t="s">
        <v>4926</v>
      </c>
    </row>
    <row r="952" spans="10:14" x14ac:dyDescent="0.25">
      <c r="J952" s="6" t="s">
        <v>1412</v>
      </c>
      <c r="K952" s="6" t="s">
        <v>4452</v>
      </c>
      <c r="L952" s="6" t="s">
        <v>90</v>
      </c>
      <c r="M952" s="6" t="s">
        <v>4438</v>
      </c>
      <c r="N952" s="6" t="s">
        <v>6187</v>
      </c>
    </row>
    <row r="953" spans="10:14" x14ac:dyDescent="0.25">
      <c r="J953" s="6" t="s">
        <v>3745</v>
      </c>
      <c r="K953" s="6" t="s">
        <v>865</v>
      </c>
      <c r="L953" s="6" t="s">
        <v>90</v>
      </c>
      <c r="M953" s="6" t="s">
        <v>4438</v>
      </c>
      <c r="N953" s="6" t="s">
        <v>6188</v>
      </c>
    </row>
    <row r="954" spans="10:14" x14ac:dyDescent="0.25">
      <c r="J954" s="6" t="s">
        <v>1414</v>
      </c>
      <c r="K954" s="6" t="s">
        <v>4477</v>
      </c>
      <c r="L954" s="6" t="s">
        <v>90</v>
      </c>
      <c r="M954" s="6" t="s">
        <v>4441</v>
      </c>
      <c r="N954" s="6" t="s">
        <v>5202</v>
      </c>
    </row>
    <row r="955" spans="10:14" x14ac:dyDescent="0.25">
      <c r="J955" s="6" t="s">
        <v>1416</v>
      </c>
      <c r="K955" s="6" t="s">
        <v>4473</v>
      </c>
      <c r="L955" s="6" t="s">
        <v>90</v>
      </c>
      <c r="M955" s="6" t="s">
        <v>4434</v>
      </c>
      <c r="N955" s="6" t="s">
        <v>6189</v>
      </c>
    </row>
    <row r="956" spans="10:14" x14ac:dyDescent="0.25">
      <c r="J956" s="6" t="s">
        <v>3747</v>
      </c>
      <c r="K956" s="6" t="s">
        <v>4534</v>
      </c>
      <c r="L956" s="6" t="s">
        <v>90</v>
      </c>
      <c r="M956" s="6" t="s">
        <v>4441</v>
      </c>
      <c r="N956" s="6" t="s">
        <v>5538</v>
      </c>
    </row>
    <row r="957" spans="10:14" x14ac:dyDescent="0.25">
      <c r="J957" s="6" t="s">
        <v>1418</v>
      </c>
      <c r="K957" s="6" t="s">
        <v>4445</v>
      </c>
      <c r="L957" s="6" t="s">
        <v>90</v>
      </c>
      <c r="M957" s="6" t="s">
        <v>4431</v>
      </c>
      <c r="N957" s="6" t="s">
        <v>6190</v>
      </c>
    </row>
    <row r="958" spans="10:14" x14ac:dyDescent="0.25">
      <c r="J958" s="6" t="s">
        <v>1420</v>
      </c>
      <c r="K958" s="6" t="s">
        <v>4536</v>
      </c>
      <c r="L958" s="6" t="s">
        <v>90</v>
      </c>
      <c r="M958" s="6" t="s">
        <v>4434</v>
      </c>
      <c r="N958" s="6" t="s">
        <v>5264</v>
      </c>
    </row>
    <row r="959" spans="10:14" x14ac:dyDescent="0.25">
      <c r="J959" s="6" t="s">
        <v>4585</v>
      </c>
      <c r="K959" s="6" t="s">
        <v>4551</v>
      </c>
      <c r="L959" s="6" t="s">
        <v>90</v>
      </c>
      <c r="M959" s="6" t="s">
        <v>4455</v>
      </c>
      <c r="N959" s="6" t="s">
        <v>6191</v>
      </c>
    </row>
    <row r="960" spans="10:14" x14ac:dyDescent="0.25">
      <c r="J960" s="6" t="s">
        <v>3748</v>
      </c>
      <c r="K960" s="6" t="s">
        <v>4485</v>
      </c>
      <c r="L960" s="6" t="s">
        <v>90</v>
      </c>
      <c r="M960" s="6" t="s">
        <v>130</v>
      </c>
      <c r="N960" s="6" t="s">
        <v>6192</v>
      </c>
    </row>
    <row r="961" spans="10:14" x14ac:dyDescent="0.25">
      <c r="J961" s="6" t="s">
        <v>1424</v>
      </c>
      <c r="K961" s="6" t="s">
        <v>4560</v>
      </c>
      <c r="L961" s="6" t="s">
        <v>90</v>
      </c>
      <c r="M961" s="6" t="s">
        <v>4436</v>
      </c>
      <c r="N961" s="6" t="s">
        <v>5393</v>
      </c>
    </row>
    <row r="962" spans="10:14" x14ac:dyDescent="0.25">
      <c r="J962" s="6" t="s">
        <v>3749</v>
      </c>
      <c r="K962" s="6" t="s">
        <v>4507</v>
      </c>
      <c r="L962" s="6" t="s">
        <v>90</v>
      </c>
      <c r="M962" s="6" t="s">
        <v>4503</v>
      </c>
      <c r="N962" s="6" t="s">
        <v>6193</v>
      </c>
    </row>
    <row r="963" spans="10:14" x14ac:dyDescent="0.25">
      <c r="J963" s="6" t="s">
        <v>3751</v>
      </c>
      <c r="K963" s="6" t="s">
        <v>4459</v>
      </c>
      <c r="L963" s="6" t="s">
        <v>90</v>
      </c>
      <c r="M963" s="6" t="s">
        <v>4436</v>
      </c>
      <c r="N963" s="6" t="s">
        <v>6194</v>
      </c>
    </row>
    <row r="964" spans="10:14" x14ac:dyDescent="0.25">
      <c r="J964" s="6" t="s">
        <v>1426</v>
      </c>
      <c r="K964" s="6" t="s">
        <v>4445</v>
      </c>
      <c r="L964" s="6" t="s">
        <v>90</v>
      </c>
      <c r="M964" s="6" t="s">
        <v>4431</v>
      </c>
      <c r="N964" s="6" t="s">
        <v>4924</v>
      </c>
    </row>
    <row r="965" spans="10:14" x14ac:dyDescent="0.25">
      <c r="J965" s="6" t="s">
        <v>1428</v>
      </c>
      <c r="K965" s="6" t="s">
        <v>4470</v>
      </c>
      <c r="L965" s="6" t="s">
        <v>90</v>
      </c>
      <c r="M965" s="6" t="s">
        <v>4441</v>
      </c>
      <c r="N965" s="6" t="s">
        <v>5338</v>
      </c>
    </row>
    <row r="966" spans="10:14" x14ac:dyDescent="0.25">
      <c r="J966" s="6" t="s">
        <v>1431</v>
      </c>
      <c r="K966" s="6" t="s">
        <v>4496</v>
      </c>
      <c r="L966" s="6" t="s">
        <v>90</v>
      </c>
      <c r="M966" s="6" t="s">
        <v>4438</v>
      </c>
      <c r="N966" s="6" t="s">
        <v>4750</v>
      </c>
    </row>
    <row r="967" spans="10:14" x14ac:dyDescent="0.25">
      <c r="J967" s="6" t="s">
        <v>1433</v>
      </c>
      <c r="K967" s="6" t="s">
        <v>4473</v>
      </c>
      <c r="L967" s="6" t="s">
        <v>90</v>
      </c>
      <c r="M967" s="6" t="s">
        <v>4434</v>
      </c>
      <c r="N967" s="6" t="s">
        <v>6195</v>
      </c>
    </row>
    <row r="968" spans="10:14" x14ac:dyDescent="0.25">
      <c r="J968" s="6" t="s">
        <v>1435</v>
      </c>
      <c r="K968" s="6" t="s">
        <v>4496</v>
      </c>
      <c r="L968" s="6" t="s">
        <v>90</v>
      </c>
      <c r="M968" s="6" t="s">
        <v>4438</v>
      </c>
      <c r="N968" s="6" t="s">
        <v>4948</v>
      </c>
    </row>
    <row r="969" spans="10:14" x14ac:dyDescent="0.25">
      <c r="J969" s="6" t="s">
        <v>3752</v>
      </c>
      <c r="K969" s="6" t="s">
        <v>4488</v>
      </c>
      <c r="L969" s="6" t="s">
        <v>90</v>
      </c>
      <c r="M969" s="6" t="s">
        <v>130</v>
      </c>
      <c r="N969" s="6" t="s">
        <v>6196</v>
      </c>
    </row>
    <row r="970" spans="10:14" x14ac:dyDescent="0.25">
      <c r="J970" s="6" t="s">
        <v>1437</v>
      </c>
      <c r="K970" s="6" t="s">
        <v>4473</v>
      </c>
      <c r="L970" s="6" t="s">
        <v>90</v>
      </c>
      <c r="M970" s="6" t="s">
        <v>4434</v>
      </c>
      <c r="N970" s="6" t="s">
        <v>6197</v>
      </c>
    </row>
    <row r="971" spans="10:14" x14ac:dyDescent="0.25">
      <c r="J971" s="6" t="s">
        <v>1439</v>
      </c>
      <c r="K971" s="6" t="s">
        <v>4472</v>
      </c>
      <c r="L971" s="6" t="s">
        <v>90</v>
      </c>
      <c r="M971" s="6" t="s">
        <v>4438</v>
      </c>
      <c r="N971" s="6" t="s">
        <v>5537</v>
      </c>
    </row>
    <row r="972" spans="10:14" x14ac:dyDescent="0.25">
      <c r="J972" s="6" t="s">
        <v>1442</v>
      </c>
      <c r="K972" s="6" t="s">
        <v>4549</v>
      </c>
      <c r="L972" s="6" t="s">
        <v>90</v>
      </c>
      <c r="M972" s="6" t="s">
        <v>4438</v>
      </c>
      <c r="N972" s="6" t="s">
        <v>5540</v>
      </c>
    </row>
    <row r="973" spans="10:14" x14ac:dyDescent="0.25">
      <c r="J973" s="6" t="s">
        <v>1444</v>
      </c>
      <c r="K973" s="6" t="s">
        <v>4521</v>
      </c>
      <c r="L973" s="6" t="s">
        <v>90</v>
      </c>
      <c r="M973" s="6" t="s">
        <v>4441</v>
      </c>
      <c r="N973" s="6" t="s">
        <v>5467</v>
      </c>
    </row>
    <row r="974" spans="10:14" x14ac:dyDescent="0.25">
      <c r="J974" s="6" t="s">
        <v>1446</v>
      </c>
      <c r="K974" s="6" t="s">
        <v>4495</v>
      </c>
      <c r="L974" s="6" t="s">
        <v>90</v>
      </c>
      <c r="M974" s="6" t="s">
        <v>4431</v>
      </c>
      <c r="N974" s="6" t="s">
        <v>6198</v>
      </c>
    </row>
    <row r="975" spans="10:14" x14ac:dyDescent="0.25">
      <c r="J975" s="6" t="s">
        <v>1448</v>
      </c>
      <c r="K975" s="6" t="s">
        <v>4535</v>
      </c>
      <c r="L975" s="6" t="s">
        <v>90</v>
      </c>
      <c r="M975" s="6" t="s">
        <v>4481</v>
      </c>
      <c r="N975" s="6" t="s">
        <v>5113</v>
      </c>
    </row>
    <row r="976" spans="10:14" x14ac:dyDescent="0.25">
      <c r="J976" s="6" t="s">
        <v>1450</v>
      </c>
      <c r="K976" s="6" t="s">
        <v>4448</v>
      </c>
      <c r="L976" s="6" t="s">
        <v>90</v>
      </c>
      <c r="M976" s="6" t="s">
        <v>4431</v>
      </c>
      <c r="N976" s="6" t="s">
        <v>5356</v>
      </c>
    </row>
    <row r="977" spans="10:14" x14ac:dyDescent="0.25">
      <c r="J977" s="6" t="s">
        <v>1452</v>
      </c>
      <c r="K977" s="6" t="s">
        <v>4511</v>
      </c>
      <c r="L977" s="6" t="s">
        <v>90</v>
      </c>
      <c r="M977" s="6" t="s">
        <v>4441</v>
      </c>
      <c r="N977" s="6" t="s">
        <v>6199</v>
      </c>
    </row>
    <row r="978" spans="10:14" x14ac:dyDescent="0.25">
      <c r="J978" s="6" t="s">
        <v>3754</v>
      </c>
      <c r="K978" s="6" t="s">
        <v>4506</v>
      </c>
      <c r="L978" s="6" t="s">
        <v>90</v>
      </c>
      <c r="M978" s="6" t="s">
        <v>4455</v>
      </c>
      <c r="N978" s="6" t="s">
        <v>6200</v>
      </c>
    </row>
    <row r="979" spans="10:14" x14ac:dyDescent="0.25">
      <c r="J979" s="6" t="s">
        <v>3755</v>
      </c>
      <c r="K979" s="6" t="s">
        <v>4471</v>
      </c>
      <c r="L979" s="6" t="s">
        <v>90</v>
      </c>
      <c r="M979" s="6" t="s">
        <v>4438</v>
      </c>
      <c r="N979" s="6" t="s">
        <v>6201</v>
      </c>
    </row>
    <row r="980" spans="10:14" x14ac:dyDescent="0.25">
      <c r="J980" s="6" t="s">
        <v>3757</v>
      </c>
      <c r="K980" s="6" t="s">
        <v>4444</v>
      </c>
      <c r="L980" s="6" t="s">
        <v>90</v>
      </c>
      <c r="M980" s="6" t="s">
        <v>4438</v>
      </c>
      <c r="N980" s="6" t="s">
        <v>6202</v>
      </c>
    </row>
    <row r="981" spans="10:14" x14ac:dyDescent="0.25">
      <c r="J981" s="6" t="s">
        <v>1454</v>
      </c>
      <c r="K981" s="6" t="s">
        <v>4447</v>
      </c>
      <c r="L981" s="6" t="s">
        <v>90</v>
      </c>
      <c r="M981" s="6" t="s">
        <v>4436</v>
      </c>
      <c r="N981" s="6" t="s">
        <v>6203</v>
      </c>
    </row>
    <row r="982" spans="10:14" x14ac:dyDescent="0.25">
      <c r="J982" s="6" t="s">
        <v>3758</v>
      </c>
      <c r="K982" s="6" t="s">
        <v>4480</v>
      </c>
      <c r="L982" s="6" t="s">
        <v>90</v>
      </c>
      <c r="M982" s="6" t="s">
        <v>4481</v>
      </c>
      <c r="N982" s="6" t="s">
        <v>6204</v>
      </c>
    </row>
    <row r="983" spans="10:14" x14ac:dyDescent="0.25">
      <c r="J983" s="6" t="s">
        <v>1456</v>
      </c>
      <c r="K983" s="6" t="s">
        <v>4460</v>
      </c>
      <c r="L983" s="6" t="s">
        <v>90</v>
      </c>
      <c r="M983" s="6" t="s">
        <v>4431</v>
      </c>
      <c r="N983" s="6" t="s">
        <v>5485</v>
      </c>
    </row>
    <row r="984" spans="10:14" x14ac:dyDescent="0.25">
      <c r="J984" s="6" t="s">
        <v>3761</v>
      </c>
      <c r="K984" s="6" t="s">
        <v>4497</v>
      </c>
      <c r="L984" s="6" t="s">
        <v>90</v>
      </c>
      <c r="M984" s="6" t="s">
        <v>4431</v>
      </c>
      <c r="N984" s="6" t="s">
        <v>6205</v>
      </c>
    </row>
    <row r="985" spans="10:14" x14ac:dyDescent="0.25">
      <c r="J985" s="6" t="s">
        <v>1458</v>
      </c>
      <c r="K985" s="6" t="s">
        <v>4462</v>
      </c>
      <c r="L985" s="6" t="s">
        <v>90</v>
      </c>
      <c r="M985" s="6" t="s">
        <v>4434</v>
      </c>
      <c r="N985" s="6" t="s">
        <v>6206</v>
      </c>
    </row>
    <row r="986" spans="10:14" x14ac:dyDescent="0.25">
      <c r="J986" s="6" t="s">
        <v>1460</v>
      </c>
      <c r="K986" s="6" t="s">
        <v>4563</v>
      </c>
      <c r="L986" s="6" t="s">
        <v>90</v>
      </c>
      <c r="M986" s="6" t="s">
        <v>4441</v>
      </c>
      <c r="N986" s="6" t="s">
        <v>4870</v>
      </c>
    </row>
    <row r="987" spans="10:14" x14ac:dyDescent="0.25">
      <c r="J987" s="6" t="s">
        <v>1462</v>
      </c>
      <c r="K987" s="6" t="s">
        <v>4447</v>
      </c>
      <c r="L987" s="6" t="s">
        <v>90</v>
      </c>
      <c r="M987" s="6" t="s">
        <v>4436</v>
      </c>
      <c r="N987" s="6" t="s">
        <v>6207</v>
      </c>
    </row>
    <row r="988" spans="10:14" x14ac:dyDescent="0.25">
      <c r="J988" s="6" t="s">
        <v>3762</v>
      </c>
      <c r="K988" s="6" t="s">
        <v>4485</v>
      </c>
      <c r="L988" s="6" t="s">
        <v>90</v>
      </c>
      <c r="M988" s="6" t="s">
        <v>130</v>
      </c>
      <c r="N988" s="6" t="s">
        <v>6208</v>
      </c>
    </row>
    <row r="989" spans="10:14" x14ac:dyDescent="0.25">
      <c r="J989" s="6" t="s">
        <v>1464</v>
      </c>
      <c r="K989" s="6" t="s">
        <v>4475</v>
      </c>
      <c r="L989" s="6" t="s">
        <v>90</v>
      </c>
      <c r="M989" s="6" t="s">
        <v>118</v>
      </c>
      <c r="N989" s="6" t="s">
        <v>6209</v>
      </c>
    </row>
    <row r="990" spans="10:14" x14ac:dyDescent="0.25">
      <c r="J990" s="6" t="s">
        <v>3763</v>
      </c>
      <c r="K990" s="6" t="s">
        <v>4547</v>
      </c>
      <c r="L990" s="6" t="s">
        <v>90</v>
      </c>
      <c r="M990" s="6" t="s">
        <v>4450</v>
      </c>
      <c r="N990" s="6" t="s">
        <v>6210</v>
      </c>
    </row>
    <row r="991" spans="10:14" x14ac:dyDescent="0.25">
      <c r="J991" s="6" t="s">
        <v>1466</v>
      </c>
      <c r="K991" s="6" t="s">
        <v>4492</v>
      </c>
      <c r="L991" s="6" t="s">
        <v>90</v>
      </c>
      <c r="M991" s="6" t="s">
        <v>4438</v>
      </c>
      <c r="N991" s="6" t="s">
        <v>5404</v>
      </c>
    </row>
    <row r="992" spans="10:14" x14ac:dyDescent="0.25">
      <c r="J992" s="6" t="s">
        <v>4586</v>
      </c>
      <c r="K992" s="6" t="s">
        <v>4492</v>
      </c>
      <c r="L992" s="6" t="s">
        <v>90</v>
      </c>
      <c r="M992" s="6" t="s">
        <v>4438</v>
      </c>
      <c r="N992" s="6" t="s">
        <v>5404</v>
      </c>
    </row>
    <row r="993" spans="10:14" x14ac:dyDescent="0.25">
      <c r="J993" s="6" t="s">
        <v>3765</v>
      </c>
      <c r="K993" s="6" t="s">
        <v>4547</v>
      </c>
      <c r="L993" s="6" t="s">
        <v>90</v>
      </c>
      <c r="M993" s="6" t="s">
        <v>4450</v>
      </c>
      <c r="N993" s="6" t="s">
        <v>6211</v>
      </c>
    </row>
    <row r="994" spans="10:14" x14ac:dyDescent="0.25">
      <c r="J994" s="6" t="s">
        <v>3766</v>
      </c>
      <c r="K994" s="6" t="s">
        <v>4547</v>
      </c>
      <c r="L994" s="6" t="s">
        <v>90</v>
      </c>
      <c r="M994" s="6" t="s">
        <v>4450</v>
      </c>
      <c r="N994" s="6" t="s">
        <v>5623</v>
      </c>
    </row>
    <row r="995" spans="10:14" x14ac:dyDescent="0.25">
      <c r="J995" s="6" t="s">
        <v>3768</v>
      </c>
      <c r="K995" s="6" t="s">
        <v>4500</v>
      </c>
      <c r="L995" s="6" t="s">
        <v>90</v>
      </c>
      <c r="M995" s="6" t="s">
        <v>4481</v>
      </c>
      <c r="N995" s="6" t="s">
        <v>6212</v>
      </c>
    </row>
    <row r="996" spans="10:14" x14ac:dyDescent="0.25">
      <c r="J996" s="6" t="s">
        <v>1469</v>
      </c>
      <c r="K996" s="6" t="s">
        <v>4480</v>
      </c>
      <c r="L996" s="6" t="s">
        <v>90</v>
      </c>
      <c r="M996" s="6" t="s">
        <v>4481</v>
      </c>
      <c r="N996" s="6" t="s">
        <v>5392</v>
      </c>
    </row>
    <row r="997" spans="10:14" x14ac:dyDescent="0.25">
      <c r="J997" s="6" t="s">
        <v>3769</v>
      </c>
      <c r="K997" s="6" t="s">
        <v>4554</v>
      </c>
      <c r="L997" s="6" t="s">
        <v>90</v>
      </c>
      <c r="M997" s="6" t="s">
        <v>118</v>
      </c>
      <c r="N997" s="6" t="s">
        <v>6213</v>
      </c>
    </row>
    <row r="998" spans="10:14" x14ac:dyDescent="0.25">
      <c r="J998" s="6" t="s">
        <v>3771</v>
      </c>
      <c r="K998" s="6" t="s">
        <v>4482</v>
      </c>
      <c r="L998" s="6" t="s">
        <v>90</v>
      </c>
      <c r="M998" s="6" t="s">
        <v>4436</v>
      </c>
      <c r="N998" s="6" t="s">
        <v>6214</v>
      </c>
    </row>
    <row r="999" spans="10:14" x14ac:dyDescent="0.25">
      <c r="J999" s="6" t="s">
        <v>1471</v>
      </c>
      <c r="K999" s="6" t="s">
        <v>4542</v>
      </c>
      <c r="L999" s="6" t="s">
        <v>90</v>
      </c>
      <c r="M999" s="6" t="s">
        <v>4441</v>
      </c>
      <c r="N999" s="6" t="s">
        <v>4754</v>
      </c>
    </row>
    <row r="1000" spans="10:14" x14ac:dyDescent="0.25">
      <c r="J1000" s="6" t="s">
        <v>1473</v>
      </c>
      <c r="K1000" s="6" t="s">
        <v>4558</v>
      </c>
      <c r="L1000" s="6" t="s">
        <v>90</v>
      </c>
      <c r="M1000" s="6" t="s">
        <v>4455</v>
      </c>
      <c r="N1000" s="6" t="s">
        <v>5545</v>
      </c>
    </row>
    <row r="1001" spans="10:14" x14ac:dyDescent="0.25">
      <c r="J1001" s="6" t="s">
        <v>1476</v>
      </c>
      <c r="K1001" s="6" t="s">
        <v>4496</v>
      </c>
      <c r="L1001" s="6" t="s">
        <v>90</v>
      </c>
      <c r="M1001" s="6" t="s">
        <v>4438</v>
      </c>
      <c r="N1001" s="6" t="s">
        <v>5378</v>
      </c>
    </row>
    <row r="1002" spans="10:14" x14ac:dyDescent="0.25">
      <c r="J1002" s="6" t="s">
        <v>1478</v>
      </c>
      <c r="K1002" s="6" t="s">
        <v>4459</v>
      </c>
      <c r="L1002" s="6" t="s">
        <v>90</v>
      </c>
      <c r="M1002" s="6" t="s">
        <v>4436</v>
      </c>
      <c r="N1002" s="6" t="s">
        <v>5071</v>
      </c>
    </row>
    <row r="1003" spans="10:14" x14ac:dyDescent="0.25">
      <c r="J1003" s="6" t="s">
        <v>1480</v>
      </c>
      <c r="K1003" s="6" t="s">
        <v>4492</v>
      </c>
      <c r="L1003" s="6" t="s">
        <v>90</v>
      </c>
      <c r="M1003" s="6" t="s">
        <v>4438</v>
      </c>
      <c r="N1003" s="6" t="s">
        <v>4894</v>
      </c>
    </row>
    <row r="1004" spans="10:14" x14ac:dyDescent="0.25">
      <c r="J1004" s="6" t="s">
        <v>3773</v>
      </c>
      <c r="K1004" s="6" t="s">
        <v>4516</v>
      </c>
      <c r="L1004" s="6" t="s">
        <v>90</v>
      </c>
      <c r="M1004" s="6" t="s">
        <v>4455</v>
      </c>
      <c r="N1004" s="6" t="s">
        <v>4768</v>
      </c>
    </row>
    <row r="1005" spans="10:14" x14ac:dyDescent="0.25">
      <c r="J1005" s="6" t="s">
        <v>3774</v>
      </c>
      <c r="K1005" s="6" t="s">
        <v>4497</v>
      </c>
      <c r="L1005" s="6" t="s">
        <v>90</v>
      </c>
      <c r="M1005" s="6" t="s">
        <v>4431</v>
      </c>
      <c r="N1005" s="6" t="s">
        <v>6215</v>
      </c>
    </row>
    <row r="1006" spans="10:14" x14ac:dyDescent="0.25">
      <c r="J1006" s="6" t="s">
        <v>1482</v>
      </c>
      <c r="K1006" s="6" t="s">
        <v>4564</v>
      </c>
      <c r="L1006" s="6" t="s">
        <v>90</v>
      </c>
      <c r="M1006" s="6" t="s">
        <v>130</v>
      </c>
      <c r="N1006" s="6" t="s">
        <v>6216</v>
      </c>
    </row>
    <row r="1007" spans="10:14" x14ac:dyDescent="0.25">
      <c r="J1007" s="6" t="s">
        <v>3775</v>
      </c>
      <c r="K1007" s="6" t="s">
        <v>4558</v>
      </c>
      <c r="L1007" s="6" t="s">
        <v>90</v>
      </c>
      <c r="M1007" s="6" t="s">
        <v>4455</v>
      </c>
      <c r="N1007" s="6" t="s">
        <v>6217</v>
      </c>
    </row>
    <row r="1008" spans="10:14" x14ac:dyDescent="0.25">
      <c r="J1008" s="6" t="s">
        <v>1485</v>
      </c>
      <c r="K1008" s="6" t="s">
        <v>4560</v>
      </c>
      <c r="L1008" s="6" t="s">
        <v>90</v>
      </c>
      <c r="M1008" s="6" t="s">
        <v>4436</v>
      </c>
      <c r="N1008" s="6" t="s">
        <v>6218</v>
      </c>
    </row>
    <row r="1009" spans="10:14" x14ac:dyDescent="0.25">
      <c r="J1009" s="6" t="s">
        <v>3776</v>
      </c>
      <c r="K1009" s="6" t="s">
        <v>865</v>
      </c>
      <c r="L1009" s="6" t="s">
        <v>90</v>
      </c>
      <c r="M1009" s="6" t="s">
        <v>4438</v>
      </c>
      <c r="N1009" s="6" t="s">
        <v>6219</v>
      </c>
    </row>
    <row r="1010" spans="10:14" x14ac:dyDescent="0.25">
      <c r="J1010" s="6" t="s">
        <v>1487</v>
      </c>
      <c r="K1010" s="6" t="s">
        <v>4497</v>
      </c>
      <c r="L1010" s="6" t="s">
        <v>90</v>
      </c>
      <c r="M1010" s="6" t="s">
        <v>4431</v>
      </c>
      <c r="N1010" s="6" t="s">
        <v>6220</v>
      </c>
    </row>
    <row r="1011" spans="10:14" x14ac:dyDescent="0.25">
      <c r="J1011" s="6" t="s">
        <v>1489</v>
      </c>
      <c r="K1011" s="6" t="s">
        <v>4443</v>
      </c>
      <c r="L1011" s="6" t="s">
        <v>90</v>
      </c>
      <c r="M1011" s="6" t="s">
        <v>4436</v>
      </c>
      <c r="N1011" s="6" t="s">
        <v>6221</v>
      </c>
    </row>
    <row r="1012" spans="10:14" x14ac:dyDescent="0.25">
      <c r="J1012" s="6" t="s">
        <v>3777</v>
      </c>
      <c r="K1012" s="6" t="s">
        <v>4528</v>
      </c>
      <c r="L1012" s="6" t="s">
        <v>90</v>
      </c>
      <c r="M1012" s="6" t="s">
        <v>4455</v>
      </c>
      <c r="N1012" s="6" t="s">
        <v>6222</v>
      </c>
    </row>
    <row r="1013" spans="10:14" x14ac:dyDescent="0.25">
      <c r="J1013" s="6" t="s">
        <v>1491</v>
      </c>
      <c r="K1013" s="6" t="s">
        <v>4521</v>
      </c>
      <c r="L1013" s="6" t="s">
        <v>90</v>
      </c>
      <c r="M1013" s="6" t="s">
        <v>4441</v>
      </c>
      <c r="N1013" s="6" t="s">
        <v>6223</v>
      </c>
    </row>
    <row r="1014" spans="10:14" x14ac:dyDescent="0.25">
      <c r="J1014" s="6" t="s">
        <v>3778</v>
      </c>
      <c r="K1014" s="6" t="s">
        <v>4507</v>
      </c>
      <c r="L1014" s="6" t="s">
        <v>90</v>
      </c>
      <c r="M1014" s="6" t="s">
        <v>4503</v>
      </c>
      <c r="N1014" s="6" t="s">
        <v>6224</v>
      </c>
    </row>
    <row r="1015" spans="10:14" x14ac:dyDescent="0.25">
      <c r="J1015" s="6" t="s">
        <v>1493</v>
      </c>
      <c r="K1015" s="6" t="s">
        <v>4526</v>
      </c>
      <c r="L1015" s="6" t="s">
        <v>90</v>
      </c>
      <c r="M1015" s="6" t="s">
        <v>4441</v>
      </c>
      <c r="N1015" s="6" t="s">
        <v>6225</v>
      </c>
    </row>
    <row r="1016" spans="10:14" x14ac:dyDescent="0.25">
      <c r="J1016" s="6" t="s">
        <v>3780</v>
      </c>
      <c r="K1016" s="6" t="s">
        <v>4476</v>
      </c>
      <c r="L1016" s="6" t="s">
        <v>90</v>
      </c>
      <c r="M1016" s="6" t="s">
        <v>130</v>
      </c>
      <c r="N1016" s="6" t="s">
        <v>6226</v>
      </c>
    </row>
    <row r="1017" spans="10:14" x14ac:dyDescent="0.25">
      <c r="J1017" s="6" t="s">
        <v>3781</v>
      </c>
      <c r="K1017" s="6" t="s">
        <v>4555</v>
      </c>
      <c r="L1017" s="6" t="s">
        <v>90</v>
      </c>
      <c r="M1017" s="6" t="s">
        <v>4455</v>
      </c>
      <c r="N1017" s="6" t="s">
        <v>6227</v>
      </c>
    </row>
    <row r="1018" spans="10:14" x14ac:dyDescent="0.25">
      <c r="J1018" s="6" t="s">
        <v>3782</v>
      </c>
      <c r="K1018" s="6" t="s">
        <v>4512</v>
      </c>
      <c r="L1018" s="6" t="s">
        <v>90</v>
      </c>
      <c r="M1018" s="6" t="s">
        <v>4434</v>
      </c>
      <c r="N1018" s="6" t="s">
        <v>5633</v>
      </c>
    </row>
    <row r="1019" spans="10:14" x14ac:dyDescent="0.25">
      <c r="J1019" s="6" t="s">
        <v>3783</v>
      </c>
      <c r="K1019" s="6" t="s">
        <v>4528</v>
      </c>
      <c r="L1019" s="6" t="s">
        <v>90</v>
      </c>
      <c r="M1019" s="6" t="s">
        <v>4455</v>
      </c>
      <c r="N1019" s="6" t="s">
        <v>6222</v>
      </c>
    </row>
    <row r="1020" spans="10:14" x14ac:dyDescent="0.25">
      <c r="J1020" s="6" t="s">
        <v>3784</v>
      </c>
      <c r="K1020" s="6" t="s">
        <v>4538</v>
      </c>
      <c r="L1020" s="6" t="s">
        <v>90</v>
      </c>
      <c r="M1020" s="6" t="s">
        <v>4441</v>
      </c>
      <c r="N1020" s="6" t="s">
        <v>6228</v>
      </c>
    </row>
    <row r="1021" spans="10:14" x14ac:dyDescent="0.25">
      <c r="J1021" s="6" t="s">
        <v>3785</v>
      </c>
      <c r="K1021" s="6" t="s">
        <v>4495</v>
      </c>
      <c r="L1021" s="6" t="s">
        <v>90</v>
      </c>
      <c r="M1021" s="6" t="s">
        <v>4431</v>
      </c>
      <c r="N1021" s="6" t="s">
        <v>6229</v>
      </c>
    </row>
    <row r="1022" spans="10:14" x14ac:dyDescent="0.25">
      <c r="J1022" s="6" t="s">
        <v>1495</v>
      </c>
      <c r="K1022" s="6" t="s">
        <v>4527</v>
      </c>
      <c r="L1022" s="6" t="s">
        <v>90</v>
      </c>
      <c r="M1022" s="6" t="s">
        <v>4441</v>
      </c>
      <c r="N1022" s="6" t="s">
        <v>4701</v>
      </c>
    </row>
    <row r="1023" spans="10:14" x14ac:dyDescent="0.25">
      <c r="J1023" s="6" t="s">
        <v>3786</v>
      </c>
      <c r="K1023" s="6" t="s">
        <v>4523</v>
      </c>
      <c r="L1023" s="6" t="s">
        <v>90</v>
      </c>
      <c r="M1023" s="6" t="s">
        <v>118</v>
      </c>
      <c r="N1023" s="6" t="s">
        <v>6230</v>
      </c>
    </row>
    <row r="1024" spans="10:14" x14ac:dyDescent="0.25">
      <c r="J1024" s="6" t="s">
        <v>1497</v>
      </c>
      <c r="K1024" s="6" t="s">
        <v>4495</v>
      </c>
      <c r="L1024" s="6" t="s">
        <v>90</v>
      </c>
      <c r="M1024" s="6" t="s">
        <v>4431</v>
      </c>
      <c r="N1024" s="6" t="s">
        <v>4845</v>
      </c>
    </row>
    <row r="1025" spans="10:14" x14ac:dyDescent="0.25">
      <c r="J1025" s="6" t="s">
        <v>1499</v>
      </c>
      <c r="K1025" s="6" t="s">
        <v>4447</v>
      </c>
      <c r="L1025" s="6" t="s">
        <v>90</v>
      </c>
      <c r="M1025" s="6" t="s">
        <v>4436</v>
      </c>
      <c r="N1025" s="6" t="s">
        <v>6231</v>
      </c>
    </row>
    <row r="1026" spans="10:14" x14ac:dyDescent="0.25">
      <c r="J1026" s="6" t="s">
        <v>1501</v>
      </c>
      <c r="K1026" s="6" t="s">
        <v>865</v>
      </c>
      <c r="L1026" s="6" t="s">
        <v>90</v>
      </c>
      <c r="M1026" s="6" t="s">
        <v>4438</v>
      </c>
      <c r="N1026" s="6" t="s">
        <v>4918</v>
      </c>
    </row>
    <row r="1027" spans="10:14" x14ac:dyDescent="0.25">
      <c r="J1027" s="6" t="s">
        <v>1503</v>
      </c>
      <c r="K1027" s="6" t="s">
        <v>4462</v>
      </c>
      <c r="L1027" s="6" t="s">
        <v>90</v>
      </c>
      <c r="M1027" s="6" t="s">
        <v>4434</v>
      </c>
      <c r="N1027" s="6" t="s">
        <v>6232</v>
      </c>
    </row>
    <row r="1028" spans="10:14" x14ac:dyDescent="0.25">
      <c r="J1028" s="6" t="s">
        <v>1505</v>
      </c>
      <c r="K1028" s="6" t="s">
        <v>4567</v>
      </c>
      <c r="L1028" s="6" t="s">
        <v>90</v>
      </c>
      <c r="M1028" s="6" t="s">
        <v>4481</v>
      </c>
      <c r="N1028" s="6" t="s">
        <v>6233</v>
      </c>
    </row>
    <row r="1029" spans="10:14" x14ac:dyDescent="0.25">
      <c r="J1029" s="6" t="s">
        <v>1508</v>
      </c>
      <c r="K1029" s="6" t="s">
        <v>4433</v>
      </c>
      <c r="L1029" s="6" t="s">
        <v>90</v>
      </c>
      <c r="M1029" s="6" t="s">
        <v>4434</v>
      </c>
      <c r="N1029" s="6" t="s">
        <v>4885</v>
      </c>
    </row>
    <row r="1030" spans="10:14" x14ac:dyDescent="0.25">
      <c r="J1030" s="6" t="s">
        <v>1510</v>
      </c>
      <c r="K1030" s="6" t="s">
        <v>4509</v>
      </c>
      <c r="L1030" s="6" t="s">
        <v>90</v>
      </c>
      <c r="M1030" s="6" t="s">
        <v>4434</v>
      </c>
      <c r="N1030" s="6" t="s">
        <v>5546</v>
      </c>
    </row>
    <row r="1031" spans="10:14" x14ac:dyDescent="0.25">
      <c r="J1031" s="6" t="s">
        <v>1512</v>
      </c>
      <c r="K1031" s="6" t="s">
        <v>4484</v>
      </c>
      <c r="L1031" s="6" t="s">
        <v>90</v>
      </c>
      <c r="M1031" s="6" t="s">
        <v>4431</v>
      </c>
      <c r="N1031" s="6" t="s">
        <v>4786</v>
      </c>
    </row>
    <row r="1032" spans="10:14" x14ac:dyDescent="0.25">
      <c r="J1032" s="6" t="s">
        <v>1514</v>
      </c>
      <c r="K1032" s="6" t="s">
        <v>4559</v>
      </c>
      <c r="L1032" s="6" t="s">
        <v>90</v>
      </c>
      <c r="M1032" s="6" t="s">
        <v>4455</v>
      </c>
      <c r="N1032" s="6" t="s">
        <v>6234</v>
      </c>
    </row>
    <row r="1033" spans="10:14" x14ac:dyDescent="0.25">
      <c r="J1033" s="6" t="s">
        <v>1516</v>
      </c>
      <c r="K1033" s="6" t="s">
        <v>4530</v>
      </c>
      <c r="L1033" s="6" t="s">
        <v>90</v>
      </c>
      <c r="M1033" s="6" t="s">
        <v>4441</v>
      </c>
      <c r="N1033" s="6" t="s">
        <v>5413</v>
      </c>
    </row>
    <row r="1034" spans="10:14" x14ac:dyDescent="0.25">
      <c r="J1034" s="6" t="s">
        <v>3788</v>
      </c>
      <c r="K1034" s="6" t="s">
        <v>4478</v>
      </c>
      <c r="L1034" s="6" t="s">
        <v>90</v>
      </c>
      <c r="M1034" s="6" t="s">
        <v>4438</v>
      </c>
      <c r="N1034" s="6" t="s">
        <v>5322</v>
      </c>
    </row>
    <row r="1035" spans="10:14" x14ac:dyDescent="0.25">
      <c r="J1035" s="6" t="s">
        <v>3789</v>
      </c>
      <c r="K1035" s="6" t="s">
        <v>4536</v>
      </c>
      <c r="L1035" s="6" t="s">
        <v>90</v>
      </c>
      <c r="M1035" s="6" t="s">
        <v>4434</v>
      </c>
      <c r="N1035" s="6" t="s">
        <v>6235</v>
      </c>
    </row>
    <row r="1036" spans="10:14" x14ac:dyDescent="0.25">
      <c r="J1036" s="6" t="s">
        <v>1518</v>
      </c>
      <c r="K1036" s="6" t="s">
        <v>4491</v>
      </c>
      <c r="L1036" s="6" t="s">
        <v>90</v>
      </c>
      <c r="M1036" s="6" t="s">
        <v>4450</v>
      </c>
      <c r="N1036" s="6" t="s">
        <v>5544</v>
      </c>
    </row>
    <row r="1037" spans="10:14" x14ac:dyDescent="0.25">
      <c r="J1037" s="6" t="s">
        <v>3791</v>
      </c>
      <c r="K1037" s="6" t="s">
        <v>4448</v>
      </c>
      <c r="L1037" s="6" t="s">
        <v>90</v>
      </c>
      <c r="M1037" s="6" t="s">
        <v>4431</v>
      </c>
      <c r="N1037" s="6" t="s">
        <v>6236</v>
      </c>
    </row>
    <row r="1038" spans="10:14" x14ac:dyDescent="0.25">
      <c r="J1038" s="6" t="s">
        <v>1520</v>
      </c>
      <c r="K1038" s="6" t="s">
        <v>4458</v>
      </c>
      <c r="L1038" s="6" t="s">
        <v>90</v>
      </c>
      <c r="M1038" s="6" t="s">
        <v>4436</v>
      </c>
      <c r="N1038" s="6" t="s">
        <v>4834</v>
      </c>
    </row>
    <row r="1039" spans="10:14" x14ac:dyDescent="0.25">
      <c r="J1039" s="6" t="s">
        <v>1522</v>
      </c>
      <c r="K1039" s="6" t="s">
        <v>4446</v>
      </c>
      <c r="L1039" s="6" t="s">
        <v>90</v>
      </c>
      <c r="M1039" s="6" t="s">
        <v>4431</v>
      </c>
      <c r="N1039" s="6" t="s">
        <v>5542</v>
      </c>
    </row>
    <row r="1040" spans="10:14" x14ac:dyDescent="0.25">
      <c r="J1040" s="6" t="s">
        <v>3792</v>
      </c>
      <c r="K1040" s="6" t="s">
        <v>4447</v>
      </c>
      <c r="L1040" s="6" t="s">
        <v>90</v>
      </c>
      <c r="M1040" s="6" t="s">
        <v>4436</v>
      </c>
      <c r="N1040" s="6" t="s">
        <v>6237</v>
      </c>
    </row>
    <row r="1041" spans="10:14" x14ac:dyDescent="0.25">
      <c r="J1041" s="6" t="s">
        <v>1524</v>
      </c>
      <c r="K1041" s="6" t="s">
        <v>4513</v>
      </c>
      <c r="L1041" s="6" t="s">
        <v>90</v>
      </c>
      <c r="M1041" s="6" t="s">
        <v>4455</v>
      </c>
      <c r="N1041" s="6" t="s">
        <v>5192</v>
      </c>
    </row>
    <row r="1042" spans="10:14" x14ac:dyDescent="0.25">
      <c r="J1042" s="6" t="s">
        <v>1526</v>
      </c>
      <c r="K1042" s="6" t="s">
        <v>4568</v>
      </c>
      <c r="L1042" s="6" t="s">
        <v>90</v>
      </c>
      <c r="M1042" s="6" t="s">
        <v>4450</v>
      </c>
      <c r="N1042" s="6" t="s">
        <v>5190</v>
      </c>
    </row>
    <row r="1043" spans="10:14" x14ac:dyDescent="0.25">
      <c r="J1043" s="6" t="s">
        <v>3794</v>
      </c>
      <c r="K1043" s="6" t="s">
        <v>4443</v>
      </c>
      <c r="L1043" s="6" t="s">
        <v>90</v>
      </c>
      <c r="M1043" s="6" t="s">
        <v>4436</v>
      </c>
      <c r="N1043" s="6" t="s">
        <v>6238</v>
      </c>
    </row>
    <row r="1044" spans="10:14" x14ac:dyDescent="0.25">
      <c r="J1044" s="6" t="s">
        <v>3796</v>
      </c>
      <c r="K1044" s="6" t="s">
        <v>4447</v>
      </c>
      <c r="L1044" s="6" t="s">
        <v>90</v>
      </c>
      <c r="M1044" s="6" t="s">
        <v>4436</v>
      </c>
      <c r="N1044" s="6" t="s">
        <v>6239</v>
      </c>
    </row>
    <row r="1045" spans="10:14" x14ac:dyDescent="0.25">
      <c r="J1045" s="6" t="s">
        <v>3797</v>
      </c>
      <c r="K1045" s="6" t="s">
        <v>865</v>
      </c>
      <c r="L1045" s="6" t="s">
        <v>90</v>
      </c>
      <c r="M1045" s="6" t="s">
        <v>4438</v>
      </c>
      <c r="N1045" s="6" t="s">
        <v>6240</v>
      </c>
    </row>
    <row r="1046" spans="10:14" x14ac:dyDescent="0.25">
      <c r="J1046" s="6" t="s">
        <v>1528</v>
      </c>
      <c r="K1046" s="6" t="s">
        <v>4521</v>
      </c>
      <c r="L1046" s="6" t="s">
        <v>90</v>
      </c>
      <c r="M1046" s="6" t="s">
        <v>4441</v>
      </c>
      <c r="N1046" s="6" t="s">
        <v>6241</v>
      </c>
    </row>
    <row r="1047" spans="10:14" x14ac:dyDescent="0.25">
      <c r="J1047" s="6" t="s">
        <v>1530</v>
      </c>
      <c r="K1047" s="6" t="s">
        <v>4478</v>
      </c>
      <c r="L1047" s="6" t="s">
        <v>90</v>
      </c>
      <c r="M1047" s="6" t="s">
        <v>4438</v>
      </c>
      <c r="N1047" s="6" t="s">
        <v>4733</v>
      </c>
    </row>
    <row r="1048" spans="10:14" x14ac:dyDescent="0.25">
      <c r="J1048" s="6" t="s">
        <v>1532</v>
      </c>
      <c r="K1048" s="6" t="s">
        <v>4444</v>
      </c>
      <c r="L1048" s="6" t="s">
        <v>90</v>
      </c>
      <c r="M1048" s="6" t="s">
        <v>4438</v>
      </c>
      <c r="N1048" s="6" t="s">
        <v>4736</v>
      </c>
    </row>
    <row r="1049" spans="10:14" x14ac:dyDescent="0.25">
      <c r="J1049" s="6" t="s">
        <v>3799</v>
      </c>
      <c r="K1049" s="6" t="s">
        <v>4549</v>
      </c>
      <c r="L1049" s="6" t="s">
        <v>90</v>
      </c>
      <c r="M1049" s="6" t="s">
        <v>4438</v>
      </c>
      <c r="N1049" s="6" t="s">
        <v>5547</v>
      </c>
    </row>
    <row r="1050" spans="10:14" x14ac:dyDescent="0.25">
      <c r="J1050" s="6" t="s">
        <v>1535</v>
      </c>
      <c r="K1050" s="6" t="s">
        <v>4473</v>
      </c>
      <c r="L1050" s="6" t="s">
        <v>90</v>
      </c>
      <c r="M1050" s="6" t="s">
        <v>4434</v>
      </c>
      <c r="N1050" s="6" t="s">
        <v>6242</v>
      </c>
    </row>
    <row r="1051" spans="10:14" x14ac:dyDescent="0.25">
      <c r="J1051" s="6" t="s">
        <v>1537</v>
      </c>
      <c r="K1051" s="6" t="s">
        <v>4550</v>
      </c>
      <c r="L1051" s="6" t="s">
        <v>90</v>
      </c>
      <c r="M1051" s="6" t="s">
        <v>4431</v>
      </c>
      <c r="N1051" s="6" t="s">
        <v>5548</v>
      </c>
    </row>
    <row r="1052" spans="10:14" x14ac:dyDescent="0.25">
      <c r="J1052" s="6" t="s">
        <v>1539</v>
      </c>
      <c r="K1052" s="6" t="s">
        <v>4486</v>
      </c>
      <c r="L1052" s="6" t="s">
        <v>90</v>
      </c>
      <c r="M1052" s="6" t="s">
        <v>130</v>
      </c>
      <c r="N1052" s="6" t="s">
        <v>5549</v>
      </c>
    </row>
    <row r="1053" spans="10:14" x14ac:dyDescent="0.25">
      <c r="J1053" s="6" t="s">
        <v>3800</v>
      </c>
      <c r="K1053" s="6" t="s">
        <v>4569</v>
      </c>
      <c r="L1053" s="6" t="s">
        <v>90</v>
      </c>
      <c r="M1053" s="6" t="s">
        <v>4436</v>
      </c>
      <c r="N1053" s="6" t="s">
        <v>5629</v>
      </c>
    </row>
    <row r="1054" spans="10:14" x14ac:dyDescent="0.25">
      <c r="J1054" s="6" t="s">
        <v>1541</v>
      </c>
      <c r="K1054" s="6" t="s">
        <v>4447</v>
      </c>
      <c r="L1054" s="6" t="s">
        <v>90</v>
      </c>
      <c r="M1054" s="6" t="s">
        <v>4436</v>
      </c>
      <c r="N1054" s="6" t="s">
        <v>6243</v>
      </c>
    </row>
    <row r="1055" spans="10:14" x14ac:dyDescent="0.25">
      <c r="J1055" s="6" t="s">
        <v>3801</v>
      </c>
      <c r="K1055" s="6" t="s">
        <v>4561</v>
      </c>
      <c r="L1055" s="6" t="s">
        <v>90</v>
      </c>
      <c r="M1055" s="6" t="s">
        <v>4441</v>
      </c>
      <c r="N1055" s="6" t="s">
        <v>6244</v>
      </c>
    </row>
    <row r="1056" spans="10:14" x14ac:dyDescent="0.25">
      <c r="J1056" s="6" t="s">
        <v>1543</v>
      </c>
      <c r="K1056" s="6" t="s">
        <v>4492</v>
      </c>
      <c r="L1056" s="6" t="s">
        <v>90</v>
      </c>
      <c r="M1056" s="6" t="s">
        <v>4438</v>
      </c>
      <c r="N1056" s="6" t="s">
        <v>6245</v>
      </c>
    </row>
    <row r="1057" spans="10:14" x14ac:dyDescent="0.25">
      <c r="J1057" s="6" t="s">
        <v>1545</v>
      </c>
      <c r="K1057" s="6" t="s">
        <v>4492</v>
      </c>
      <c r="L1057" s="6" t="s">
        <v>90</v>
      </c>
      <c r="M1057" s="6" t="s">
        <v>4438</v>
      </c>
      <c r="N1057" s="6" t="s">
        <v>5543</v>
      </c>
    </row>
    <row r="1058" spans="10:14" x14ac:dyDescent="0.25">
      <c r="J1058" s="6" t="s">
        <v>1546</v>
      </c>
      <c r="K1058" s="6" t="s">
        <v>90</v>
      </c>
      <c r="L1058" s="6" t="s">
        <v>90</v>
      </c>
      <c r="M1058" s="6" t="s">
        <v>90</v>
      </c>
      <c r="N1058" s="6" t="s">
        <v>90</v>
      </c>
    </row>
    <row r="1059" spans="10:14" x14ac:dyDescent="0.25">
      <c r="J1059" s="6" t="s">
        <v>1548</v>
      </c>
      <c r="K1059" s="6" t="s">
        <v>4445</v>
      </c>
      <c r="L1059" s="6" t="s">
        <v>90</v>
      </c>
      <c r="M1059" s="6" t="s">
        <v>4431</v>
      </c>
      <c r="N1059" s="6" t="s">
        <v>6246</v>
      </c>
    </row>
    <row r="1060" spans="10:14" x14ac:dyDescent="0.25">
      <c r="J1060" s="6" t="s">
        <v>1550</v>
      </c>
      <c r="K1060" s="6" t="s">
        <v>4522</v>
      </c>
      <c r="L1060" s="6" t="s">
        <v>90</v>
      </c>
      <c r="M1060" s="6" t="s">
        <v>4503</v>
      </c>
      <c r="N1060" s="6" t="s">
        <v>5318</v>
      </c>
    </row>
    <row r="1061" spans="10:14" x14ac:dyDescent="0.25">
      <c r="J1061" s="6" t="s">
        <v>1552</v>
      </c>
      <c r="K1061" s="6" t="s">
        <v>4456</v>
      </c>
      <c r="L1061" s="6" t="s">
        <v>90</v>
      </c>
      <c r="M1061" s="6" t="s">
        <v>4431</v>
      </c>
      <c r="N1061" s="6" t="s">
        <v>6247</v>
      </c>
    </row>
    <row r="1062" spans="10:14" x14ac:dyDescent="0.25">
      <c r="J1062" s="6" t="s">
        <v>3803</v>
      </c>
      <c r="K1062" s="6" t="s">
        <v>4427</v>
      </c>
      <c r="L1062" s="6" t="s">
        <v>90</v>
      </c>
      <c r="M1062" s="6" t="s">
        <v>4503</v>
      </c>
      <c r="N1062" s="6" t="s">
        <v>6248</v>
      </c>
    </row>
    <row r="1063" spans="10:14" x14ac:dyDescent="0.25">
      <c r="J1063" s="6" t="s">
        <v>1553</v>
      </c>
      <c r="K1063" s="6" t="s">
        <v>90</v>
      </c>
      <c r="L1063" s="6" t="s">
        <v>90</v>
      </c>
      <c r="M1063" s="6" t="s">
        <v>90</v>
      </c>
      <c r="N1063" s="6" t="s">
        <v>90</v>
      </c>
    </row>
    <row r="1064" spans="10:14" x14ac:dyDescent="0.25">
      <c r="J1064" s="6" t="s">
        <v>3805</v>
      </c>
      <c r="K1064" s="6" t="s">
        <v>4469</v>
      </c>
      <c r="L1064" s="6" t="s">
        <v>90</v>
      </c>
      <c r="M1064" s="6" t="s">
        <v>4450</v>
      </c>
      <c r="N1064" s="6" t="s">
        <v>6249</v>
      </c>
    </row>
    <row r="1065" spans="10:14" x14ac:dyDescent="0.25">
      <c r="J1065" s="6" t="s">
        <v>1554</v>
      </c>
      <c r="K1065" s="6" t="s">
        <v>90</v>
      </c>
      <c r="L1065" s="6" t="s">
        <v>90</v>
      </c>
      <c r="M1065" s="6" t="s">
        <v>90</v>
      </c>
      <c r="N1065" s="6" t="s">
        <v>90</v>
      </c>
    </row>
    <row r="1066" spans="10:14" x14ac:dyDescent="0.25">
      <c r="J1066" s="6" t="s">
        <v>3806</v>
      </c>
      <c r="K1066" s="6" t="s">
        <v>4479</v>
      </c>
      <c r="L1066" s="6" t="s">
        <v>90</v>
      </c>
      <c r="M1066" s="6" t="s">
        <v>118</v>
      </c>
      <c r="N1066" s="6" t="s">
        <v>6250</v>
      </c>
    </row>
    <row r="1067" spans="10:14" x14ac:dyDescent="0.25">
      <c r="J1067" s="6" t="s">
        <v>1556</v>
      </c>
      <c r="K1067" s="6" t="s">
        <v>4560</v>
      </c>
      <c r="L1067" s="6" t="s">
        <v>90</v>
      </c>
      <c r="M1067" s="6" t="s">
        <v>4436</v>
      </c>
      <c r="N1067" s="6" t="s">
        <v>6251</v>
      </c>
    </row>
    <row r="1068" spans="10:14" x14ac:dyDescent="0.25">
      <c r="J1068" s="6" t="s">
        <v>1558</v>
      </c>
      <c r="K1068" s="6" t="s">
        <v>4464</v>
      </c>
      <c r="L1068" s="6" t="s">
        <v>90</v>
      </c>
      <c r="M1068" s="6" t="s">
        <v>4434</v>
      </c>
      <c r="N1068" s="6" t="s">
        <v>4987</v>
      </c>
    </row>
    <row r="1069" spans="10:14" x14ac:dyDescent="0.25">
      <c r="J1069" s="6" t="s">
        <v>1560</v>
      </c>
      <c r="K1069" s="6" t="s">
        <v>4447</v>
      </c>
      <c r="L1069" s="6" t="s">
        <v>90</v>
      </c>
      <c r="M1069" s="6" t="s">
        <v>4436</v>
      </c>
      <c r="N1069" s="6" t="s">
        <v>6252</v>
      </c>
    </row>
    <row r="1070" spans="10:14" x14ac:dyDescent="0.25">
      <c r="J1070" s="6" t="s">
        <v>3808</v>
      </c>
      <c r="K1070" s="6" t="s">
        <v>4447</v>
      </c>
      <c r="L1070" s="6" t="s">
        <v>90</v>
      </c>
      <c r="M1070" s="6" t="s">
        <v>4436</v>
      </c>
      <c r="N1070" s="6" t="s">
        <v>6253</v>
      </c>
    </row>
    <row r="1071" spans="10:14" x14ac:dyDescent="0.25">
      <c r="J1071" s="6" t="s">
        <v>1562</v>
      </c>
      <c r="K1071" s="6" t="s">
        <v>4534</v>
      </c>
      <c r="L1071" s="6" t="s">
        <v>90</v>
      </c>
      <c r="M1071" s="6" t="s">
        <v>4441</v>
      </c>
      <c r="N1071" s="6" t="s">
        <v>5550</v>
      </c>
    </row>
    <row r="1072" spans="10:14" x14ac:dyDescent="0.25">
      <c r="J1072" s="6" t="s">
        <v>3809</v>
      </c>
      <c r="K1072" s="6" t="s">
        <v>4437</v>
      </c>
      <c r="L1072" s="6" t="s">
        <v>90</v>
      </c>
      <c r="M1072" s="6" t="s">
        <v>4438</v>
      </c>
      <c r="N1072" s="6" t="s">
        <v>6254</v>
      </c>
    </row>
    <row r="1073" spans="10:14" x14ac:dyDescent="0.25">
      <c r="J1073" s="6" t="s">
        <v>1564</v>
      </c>
      <c r="K1073" s="6" t="s">
        <v>4544</v>
      </c>
      <c r="L1073" s="6" t="s">
        <v>90</v>
      </c>
      <c r="M1073" s="6" t="s">
        <v>4436</v>
      </c>
      <c r="N1073" s="6" t="s">
        <v>6255</v>
      </c>
    </row>
    <row r="1074" spans="10:14" x14ac:dyDescent="0.25">
      <c r="J1074" s="6" t="s">
        <v>3810</v>
      </c>
      <c r="K1074" s="6" t="s">
        <v>90</v>
      </c>
      <c r="L1074" s="6" t="s">
        <v>90</v>
      </c>
      <c r="M1074" s="6" t="s">
        <v>90</v>
      </c>
      <c r="N1074" s="6" t="s">
        <v>90</v>
      </c>
    </row>
    <row r="1075" spans="10:14" x14ac:dyDescent="0.25">
      <c r="J1075" s="6" t="s">
        <v>3812</v>
      </c>
      <c r="K1075" s="6" t="s">
        <v>86</v>
      </c>
      <c r="L1075" s="6" t="s">
        <v>90</v>
      </c>
      <c r="M1075" s="6" t="s">
        <v>4438</v>
      </c>
      <c r="N1075" s="6" t="s">
        <v>5551</v>
      </c>
    </row>
    <row r="1076" spans="10:14" x14ac:dyDescent="0.25">
      <c r="J1076" s="6" t="s">
        <v>1566</v>
      </c>
      <c r="K1076" s="6" t="s">
        <v>4546</v>
      </c>
      <c r="L1076" s="6" t="s">
        <v>90</v>
      </c>
      <c r="M1076" s="6" t="s">
        <v>130</v>
      </c>
      <c r="N1076" s="6" t="s">
        <v>6256</v>
      </c>
    </row>
    <row r="1077" spans="10:14" x14ac:dyDescent="0.25">
      <c r="J1077" s="6" t="s">
        <v>1568</v>
      </c>
      <c r="K1077" s="6" t="s">
        <v>4430</v>
      </c>
      <c r="L1077" s="6" t="s">
        <v>90</v>
      </c>
      <c r="M1077" s="6" t="s">
        <v>4431</v>
      </c>
      <c r="N1077" s="6" t="s">
        <v>5660</v>
      </c>
    </row>
    <row r="1078" spans="10:14" x14ac:dyDescent="0.25">
      <c r="J1078" s="6" t="s">
        <v>1570</v>
      </c>
      <c r="K1078" s="6" t="s">
        <v>4495</v>
      </c>
      <c r="L1078" s="6" t="s">
        <v>90</v>
      </c>
      <c r="M1078" s="6" t="s">
        <v>4431</v>
      </c>
      <c r="N1078" s="6" t="s">
        <v>6257</v>
      </c>
    </row>
    <row r="1079" spans="10:14" x14ac:dyDescent="0.25">
      <c r="J1079" s="6" t="s">
        <v>1572</v>
      </c>
      <c r="K1079" s="6" t="s">
        <v>4475</v>
      </c>
      <c r="L1079" s="6" t="s">
        <v>90</v>
      </c>
      <c r="M1079" s="6" t="s">
        <v>118</v>
      </c>
      <c r="N1079" s="6" t="s">
        <v>6258</v>
      </c>
    </row>
    <row r="1080" spans="10:14" x14ac:dyDescent="0.25">
      <c r="J1080" s="6" t="s">
        <v>3813</v>
      </c>
      <c r="K1080" s="6" t="s">
        <v>4458</v>
      </c>
      <c r="L1080" s="6" t="s">
        <v>90</v>
      </c>
      <c r="M1080" s="6" t="s">
        <v>4436</v>
      </c>
      <c r="N1080" s="6" t="s">
        <v>6259</v>
      </c>
    </row>
    <row r="1081" spans="10:14" x14ac:dyDescent="0.25">
      <c r="J1081" s="6" t="s">
        <v>3815</v>
      </c>
      <c r="K1081" s="6" t="s">
        <v>4507</v>
      </c>
      <c r="L1081" s="6" t="s">
        <v>90</v>
      </c>
      <c r="M1081" s="6" t="s">
        <v>4503</v>
      </c>
      <c r="N1081" s="6" t="s">
        <v>6260</v>
      </c>
    </row>
    <row r="1082" spans="10:14" x14ac:dyDescent="0.25">
      <c r="J1082" s="6" t="s">
        <v>3816</v>
      </c>
      <c r="K1082" s="6" t="s">
        <v>4477</v>
      </c>
      <c r="L1082" s="6" t="s">
        <v>90</v>
      </c>
      <c r="M1082" s="6" t="s">
        <v>4441</v>
      </c>
      <c r="N1082" s="6" t="s">
        <v>6261</v>
      </c>
    </row>
    <row r="1083" spans="10:14" x14ac:dyDescent="0.25">
      <c r="J1083" s="6" t="s">
        <v>1573</v>
      </c>
      <c r="K1083" s="6" t="s">
        <v>90</v>
      </c>
      <c r="L1083" s="6" t="s">
        <v>90</v>
      </c>
      <c r="M1083" s="6" t="s">
        <v>90</v>
      </c>
      <c r="N1083" s="6" t="s">
        <v>90</v>
      </c>
    </row>
    <row r="1084" spans="10:14" x14ac:dyDescent="0.25">
      <c r="J1084" s="6" t="s">
        <v>1575</v>
      </c>
      <c r="K1084" s="6" t="s">
        <v>4430</v>
      </c>
      <c r="L1084" s="6" t="s">
        <v>90</v>
      </c>
      <c r="M1084" s="6" t="s">
        <v>4431</v>
      </c>
      <c r="N1084" s="6" t="s">
        <v>6262</v>
      </c>
    </row>
    <row r="1085" spans="10:14" x14ac:dyDescent="0.25">
      <c r="J1085" s="6" t="s">
        <v>1576</v>
      </c>
      <c r="K1085" s="6" t="s">
        <v>90</v>
      </c>
      <c r="L1085" s="6" t="s">
        <v>90</v>
      </c>
      <c r="M1085" s="6" t="s">
        <v>90</v>
      </c>
      <c r="N1085" s="6" t="s">
        <v>90</v>
      </c>
    </row>
    <row r="1086" spans="10:14" x14ac:dyDescent="0.25">
      <c r="J1086" s="6" t="s">
        <v>1578</v>
      </c>
      <c r="K1086" s="6" t="s">
        <v>4556</v>
      </c>
      <c r="L1086" s="6" t="s">
        <v>90</v>
      </c>
      <c r="M1086" s="6" t="s">
        <v>4481</v>
      </c>
      <c r="N1086" s="6" t="s">
        <v>5243</v>
      </c>
    </row>
    <row r="1087" spans="10:14" x14ac:dyDescent="0.25">
      <c r="J1087" s="6" t="s">
        <v>1580</v>
      </c>
      <c r="K1087" s="6" t="s">
        <v>4496</v>
      </c>
      <c r="L1087" s="6" t="s">
        <v>90</v>
      </c>
      <c r="M1087" s="6" t="s">
        <v>4438</v>
      </c>
      <c r="N1087" s="6" t="s">
        <v>4996</v>
      </c>
    </row>
    <row r="1088" spans="10:14" x14ac:dyDescent="0.25">
      <c r="J1088" s="6" t="s">
        <v>1582</v>
      </c>
      <c r="K1088" s="6" t="s">
        <v>4488</v>
      </c>
      <c r="L1088" s="6" t="s">
        <v>90</v>
      </c>
      <c r="M1088" s="6" t="s">
        <v>130</v>
      </c>
      <c r="N1088" s="6" t="s">
        <v>6263</v>
      </c>
    </row>
    <row r="1089" spans="10:14" x14ac:dyDescent="0.25">
      <c r="J1089" s="6" t="s">
        <v>3817</v>
      </c>
      <c r="K1089" s="6" t="s">
        <v>4468</v>
      </c>
      <c r="L1089" s="6" t="s">
        <v>90</v>
      </c>
      <c r="M1089" s="6" t="s">
        <v>4434</v>
      </c>
      <c r="N1089" s="6" t="s">
        <v>6264</v>
      </c>
    </row>
    <row r="1090" spans="10:14" x14ac:dyDescent="0.25">
      <c r="J1090" s="6" t="s">
        <v>3819</v>
      </c>
      <c r="K1090" s="6" t="s">
        <v>4447</v>
      </c>
      <c r="L1090" s="6" t="s">
        <v>90</v>
      </c>
      <c r="M1090" s="6" t="s">
        <v>4436</v>
      </c>
      <c r="N1090" s="6" t="s">
        <v>6265</v>
      </c>
    </row>
    <row r="1091" spans="10:14" x14ac:dyDescent="0.25">
      <c r="J1091" s="6" t="s">
        <v>1583</v>
      </c>
      <c r="K1091" s="6" t="s">
        <v>90</v>
      </c>
      <c r="L1091" s="6" t="s">
        <v>90</v>
      </c>
      <c r="M1091" s="6" t="s">
        <v>90</v>
      </c>
      <c r="N1091" s="6" t="s">
        <v>90</v>
      </c>
    </row>
    <row r="1092" spans="10:14" x14ac:dyDescent="0.25">
      <c r="J1092" s="6" t="s">
        <v>1584</v>
      </c>
      <c r="K1092" s="6" t="s">
        <v>90</v>
      </c>
      <c r="L1092" s="6" t="s">
        <v>90</v>
      </c>
      <c r="M1092" s="6" t="s">
        <v>90</v>
      </c>
      <c r="N1092" s="6" t="s">
        <v>90</v>
      </c>
    </row>
    <row r="1093" spans="10:14" x14ac:dyDescent="0.25">
      <c r="J1093" s="6" t="s">
        <v>1586</v>
      </c>
      <c r="K1093" s="6" t="s">
        <v>4548</v>
      </c>
      <c r="L1093" s="6" t="s">
        <v>90</v>
      </c>
      <c r="M1093" s="6" t="s">
        <v>4441</v>
      </c>
      <c r="N1093" s="6" t="s">
        <v>5429</v>
      </c>
    </row>
    <row r="1094" spans="10:14" x14ac:dyDescent="0.25">
      <c r="J1094" s="6" t="s">
        <v>1588</v>
      </c>
      <c r="K1094" s="6" t="s">
        <v>4521</v>
      </c>
      <c r="L1094" s="6" t="s">
        <v>90</v>
      </c>
      <c r="M1094" s="6" t="s">
        <v>4441</v>
      </c>
      <c r="N1094" s="6" t="s">
        <v>5554</v>
      </c>
    </row>
    <row r="1095" spans="10:14" x14ac:dyDescent="0.25">
      <c r="J1095" s="6" t="s">
        <v>3820</v>
      </c>
      <c r="K1095" s="6" t="s">
        <v>4496</v>
      </c>
      <c r="L1095" s="6" t="s">
        <v>90</v>
      </c>
      <c r="M1095" s="6" t="s">
        <v>4438</v>
      </c>
      <c r="N1095" s="6" t="s">
        <v>6266</v>
      </c>
    </row>
    <row r="1096" spans="10:14" x14ac:dyDescent="0.25">
      <c r="J1096" s="6" t="s">
        <v>3822</v>
      </c>
      <c r="K1096" s="6" t="s">
        <v>4507</v>
      </c>
      <c r="L1096" s="6" t="s">
        <v>90</v>
      </c>
      <c r="M1096" s="6" t="s">
        <v>4503</v>
      </c>
      <c r="N1096" s="6" t="s">
        <v>6267</v>
      </c>
    </row>
    <row r="1097" spans="10:14" x14ac:dyDescent="0.25">
      <c r="J1097" s="6" t="s">
        <v>3824</v>
      </c>
      <c r="K1097" s="6" t="s">
        <v>4507</v>
      </c>
      <c r="L1097" s="6" t="s">
        <v>90</v>
      </c>
      <c r="M1097" s="6" t="s">
        <v>4503</v>
      </c>
      <c r="N1097" s="6" t="s">
        <v>6268</v>
      </c>
    </row>
    <row r="1098" spans="10:14" x14ac:dyDescent="0.25">
      <c r="J1098" s="6" t="s">
        <v>1589</v>
      </c>
      <c r="K1098" s="6" t="s">
        <v>90</v>
      </c>
      <c r="L1098" s="6" t="s">
        <v>90</v>
      </c>
      <c r="M1098" s="6" t="s">
        <v>90</v>
      </c>
      <c r="N1098" s="6" t="s">
        <v>90</v>
      </c>
    </row>
    <row r="1099" spans="10:14" x14ac:dyDescent="0.25">
      <c r="J1099" s="6" t="s">
        <v>1590</v>
      </c>
      <c r="K1099" s="6" t="s">
        <v>90</v>
      </c>
      <c r="L1099" s="6" t="s">
        <v>90</v>
      </c>
      <c r="M1099" s="6" t="s">
        <v>90</v>
      </c>
      <c r="N1099" s="6" t="s">
        <v>90</v>
      </c>
    </row>
    <row r="1100" spans="10:14" x14ac:dyDescent="0.25">
      <c r="J1100" s="6" t="s">
        <v>1591</v>
      </c>
      <c r="K1100" s="6" t="s">
        <v>90</v>
      </c>
      <c r="L1100" s="6" t="s">
        <v>90</v>
      </c>
      <c r="M1100" s="6" t="s">
        <v>90</v>
      </c>
      <c r="N1100" s="6" t="s">
        <v>90</v>
      </c>
    </row>
    <row r="1101" spans="10:14" x14ac:dyDescent="0.25">
      <c r="J1101" s="6" t="s">
        <v>1592</v>
      </c>
      <c r="K1101" s="6" t="s">
        <v>90</v>
      </c>
      <c r="L1101" s="6" t="s">
        <v>90</v>
      </c>
      <c r="M1101" s="6" t="s">
        <v>90</v>
      </c>
      <c r="N1101" s="6" t="s">
        <v>90</v>
      </c>
    </row>
    <row r="1102" spans="10:14" x14ac:dyDescent="0.25">
      <c r="J1102" s="6" t="s">
        <v>1593</v>
      </c>
      <c r="K1102" s="6" t="s">
        <v>90</v>
      </c>
      <c r="L1102" s="6" t="s">
        <v>90</v>
      </c>
      <c r="M1102" s="6" t="s">
        <v>90</v>
      </c>
      <c r="N1102" s="6" t="s">
        <v>90</v>
      </c>
    </row>
    <row r="1103" spans="10:14" x14ac:dyDescent="0.25">
      <c r="J1103" s="6" t="s">
        <v>1594</v>
      </c>
      <c r="K1103" s="6" t="s">
        <v>90</v>
      </c>
      <c r="L1103" s="6" t="s">
        <v>90</v>
      </c>
      <c r="M1103" s="6" t="s">
        <v>90</v>
      </c>
      <c r="N1103" s="6" t="s">
        <v>90</v>
      </c>
    </row>
    <row r="1104" spans="10:14" x14ac:dyDescent="0.25">
      <c r="J1104" s="6" t="s">
        <v>3825</v>
      </c>
      <c r="K1104" s="6" t="s">
        <v>4452</v>
      </c>
      <c r="L1104" s="6" t="s">
        <v>90</v>
      </c>
      <c r="M1104" s="6" t="s">
        <v>4438</v>
      </c>
      <c r="N1104" s="6" t="s">
        <v>4993</v>
      </c>
    </row>
    <row r="1105" spans="10:14" x14ac:dyDescent="0.25">
      <c r="J1105" s="6" t="s">
        <v>1596</v>
      </c>
      <c r="K1105" s="6" t="s">
        <v>4430</v>
      </c>
      <c r="L1105" s="6" t="s">
        <v>90</v>
      </c>
      <c r="M1105" s="6" t="s">
        <v>4431</v>
      </c>
      <c r="N1105" s="6" t="s">
        <v>4942</v>
      </c>
    </row>
    <row r="1106" spans="10:14" x14ac:dyDescent="0.25">
      <c r="J1106" s="6" t="s">
        <v>3826</v>
      </c>
      <c r="K1106" s="6" t="s">
        <v>585</v>
      </c>
      <c r="L1106" s="6" t="s">
        <v>90</v>
      </c>
      <c r="M1106" s="6" t="s">
        <v>4450</v>
      </c>
      <c r="N1106" s="6" t="s">
        <v>6269</v>
      </c>
    </row>
    <row r="1107" spans="10:14" x14ac:dyDescent="0.25">
      <c r="J1107" s="6" t="s">
        <v>3828</v>
      </c>
      <c r="K1107" s="6" t="s">
        <v>4448</v>
      </c>
      <c r="L1107" s="6" t="s">
        <v>90</v>
      </c>
      <c r="M1107" s="6" t="s">
        <v>4431</v>
      </c>
      <c r="N1107" s="6" t="s">
        <v>6270</v>
      </c>
    </row>
    <row r="1108" spans="10:14" x14ac:dyDescent="0.25">
      <c r="J1108" s="6" t="s">
        <v>1598</v>
      </c>
      <c r="K1108" s="6" t="s">
        <v>4448</v>
      </c>
      <c r="L1108" s="6" t="s">
        <v>90</v>
      </c>
      <c r="M1108" s="6" t="s">
        <v>4431</v>
      </c>
      <c r="N1108" s="6" t="s">
        <v>6271</v>
      </c>
    </row>
    <row r="1109" spans="10:14" x14ac:dyDescent="0.25">
      <c r="J1109" s="6" t="s">
        <v>1600</v>
      </c>
      <c r="K1109" s="6" t="s">
        <v>4539</v>
      </c>
      <c r="L1109" s="6" t="s">
        <v>90</v>
      </c>
      <c r="M1109" s="6" t="s">
        <v>4481</v>
      </c>
      <c r="N1109" s="6" t="s">
        <v>6272</v>
      </c>
    </row>
    <row r="1110" spans="10:14" x14ac:dyDescent="0.25">
      <c r="J1110" s="6" t="s">
        <v>3829</v>
      </c>
      <c r="K1110" s="6" t="s">
        <v>4564</v>
      </c>
      <c r="L1110" s="6" t="s">
        <v>90</v>
      </c>
      <c r="M1110" s="6" t="s">
        <v>130</v>
      </c>
      <c r="N1110" s="6" t="s">
        <v>6273</v>
      </c>
    </row>
    <row r="1111" spans="10:14" x14ac:dyDescent="0.25">
      <c r="J1111" s="6" t="s">
        <v>3831</v>
      </c>
      <c r="K1111" s="6" t="s">
        <v>4448</v>
      </c>
      <c r="L1111" s="6" t="s">
        <v>90</v>
      </c>
      <c r="M1111" s="6" t="s">
        <v>4431</v>
      </c>
      <c r="N1111" s="6" t="s">
        <v>6274</v>
      </c>
    </row>
    <row r="1112" spans="10:14" x14ac:dyDescent="0.25">
      <c r="J1112" s="6" t="s">
        <v>1602</v>
      </c>
      <c r="K1112" s="6" t="s">
        <v>4448</v>
      </c>
      <c r="L1112" s="6" t="s">
        <v>90</v>
      </c>
      <c r="M1112" s="6" t="s">
        <v>4431</v>
      </c>
      <c r="N1112" s="6" t="s">
        <v>5552</v>
      </c>
    </row>
    <row r="1113" spans="10:14" x14ac:dyDescent="0.25">
      <c r="J1113" s="6" t="s">
        <v>3833</v>
      </c>
      <c r="K1113" s="6" t="s">
        <v>4447</v>
      </c>
      <c r="L1113" s="6" t="s">
        <v>90</v>
      </c>
      <c r="M1113" s="6" t="s">
        <v>4436</v>
      </c>
      <c r="N1113" s="6" t="s">
        <v>6275</v>
      </c>
    </row>
    <row r="1114" spans="10:14" x14ac:dyDescent="0.25">
      <c r="J1114" s="6" t="s">
        <v>1604</v>
      </c>
      <c r="K1114" s="6" t="s">
        <v>4462</v>
      </c>
      <c r="L1114" s="6" t="s">
        <v>90</v>
      </c>
      <c r="M1114" s="6" t="s">
        <v>4434</v>
      </c>
      <c r="N1114" s="6" t="s">
        <v>6276</v>
      </c>
    </row>
    <row r="1115" spans="10:14" x14ac:dyDescent="0.25">
      <c r="J1115" s="6" t="s">
        <v>1606</v>
      </c>
      <c r="K1115" s="6" t="s">
        <v>4464</v>
      </c>
      <c r="L1115" s="6" t="s">
        <v>90</v>
      </c>
      <c r="M1115" s="6" t="s">
        <v>4434</v>
      </c>
      <c r="N1115" s="6" t="s">
        <v>6277</v>
      </c>
    </row>
    <row r="1116" spans="10:14" x14ac:dyDescent="0.25">
      <c r="J1116" s="6" t="s">
        <v>1608</v>
      </c>
      <c r="K1116" s="6" t="s">
        <v>4458</v>
      </c>
      <c r="L1116" s="6" t="s">
        <v>90</v>
      </c>
      <c r="M1116" s="6" t="s">
        <v>4436</v>
      </c>
      <c r="N1116" s="6" t="s">
        <v>6278</v>
      </c>
    </row>
    <row r="1117" spans="10:14" x14ac:dyDescent="0.25">
      <c r="J1117" s="6" t="s">
        <v>1610</v>
      </c>
      <c r="K1117" s="6" t="s">
        <v>4491</v>
      </c>
      <c r="L1117" s="6" t="s">
        <v>90</v>
      </c>
      <c r="M1117" s="6" t="s">
        <v>4450</v>
      </c>
      <c r="N1117" s="6" t="s">
        <v>4992</v>
      </c>
    </row>
    <row r="1118" spans="10:14" x14ac:dyDescent="0.25">
      <c r="J1118" s="6" t="s">
        <v>3834</v>
      </c>
      <c r="K1118" s="6" t="s">
        <v>4514</v>
      </c>
      <c r="L1118" s="6" t="s">
        <v>90</v>
      </c>
      <c r="M1118" s="6" t="s">
        <v>118</v>
      </c>
      <c r="N1118" s="6" t="s">
        <v>6279</v>
      </c>
    </row>
    <row r="1119" spans="10:14" x14ac:dyDescent="0.25">
      <c r="J1119" s="6" t="s">
        <v>3836</v>
      </c>
      <c r="K1119" s="6" t="s">
        <v>4456</v>
      </c>
      <c r="L1119" s="6" t="s">
        <v>90</v>
      </c>
      <c r="M1119" s="6" t="s">
        <v>4431</v>
      </c>
      <c r="N1119" s="6" t="s">
        <v>6280</v>
      </c>
    </row>
    <row r="1120" spans="10:14" x14ac:dyDescent="0.25">
      <c r="J1120" s="6" t="s">
        <v>3838</v>
      </c>
      <c r="K1120" s="6" t="s">
        <v>4448</v>
      </c>
      <c r="L1120" s="6" t="s">
        <v>90</v>
      </c>
      <c r="M1120" s="6" t="s">
        <v>4431</v>
      </c>
      <c r="N1120" s="6" t="s">
        <v>6281</v>
      </c>
    </row>
    <row r="1121" spans="10:14" x14ac:dyDescent="0.25">
      <c r="J1121" s="6" t="s">
        <v>1612</v>
      </c>
      <c r="K1121" s="6" t="s">
        <v>4456</v>
      </c>
      <c r="L1121" s="6" t="s">
        <v>90</v>
      </c>
      <c r="M1121" s="6" t="s">
        <v>4431</v>
      </c>
      <c r="N1121" s="6" t="s">
        <v>6282</v>
      </c>
    </row>
    <row r="1122" spans="10:14" x14ac:dyDescent="0.25">
      <c r="J1122" s="6" t="s">
        <v>1614</v>
      </c>
      <c r="K1122" s="6" t="s">
        <v>4473</v>
      </c>
      <c r="L1122" s="6" t="s">
        <v>90</v>
      </c>
      <c r="M1122" s="6" t="s">
        <v>4434</v>
      </c>
      <c r="N1122" s="6" t="s">
        <v>6283</v>
      </c>
    </row>
    <row r="1123" spans="10:14" x14ac:dyDescent="0.25">
      <c r="J1123" s="6" t="s">
        <v>3840</v>
      </c>
      <c r="K1123" s="6" t="s">
        <v>4473</v>
      </c>
      <c r="L1123" s="6" t="s">
        <v>90</v>
      </c>
      <c r="M1123" s="6" t="s">
        <v>4434</v>
      </c>
      <c r="N1123" s="6" t="s">
        <v>6284</v>
      </c>
    </row>
    <row r="1124" spans="10:14" x14ac:dyDescent="0.25">
      <c r="J1124" s="6" t="s">
        <v>1616</v>
      </c>
      <c r="K1124" s="6" t="s">
        <v>4468</v>
      </c>
      <c r="L1124" s="6" t="s">
        <v>90</v>
      </c>
      <c r="M1124" s="6" t="s">
        <v>4434</v>
      </c>
      <c r="N1124" s="6" t="s">
        <v>5553</v>
      </c>
    </row>
    <row r="1125" spans="10:14" x14ac:dyDescent="0.25">
      <c r="J1125" s="6" t="s">
        <v>1619</v>
      </c>
      <c r="K1125" s="6" t="s">
        <v>4473</v>
      </c>
      <c r="L1125" s="6" t="s">
        <v>90</v>
      </c>
      <c r="M1125" s="6" t="s">
        <v>4434</v>
      </c>
      <c r="N1125" s="6" t="s">
        <v>5556</v>
      </c>
    </row>
    <row r="1126" spans="10:14" x14ac:dyDescent="0.25">
      <c r="J1126" s="6" t="s">
        <v>1621</v>
      </c>
      <c r="K1126" s="6" t="s">
        <v>4489</v>
      </c>
      <c r="L1126" s="6" t="s">
        <v>90</v>
      </c>
      <c r="M1126" s="6" t="s">
        <v>4455</v>
      </c>
      <c r="N1126" s="6" t="s">
        <v>6285</v>
      </c>
    </row>
    <row r="1127" spans="10:14" x14ac:dyDescent="0.25">
      <c r="J1127" s="6" t="s">
        <v>3842</v>
      </c>
      <c r="K1127" s="6" t="s">
        <v>4497</v>
      </c>
      <c r="L1127" s="6" t="s">
        <v>90</v>
      </c>
      <c r="M1127" s="6" t="s">
        <v>4431</v>
      </c>
      <c r="N1127" s="6" t="s">
        <v>6286</v>
      </c>
    </row>
    <row r="1128" spans="10:14" x14ac:dyDescent="0.25">
      <c r="J1128" s="6" t="s">
        <v>1623</v>
      </c>
      <c r="K1128" s="6" t="s">
        <v>4448</v>
      </c>
      <c r="L1128" s="6" t="s">
        <v>90</v>
      </c>
      <c r="M1128" s="6" t="s">
        <v>4431</v>
      </c>
      <c r="N1128" s="6" t="s">
        <v>6287</v>
      </c>
    </row>
    <row r="1129" spans="10:14" x14ac:dyDescent="0.25">
      <c r="J1129" s="6" t="s">
        <v>3844</v>
      </c>
      <c r="K1129" s="6" t="s">
        <v>4488</v>
      </c>
      <c r="L1129" s="6" t="s">
        <v>90</v>
      </c>
      <c r="M1129" s="6" t="s">
        <v>130</v>
      </c>
      <c r="N1129" s="6" t="s">
        <v>6288</v>
      </c>
    </row>
    <row r="1130" spans="10:14" x14ac:dyDescent="0.25">
      <c r="J1130" s="6" t="s">
        <v>1625</v>
      </c>
      <c r="K1130" s="6" t="s">
        <v>4462</v>
      </c>
      <c r="L1130" s="6" t="s">
        <v>90</v>
      </c>
      <c r="M1130" s="6" t="s">
        <v>4434</v>
      </c>
      <c r="N1130" s="6" t="s">
        <v>5440</v>
      </c>
    </row>
    <row r="1131" spans="10:14" x14ac:dyDescent="0.25">
      <c r="J1131" s="6" t="s">
        <v>1627</v>
      </c>
      <c r="K1131" s="6" t="s">
        <v>4501</v>
      </c>
      <c r="L1131" s="6" t="s">
        <v>90</v>
      </c>
      <c r="M1131" s="6" t="s">
        <v>4441</v>
      </c>
      <c r="N1131" s="6" t="s">
        <v>5555</v>
      </c>
    </row>
    <row r="1132" spans="10:14" x14ac:dyDescent="0.25">
      <c r="J1132" s="6" t="s">
        <v>1630</v>
      </c>
      <c r="K1132" s="6" t="s">
        <v>4547</v>
      </c>
      <c r="L1132" s="6" t="s">
        <v>90</v>
      </c>
      <c r="M1132" s="6" t="s">
        <v>4450</v>
      </c>
      <c r="N1132" s="6" t="s">
        <v>4822</v>
      </c>
    </row>
    <row r="1133" spans="10:14" x14ac:dyDescent="0.25">
      <c r="J1133" s="6" t="s">
        <v>1632</v>
      </c>
      <c r="K1133" s="6" t="s">
        <v>4427</v>
      </c>
      <c r="L1133" s="6" t="s">
        <v>90</v>
      </c>
      <c r="M1133" s="6" t="s">
        <v>4503</v>
      </c>
      <c r="N1133" s="6" t="s">
        <v>5325</v>
      </c>
    </row>
    <row r="1134" spans="10:14" x14ac:dyDescent="0.25">
      <c r="J1134" s="6" t="s">
        <v>1635</v>
      </c>
      <c r="K1134" s="6" t="s">
        <v>4463</v>
      </c>
      <c r="L1134" s="6" t="s">
        <v>90</v>
      </c>
      <c r="M1134" s="6" t="s">
        <v>4434</v>
      </c>
      <c r="N1134" s="6" t="s">
        <v>5370</v>
      </c>
    </row>
    <row r="1135" spans="10:14" x14ac:dyDescent="0.25">
      <c r="J1135" s="6" t="s">
        <v>3845</v>
      </c>
      <c r="K1135" s="6" t="s">
        <v>4480</v>
      </c>
      <c r="L1135" s="6" t="s">
        <v>90</v>
      </c>
      <c r="M1135" s="6" t="s">
        <v>4481</v>
      </c>
      <c r="N1135" s="6" t="s">
        <v>6289</v>
      </c>
    </row>
    <row r="1136" spans="10:14" x14ac:dyDescent="0.25">
      <c r="J1136" s="6" t="s">
        <v>1638</v>
      </c>
      <c r="K1136" s="6" t="s">
        <v>4502</v>
      </c>
      <c r="L1136" s="6" t="s">
        <v>90</v>
      </c>
      <c r="M1136" s="6" t="s">
        <v>4503</v>
      </c>
      <c r="N1136" s="6" t="s">
        <v>6290</v>
      </c>
    </row>
    <row r="1137" spans="10:14" x14ac:dyDescent="0.25">
      <c r="J1137" s="6" t="s">
        <v>1641</v>
      </c>
      <c r="K1137" s="6" t="s">
        <v>4430</v>
      </c>
      <c r="L1137" s="6" t="s">
        <v>90</v>
      </c>
      <c r="M1137" s="6" t="s">
        <v>4431</v>
      </c>
      <c r="N1137" s="6" t="s">
        <v>5313</v>
      </c>
    </row>
    <row r="1138" spans="10:14" x14ac:dyDescent="0.25">
      <c r="J1138" s="6" t="s">
        <v>1643</v>
      </c>
      <c r="K1138" s="6" t="s">
        <v>4496</v>
      </c>
      <c r="L1138" s="6" t="s">
        <v>90</v>
      </c>
      <c r="M1138" s="6" t="s">
        <v>4438</v>
      </c>
      <c r="N1138" s="6" t="s">
        <v>4999</v>
      </c>
    </row>
    <row r="1139" spans="10:14" x14ac:dyDescent="0.25">
      <c r="J1139" s="6" t="s">
        <v>1645</v>
      </c>
      <c r="K1139" s="6" t="s">
        <v>4507</v>
      </c>
      <c r="L1139" s="6" t="s">
        <v>90</v>
      </c>
      <c r="M1139" s="6" t="s">
        <v>4503</v>
      </c>
      <c r="N1139" s="6" t="s">
        <v>6291</v>
      </c>
    </row>
    <row r="1140" spans="10:14" x14ac:dyDescent="0.25">
      <c r="J1140" s="6" t="s">
        <v>1648</v>
      </c>
      <c r="K1140" s="6" t="s">
        <v>4506</v>
      </c>
      <c r="L1140" s="6" t="s">
        <v>90</v>
      </c>
      <c r="M1140" s="6" t="s">
        <v>4455</v>
      </c>
      <c r="N1140" s="6" t="s">
        <v>5026</v>
      </c>
    </row>
    <row r="1141" spans="10:14" x14ac:dyDescent="0.25">
      <c r="J1141" s="6" t="s">
        <v>1650</v>
      </c>
      <c r="K1141" s="6" t="s">
        <v>4489</v>
      </c>
      <c r="L1141" s="6" t="s">
        <v>90</v>
      </c>
      <c r="M1141" s="6" t="s">
        <v>4455</v>
      </c>
      <c r="N1141" s="6" t="s">
        <v>6292</v>
      </c>
    </row>
    <row r="1142" spans="10:14" x14ac:dyDescent="0.25">
      <c r="J1142" s="6" t="s">
        <v>1652</v>
      </c>
      <c r="K1142" s="6" t="s">
        <v>4456</v>
      </c>
      <c r="L1142" s="6" t="s">
        <v>90</v>
      </c>
      <c r="M1142" s="6" t="s">
        <v>4431</v>
      </c>
      <c r="N1142" s="6" t="s">
        <v>6293</v>
      </c>
    </row>
    <row r="1143" spans="10:14" x14ac:dyDescent="0.25">
      <c r="J1143" s="6" t="s">
        <v>1654</v>
      </c>
      <c r="K1143" s="6" t="s">
        <v>4448</v>
      </c>
      <c r="L1143" s="6" t="s">
        <v>90</v>
      </c>
      <c r="M1143" s="6" t="s">
        <v>4431</v>
      </c>
      <c r="N1143" s="6" t="s">
        <v>6294</v>
      </c>
    </row>
    <row r="1144" spans="10:14" x14ac:dyDescent="0.25">
      <c r="J1144" s="6" t="s">
        <v>3846</v>
      </c>
      <c r="K1144" s="6" t="s">
        <v>4447</v>
      </c>
      <c r="L1144" s="6" t="s">
        <v>90</v>
      </c>
      <c r="M1144" s="6" t="s">
        <v>4436</v>
      </c>
      <c r="N1144" s="6" t="s">
        <v>6295</v>
      </c>
    </row>
    <row r="1145" spans="10:14" x14ac:dyDescent="0.25">
      <c r="J1145" s="6" t="s">
        <v>1656</v>
      </c>
      <c r="K1145" s="6" t="s">
        <v>4495</v>
      </c>
      <c r="L1145" s="6" t="s">
        <v>90</v>
      </c>
      <c r="M1145" s="6" t="s">
        <v>4431</v>
      </c>
      <c r="N1145" s="6" t="s">
        <v>6296</v>
      </c>
    </row>
    <row r="1146" spans="10:14" x14ac:dyDescent="0.25">
      <c r="J1146" s="6" t="s">
        <v>1658</v>
      </c>
      <c r="K1146" s="6" t="s">
        <v>4464</v>
      </c>
      <c r="L1146" s="6" t="s">
        <v>90</v>
      </c>
      <c r="M1146" s="6" t="s">
        <v>4434</v>
      </c>
      <c r="N1146" s="6" t="s">
        <v>4888</v>
      </c>
    </row>
    <row r="1147" spans="10:14" x14ac:dyDescent="0.25">
      <c r="J1147" s="6" t="s">
        <v>1660</v>
      </c>
      <c r="K1147" s="6" t="s">
        <v>4497</v>
      </c>
      <c r="L1147" s="6" t="s">
        <v>90</v>
      </c>
      <c r="M1147" s="6" t="s">
        <v>4431</v>
      </c>
      <c r="N1147" s="6" t="s">
        <v>6297</v>
      </c>
    </row>
    <row r="1148" spans="10:14" x14ac:dyDescent="0.25">
      <c r="J1148" s="6" t="s">
        <v>3848</v>
      </c>
      <c r="K1148" s="6" t="s">
        <v>4456</v>
      </c>
      <c r="L1148" s="6" t="s">
        <v>90</v>
      </c>
      <c r="M1148" s="6" t="s">
        <v>4431</v>
      </c>
      <c r="N1148" s="6" t="s">
        <v>6298</v>
      </c>
    </row>
    <row r="1149" spans="10:14" x14ac:dyDescent="0.25">
      <c r="J1149" s="6" t="s">
        <v>3849</v>
      </c>
      <c r="K1149" s="6" t="s">
        <v>865</v>
      </c>
      <c r="L1149" s="6" t="s">
        <v>90</v>
      </c>
      <c r="M1149" s="6" t="s">
        <v>4438</v>
      </c>
      <c r="N1149" s="6" t="s">
        <v>6299</v>
      </c>
    </row>
    <row r="1150" spans="10:14" x14ac:dyDescent="0.25">
      <c r="J1150" s="6" t="s">
        <v>1662</v>
      </c>
      <c r="K1150" s="6" t="s">
        <v>4536</v>
      </c>
      <c r="L1150" s="6" t="s">
        <v>90</v>
      </c>
      <c r="M1150" s="6" t="s">
        <v>4434</v>
      </c>
      <c r="N1150" s="6" t="s">
        <v>5068</v>
      </c>
    </row>
    <row r="1151" spans="10:14" x14ac:dyDescent="0.25">
      <c r="J1151" s="6" t="s">
        <v>1663</v>
      </c>
      <c r="K1151" s="6" t="s">
        <v>4496</v>
      </c>
      <c r="L1151" s="6" t="s">
        <v>90</v>
      </c>
      <c r="M1151" s="6" t="s">
        <v>4438</v>
      </c>
      <c r="N1151" s="6" t="s">
        <v>4975</v>
      </c>
    </row>
    <row r="1152" spans="10:14" x14ac:dyDescent="0.25">
      <c r="J1152" s="6" t="s">
        <v>1665</v>
      </c>
      <c r="K1152" s="6" t="s">
        <v>4447</v>
      </c>
      <c r="L1152" s="6" t="s">
        <v>90</v>
      </c>
      <c r="M1152" s="6" t="s">
        <v>4436</v>
      </c>
      <c r="N1152" s="6" t="s">
        <v>6300</v>
      </c>
    </row>
    <row r="1153" spans="10:14" x14ac:dyDescent="0.25">
      <c r="J1153" s="6" t="s">
        <v>3850</v>
      </c>
      <c r="K1153" s="6" t="s">
        <v>4570</v>
      </c>
      <c r="L1153" s="6" t="s">
        <v>90</v>
      </c>
      <c r="M1153" s="6" t="s">
        <v>4503</v>
      </c>
      <c r="N1153" s="6" t="s">
        <v>6301</v>
      </c>
    </row>
    <row r="1154" spans="10:14" x14ac:dyDescent="0.25">
      <c r="J1154" s="6" t="s">
        <v>1667</v>
      </c>
      <c r="K1154" s="6" t="s">
        <v>4496</v>
      </c>
      <c r="L1154" s="6" t="s">
        <v>90</v>
      </c>
      <c r="M1154" s="6" t="s">
        <v>4438</v>
      </c>
      <c r="N1154" s="6" t="s">
        <v>5557</v>
      </c>
    </row>
    <row r="1155" spans="10:14" x14ac:dyDescent="0.25">
      <c r="J1155" s="6" t="s">
        <v>1668</v>
      </c>
      <c r="K1155" s="6" t="s">
        <v>90</v>
      </c>
      <c r="L1155" s="6" t="s">
        <v>90</v>
      </c>
      <c r="M1155" s="6" t="s">
        <v>90</v>
      </c>
      <c r="N1155" s="6" t="s">
        <v>90</v>
      </c>
    </row>
    <row r="1156" spans="10:14" x14ac:dyDescent="0.25">
      <c r="J1156" s="6" t="s">
        <v>1670</v>
      </c>
      <c r="K1156" s="6" t="s">
        <v>4443</v>
      </c>
      <c r="L1156" s="6" t="s">
        <v>90</v>
      </c>
      <c r="M1156" s="6" t="s">
        <v>4436</v>
      </c>
      <c r="N1156" s="6" t="s">
        <v>5291</v>
      </c>
    </row>
    <row r="1157" spans="10:14" x14ac:dyDescent="0.25">
      <c r="J1157" s="6" t="s">
        <v>1671</v>
      </c>
      <c r="K1157" s="6" t="s">
        <v>90</v>
      </c>
      <c r="L1157" s="6" t="s">
        <v>90</v>
      </c>
      <c r="M1157" s="6" t="s">
        <v>90</v>
      </c>
      <c r="N1157" s="6" t="s">
        <v>90</v>
      </c>
    </row>
    <row r="1158" spans="10:14" x14ac:dyDescent="0.25">
      <c r="J1158" s="6" t="s">
        <v>1672</v>
      </c>
      <c r="K1158" s="6" t="s">
        <v>90</v>
      </c>
      <c r="L1158" s="6" t="s">
        <v>90</v>
      </c>
      <c r="M1158" s="6" t="s">
        <v>90</v>
      </c>
      <c r="N1158" s="6" t="s">
        <v>90</v>
      </c>
    </row>
    <row r="1159" spans="10:14" x14ac:dyDescent="0.25">
      <c r="J1159" s="6" t="s">
        <v>1673</v>
      </c>
      <c r="K1159" s="6" t="s">
        <v>90</v>
      </c>
      <c r="L1159" s="6" t="s">
        <v>90</v>
      </c>
      <c r="M1159" s="6" t="s">
        <v>90</v>
      </c>
      <c r="N1159" s="6" t="s">
        <v>90</v>
      </c>
    </row>
    <row r="1160" spans="10:14" x14ac:dyDescent="0.25">
      <c r="J1160" s="6" t="s">
        <v>1674</v>
      </c>
      <c r="K1160" s="6" t="s">
        <v>90</v>
      </c>
      <c r="L1160" s="6" t="s">
        <v>90</v>
      </c>
      <c r="M1160" s="6" t="s">
        <v>90</v>
      </c>
      <c r="N1160" s="6" t="s">
        <v>90</v>
      </c>
    </row>
    <row r="1161" spans="10:14" x14ac:dyDescent="0.25">
      <c r="J1161" s="6" t="s">
        <v>1675</v>
      </c>
      <c r="K1161" s="6" t="s">
        <v>90</v>
      </c>
      <c r="L1161" s="6" t="s">
        <v>90</v>
      </c>
      <c r="M1161" s="6" t="s">
        <v>90</v>
      </c>
      <c r="N1161" s="6" t="s">
        <v>90</v>
      </c>
    </row>
    <row r="1162" spans="10:14" x14ac:dyDescent="0.25">
      <c r="J1162" s="6" t="s">
        <v>1676</v>
      </c>
      <c r="K1162" s="6" t="s">
        <v>90</v>
      </c>
      <c r="L1162" s="6" t="s">
        <v>90</v>
      </c>
      <c r="M1162" s="6" t="s">
        <v>90</v>
      </c>
      <c r="N1162" s="6" t="s">
        <v>90</v>
      </c>
    </row>
    <row r="1163" spans="10:14" x14ac:dyDescent="0.25">
      <c r="J1163" s="6" t="s">
        <v>1677</v>
      </c>
      <c r="K1163" s="6" t="s">
        <v>90</v>
      </c>
      <c r="L1163" s="6" t="s">
        <v>90</v>
      </c>
      <c r="M1163" s="6" t="s">
        <v>90</v>
      </c>
      <c r="N1163" s="6" t="s">
        <v>90</v>
      </c>
    </row>
    <row r="1164" spans="10:14" x14ac:dyDescent="0.25">
      <c r="J1164" s="6" t="s">
        <v>1678</v>
      </c>
      <c r="K1164" s="6" t="s">
        <v>90</v>
      </c>
      <c r="L1164" s="6" t="s">
        <v>90</v>
      </c>
      <c r="M1164" s="6" t="s">
        <v>90</v>
      </c>
      <c r="N1164" s="6" t="s">
        <v>90</v>
      </c>
    </row>
    <row r="1165" spans="10:14" x14ac:dyDescent="0.25">
      <c r="J1165" s="6" t="s">
        <v>1680</v>
      </c>
      <c r="K1165" s="6" t="s">
        <v>4498</v>
      </c>
      <c r="L1165" s="6" t="s">
        <v>90</v>
      </c>
      <c r="M1165" s="6" t="s">
        <v>4436</v>
      </c>
      <c r="N1165" s="6" t="s">
        <v>6302</v>
      </c>
    </row>
    <row r="1166" spans="10:14" x14ac:dyDescent="0.25">
      <c r="J1166" s="6" t="s">
        <v>3851</v>
      </c>
      <c r="K1166" s="6" t="s">
        <v>90</v>
      </c>
      <c r="L1166" s="6" t="s">
        <v>90</v>
      </c>
      <c r="M1166" s="6" t="s">
        <v>90</v>
      </c>
      <c r="N1166" s="6" t="s">
        <v>90</v>
      </c>
    </row>
    <row r="1167" spans="10:14" x14ac:dyDescent="0.25">
      <c r="J1167" s="6" t="s">
        <v>1681</v>
      </c>
      <c r="K1167" s="6" t="s">
        <v>90</v>
      </c>
      <c r="L1167" s="6" t="s">
        <v>90</v>
      </c>
      <c r="M1167" s="6" t="s">
        <v>90</v>
      </c>
      <c r="N1167" s="6" t="s">
        <v>90</v>
      </c>
    </row>
    <row r="1168" spans="10:14" x14ac:dyDescent="0.25">
      <c r="J1168" s="6" t="s">
        <v>1683</v>
      </c>
      <c r="K1168" s="6" t="s">
        <v>4457</v>
      </c>
      <c r="L1168" s="6" t="s">
        <v>90</v>
      </c>
      <c r="M1168" s="6" t="s">
        <v>4438</v>
      </c>
      <c r="N1168" s="6" t="s">
        <v>5085</v>
      </c>
    </row>
    <row r="1169" spans="10:14" x14ac:dyDescent="0.25">
      <c r="J1169" s="6" t="s">
        <v>3853</v>
      </c>
      <c r="K1169" s="6" t="s">
        <v>4473</v>
      </c>
      <c r="L1169" s="6" t="s">
        <v>90</v>
      </c>
      <c r="M1169" s="6" t="s">
        <v>4434</v>
      </c>
      <c r="N1169" s="6" t="s">
        <v>6303</v>
      </c>
    </row>
    <row r="1170" spans="10:14" x14ac:dyDescent="0.25">
      <c r="J1170" s="6" t="s">
        <v>1685</v>
      </c>
      <c r="K1170" s="6" t="s">
        <v>4448</v>
      </c>
      <c r="L1170" s="6" t="s">
        <v>90</v>
      </c>
      <c r="M1170" s="6" t="s">
        <v>4431</v>
      </c>
      <c r="N1170" s="6" t="s">
        <v>6304</v>
      </c>
    </row>
    <row r="1171" spans="10:14" x14ac:dyDescent="0.25">
      <c r="J1171" s="6" t="s">
        <v>1687</v>
      </c>
      <c r="K1171" s="6" t="s">
        <v>4549</v>
      </c>
      <c r="L1171" s="6" t="s">
        <v>90</v>
      </c>
      <c r="M1171" s="6" t="s">
        <v>4438</v>
      </c>
      <c r="N1171" s="6" t="s">
        <v>5296</v>
      </c>
    </row>
    <row r="1172" spans="10:14" x14ac:dyDescent="0.25">
      <c r="J1172" s="6" t="s">
        <v>1690</v>
      </c>
      <c r="K1172" s="6" t="s">
        <v>4512</v>
      </c>
      <c r="L1172" s="6" t="s">
        <v>90</v>
      </c>
      <c r="M1172" s="6" t="s">
        <v>4434</v>
      </c>
      <c r="N1172" s="6" t="s">
        <v>5409</v>
      </c>
    </row>
    <row r="1173" spans="10:14" x14ac:dyDescent="0.25">
      <c r="J1173" s="6" t="s">
        <v>3855</v>
      </c>
      <c r="K1173" s="6" t="s">
        <v>4437</v>
      </c>
      <c r="L1173" s="6" t="s">
        <v>90</v>
      </c>
      <c r="M1173" s="6" t="s">
        <v>4438</v>
      </c>
      <c r="N1173" s="6" t="s">
        <v>4789</v>
      </c>
    </row>
    <row r="1174" spans="10:14" x14ac:dyDescent="0.25">
      <c r="J1174" s="6" t="s">
        <v>3856</v>
      </c>
      <c r="K1174" s="6" t="s">
        <v>4491</v>
      </c>
      <c r="L1174" s="6" t="s">
        <v>90</v>
      </c>
      <c r="M1174" s="6" t="s">
        <v>4450</v>
      </c>
      <c r="N1174" s="6" t="s">
        <v>6305</v>
      </c>
    </row>
    <row r="1175" spans="10:14" x14ac:dyDescent="0.25">
      <c r="J1175" s="6" t="s">
        <v>1693</v>
      </c>
      <c r="K1175" s="6" t="s">
        <v>4496</v>
      </c>
      <c r="L1175" s="6" t="s">
        <v>90</v>
      </c>
      <c r="M1175" s="6" t="s">
        <v>4438</v>
      </c>
      <c r="N1175" s="6" t="s">
        <v>4896</v>
      </c>
    </row>
    <row r="1176" spans="10:14" x14ac:dyDescent="0.25">
      <c r="J1176" s="6" t="s">
        <v>1696</v>
      </c>
      <c r="K1176" s="6" t="s">
        <v>4439</v>
      </c>
      <c r="L1176" s="6" t="s">
        <v>90</v>
      </c>
      <c r="M1176" s="6" t="s">
        <v>4438</v>
      </c>
      <c r="N1176" s="6" t="s">
        <v>5143</v>
      </c>
    </row>
    <row r="1177" spans="10:14" x14ac:dyDescent="0.25">
      <c r="J1177" s="6" t="s">
        <v>1698</v>
      </c>
      <c r="K1177" s="6" t="s">
        <v>4508</v>
      </c>
      <c r="L1177" s="6" t="s">
        <v>90</v>
      </c>
      <c r="M1177" s="6" t="s">
        <v>4441</v>
      </c>
      <c r="N1177" s="6" t="s">
        <v>6306</v>
      </c>
    </row>
    <row r="1178" spans="10:14" x14ac:dyDescent="0.25">
      <c r="J1178" s="6" t="s">
        <v>1700</v>
      </c>
      <c r="K1178" s="6" t="s">
        <v>4560</v>
      </c>
      <c r="L1178" s="6" t="s">
        <v>90</v>
      </c>
      <c r="M1178" s="6" t="s">
        <v>4436</v>
      </c>
      <c r="N1178" s="6" t="s">
        <v>5559</v>
      </c>
    </row>
    <row r="1179" spans="10:14" x14ac:dyDescent="0.25">
      <c r="J1179" s="6" t="s">
        <v>3857</v>
      </c>
      <c r="K1179" s="6" t="s">
        <v>4565</v>
      </c>
      <c r="L1179" s="6" t="s">
        <v>90</v>
      </c>
      <c r="M1179" s="6" t="s">
        <v>4438</v>
      </c>
      <c r="N1179" s="6" t="s">
        <v>6307</v>
      </c>
    </row>
    <row r="1180" spans="10:14" x14ac:dyDescent="0.25">
      <c r="J1180" s="6" t="s">
        <v>3858</v>
      </c>
      <c r="K1180" s="6" t="s">
        <v>4510</v>
      </c>
      <c r="L1180" s="6" t="s">
        <v>90</v>
      </c>
      <c r="M1180" s="6" t="s">
        <v>130</v>
      </c>
      <c r="N1180" s="6" t="s">
        <v>6308</v>
      </c>
    </row>
    <row r="1181" spans="10:14" x14ac:dyDescent="0.25">
      <c r="J1181" s="6" t="s">
        <v>1702</v>
      </c>
      <c r="K1181" s="6" t="s">
        <v>4443</v>
      </c>
      <c r="L1181" s="6" t="s">
        <v>90</v>
      </c>
      <c r="M1181" s="6" t="s">
        <v>4436</v>
      </c>
      <c r="N1181" s="6" t="s">
        <v>6309</v>
      </c>
    </row>
    <row r="1182" spans="10:14" x14ac:dyDescent="0.25">
      <c r="J1182" s="6" t="s">
        <v>1704</v>
      </c>
      <c r="K1182" s="6" t="s">
        <v>4485</v>
      </c>
      <c r="L1182" s="6" t="s">
        <v>90</v>
      </c>
      <c r="M1182" s="6" t="s">
        <v>130</v>
      </c>
      <c r="N1182" s="6" t="s">
        <v>6310</v>
      </c>
    </row>
    <row r="1183" spans="10:14" x14ac:dyDescent="0.25">
      <c r="J1183" s="6" t="s">
        <v>3860</v>
      </c>
      <c r="K1183" s="6" t="s">
        <v>4491</v>
      </c>
      <c r="L1183" s="6" t="s">
        <v>90</v>
      </c>
      <c r="M1183" s="6" t="s">
        <v>4450</v>
      </c>
      <c r="N1183" s="6" t="s">
        <v>4792</v>
      </c>
    </row>
    <row r="1184" spans="10:14" x14ac:dyDescent="0.25">
      <c r="J1184" s="6" t="s">
        <v>1706</v>
      </c>
      <c r="K1184" s="6" t="s">
        <v>4464</v>
      </c>
      <c r="L1184" s="6" t="s">
        <v>90</v>
      </c>
      <c r="M1184" s="6" t="s">
        <v>4434</v>
      </c>
      <c r="N1184" s="6" t="s">
        <v>6311</v>
      </c>
    </row>
    <row r="1185" spans="10:14" x14ac:dyDescent="0.25">
      <c r="J1185" s="6" t="s">
        <v>3862</v>
      </c>
      <c r="K1185" s="6" t="s">
        <v>311</v>
      </c>
      <c r="L1185" s="6" t="s">
        <v>90</v>
      </c>
      <c r="M1185" s="6" t="s">
        <v>4434</v>
      </c>
      <c r="N1185" s="6" t="s">
        <v>6312</v>
      </c>
    </row>
    <row r="1186" spans="10:14" x14ac:dyDescent="0.25">
      <c r="J1186" s="6" t="s">
        <v>1709</v>
      </c>
      <c r="K1186" s="6" t="s">
        <v>4528</v>
      </c>
      <c r="L1186" s="6" t="s">
        <v>90</v>
      </c>
      <c r="M1186" s="6" t="s">
        <v>4455</v>
      </c>
      <c r="N1186" s="6" t="s">
        <v>5252</v>
      </c>
    </row>
    <row r="1187" spans="10:14" x14ac:dyDescent="0.25">
      <c r="J1187" s="6" t="s">
        <v>3863</v>
      </c>
      <c r="K1187" s="6" t="s">
        <v>865</v>
      </c>
      <c r="L1187" s="6" t="s">
        <v>90</v>
      </c>
      <c r="M1187" s="6" t="s">
        <v>4438</v>
      </c>
      <c r="N1187" s="6" t="s">
        <v>6313</v>
      </c>
    </row>
    <row r="1188" spans="10:14" x14ac:dyDescent="0.25">
      <c r="J1188" s="6" t="s">
        <v>3864</v>
      </c>
      <c r="K1188" s="6" t="s">
        <v>4488</v>
      </c>
      <c r="L1188" s="6" t="s">
        <v>90</v>
      </c>
      <c r="M1188" s="6" t="s">
        <v>130</v>
      </c>
      <c r="N1188" s="6" t="s">
        <v>4753</v>
      </c>
    </row>
    <row r="1189" spans="10:14" x14ac:dyDescent="0.25">
      <c r="J1189" s="6" t="s">
        <v>1711</v>
      </c>
      <c r="K1189" s="6" t="s">
        <v>4445</v>
      </c>
      <c r="L1189" s="6" t="s">
        <v>90</v>
      </c>
      <c r="M1189" s="6" t="s">
        <v>4431</v>
      </c>
      <c r="N1189" s="6" t="s">
        <v>5205</v>
      </c>
    </row>
    <row r="1190" spans="10:14" x14ac:dyDescent="0.25">
      <c r="J1190" s="6" t="s">
        <v>1712</v>
      </c>
      <c r="K1190" s="6" t="s">
        <v>90</v>
      </c>
      <c r="L1190" s="6" t="s">
        <v>90</v>
      </c>
      <c r="M1190" s="6" t="s">
        <v>90</v>
      </c>
      <c r="N1190" s="6" t="s">
        <v>90</v>
      </c>
    </row>
    <row r="1191" spans="10:14" x14ac:dyDescent="0.25">
      <c r="J1191" s="6" t="s">
        <v>1714</v>
      </c>
      <c r="K1191" s="6" t="s">
        <v>4433</v>
      </c>
      <c r="L1191" s="6" t="s">
        <v>90</v>
      </c>
      <c r="M1191" s="6" t="s">
        <v>4434</v>
      </c>
      <c r="N1191" s="6" t="s">
        <v>4931</v>
      </c>
    </row>
    <row r="1192" spans="10:14" x14ac:dyDescent="0.25">
      <c r="J1192" s="6" t="s">
        <v>1716</v>
      </c>
      <c r="K1192" s="6" t="s">
        <v>4520</v>
      </c>
      <c r="L1192" s="6" t="s">
        <v>90</v>
      </c>
      <c r="M1192" s="6" t="s">
        <v>4438</v>
      </c>
      <c r="N1192" s="6" t="s">
        <v>6314</v>
      </c>
    </row>
    <row r="1193" spans="10:14" x14ac:dyDescent="0.25">
      <c r="J1193" s="6" t="s">
        <v>3866</v>
      </c>
      <c r="K1193" s="6" t="s">
        <v>4558</v>
      </c>
      <c r="L1193" s="6" t="s">
        <v>90</v>
      </c>
      <c r="M1193" s="6" t="s">
        <v>4455</v>
      </c>
      <c r="N1193" s="6" t="s">
        <v>5630</v>
      </c>
    </row>
    <row r="1194" spans="10:14" x14ac:dyDescent="0.25">
      <c r="J1194" s="6" t="s">
        <v>1718</v>
      </c>
      <c r="K1194" s="6" t="s">
        <v>4458</v>
      </c>
      <c r="L1194" s="6" t="s">
        <v>90</v>
      </c>
      <c r="M1194" s="6" t="s">
        <v>4436</v>
      </c>
      <c r="N1194" s="6" t="s">
        <v>4743</v>
      </c>
    </row>
    <row r="1195" spans="10:14" x14ac:dyDescent="0.25">
      <c r="J1195" s="6" t="s">
        <v>3867</v>
      </c>
      <c r="K1195" s="6" t="s">
        <v>4543</v>
      </c>
      <c r="L1195" s="6" t="s">
        <v>90</v>
      </c>
      <c r="M1195" s="6" t="s">
        <v>4450</v>
      </c>
      <c r="N1195" s="6" t="s">
        <v>6315</v>
      </c>
    </row>
    <row r="1196" spans="10:14" x14ac:dyDescent="0.25">
      <c r="J1196" s="6" t="s">
        <v>3868</v>
      </c>
      <c r="K1196" s="6" t="s">
        <v>4461</v>
      </c>
      <c r="L1196" s="6" t="s">
        <v>90</v>
      </c>
      <c r="M1196" s="6" t="s">
        <v>4450</v>
      </c>
      <c r="N1196" s="6" t="s">
        <v>6316</v>
      </c>
    </row>
    <row r="1197" spans="10:14" x14ac:dyDescent="0.25">
      <c r="J1197" s="6" t="s">
        <v>3869</v>
      </c>
      <c r="K1197" s="6" t="s">
        <v>4488</v>
      </c>
      <c r="L1197" s="6" t="s">
        <v>90</v>
      </c>
      <c r="M1197" s="6" t="s">
        <v>130</v>
      </c>
      <c r="N1197" s="6" t="s">
        <v>6317</v>
      </c>
    </row>
    <row r="1198" spans="10:14" x14ac:dyDescent="0.25">
      <c r="J1198" s="6" t="s">
        <v>3870</v>
      </c>
      <c r="K1198" s="6" t="s">
        <v>4508</v>
      </c>
      <c r="L1198" s="6" t="s">
        <v>90</v>
      </c>
      <c r="M1198" s="6" t="s">
        <v>4441</v>
      </c>
      <c r="N1198" s="6" t="s">
        <v>6318</v>
      </c>
    </row>
    <row r="1199" spans="10:14" x14ac:dyDescent="0.25">
      <c r="J1199" s="6" t="s">
        <v>3872</v>
      </c>
      <c r="K1199" s="6" t="s">
        <v>4557</v>
      </c>
      <c r="L1199" s="6" t="s">
        <v>90</v>
      </c>
      <c r="M1199" s="6" t="s">
        <v>4441</v>
      </c>
      <c r="N1199" s="6" t="s">
        <v>6319</v>
      </c>
    </row>
    <row r="1200" spans="10:14" x14ac:dyDescent="0.25">
      <c r="J1200" s="6" t="s">
        <v>3874</v>
      </c>
      <c r="K1200" s="6" t="s">
        <v>4435</v>
      </c>
      <c r="L1200" s="6" t="s">
        <v>90</v>
      </c>
      <c r="M1200" s="6" t="s">
        <v>4436</v>
      </c>
      <c r="N1200" s="6" t="s">
        <v>6320</v>
      </c>
    </row>
    <row r="1201" spans="10:14" x14ac:dyDescent="0.25">
      <c r="J1201" s="6" t="s">
        <v>1720</v>
      </c>
      <c r="K1201" s="6" t="s">
        <v>4491</v>
      </c>
      <c r="L1201" s="6" t="s">
        <v>90</v>
      </c>
      <c r="M1201" s="6" t="s">
        <v>4450</v>
      </c>
      <c r="N1201" s="6" t="s">
        <v>4979</v>
      </c>
    </row>
    <row r="1202" spans="10:14" x14ac:dyDescent="0.25">
      <c r="J1202" s="6" t="s">
        <v>3876</v>
      </c>
      <c r="K1202" s="6" t="s">
        <v>4496</v>
      </c>
      <c r="L1202" s="6" t="s">
        <v>90</v>
      </c>
      <c r="M1202" s="6" t="s">
        <v>4438</v>
      </c>
      <c r="N1202" s="6" t="s">
        <v>4831</v>
      </c>
    </row>
    <row r="1203" spans="10:14" x14ac:dyDescent="0.25">
      <c r="J1203" s="6" t="s">
        <v>1722</v>
      </c>
      <c r="K1203" s="6" t="s">
        <v>4447</v>
      </c>
      <c r="L1203" s="6" t="s">
        <v>90</v>
      </c>
      <c r="M1203" s="6" t="s">
        <v>4436</v>
      </c>
      <c r="N1203" s="6" t="s">
        <v>6321</v>
      </c>
    </row>
    <row r="1204" spans="10:14" x14ac:dyDescent="0.25">
      <c r="J1204" s="6" t="s">
        <v>3877</v>
      </c>
      <c r="K1204" s="6" t="s">
        <v>4447</v>
      </c>
      <c r="L1204" s="6" t="s">
        <v>90</v>
      </c>
      <c r="M1204" s="6" t="s">
        <v>4436</v>
      </c>
      <c r="N1204" s="6" t="s">
        <v>6322</v>
      </c>
    </row>
    <row r="1205" spans="10:14" x14ac:dyDescent="0.25">
      <c r="J1205" s="6" t="s">
        <v>1724</v>
      </c>
      <c r="K1205" s="6" t="s">
        <v>4534</v>
      </c>
      <c r="L1205" s="6" t="s">
        <v>90</v>
      </c>
      <c r="M1205" s="6" t="s">
        <v>4441</v>
      </c>
      <c r="N1205" s="6" t="s">
        <v>4898</v>
      </c>
    </row>
    <row r="1206" spans="10:14" x14ac:dyDescent="0.25">
      <c r="J1206" s="6" t="s">
        <v>1725</v>
      </c>
      <c r="K1206" s="6" t="s">
        <v>4457</v>
      </c>
      <c r="L1206" s="6" t="s">
        <v>90</v>
      </c>
      <c r="M1206" s="6" t="s">
        <v>4438</v>
      </c>
      <c r="N1206" s="6" t="s">
        <v>4807</v>
      </c>
    </row>
    <row r="1207" spans="10:14" x14ac:dyDescent="0.25">
      <c r="J1207" s="6" t="s">
        <v>3878</v>
      </c>
      <c r="K1207" s="6" t="s">
        <v>4547</v>
      </c>
      <c r="L1207" s="6" t="s">
        <v>90</v>
      </c>
      <c r="M1207" s="6" t="s">
        <v>4450</v>
      </c>
      <c r="N1207" s="6" t="s">
        <v>6323</v>
      </c>
    </row>
    <row r="1208" spans="10:14" x14ac:dyDescent="0.25">
      <c r="J1208" s="6" t="s">
        <v>3880</v>
      </c>
      <c r="K1208" s="6" t="s">
        <v>4464</v>
      </c>
      <c r="L1208" s="6" t="s">
        <v>90</v>
      </c>
      <c r="M1208" s="6" t="s">
        <v>4434</v>
      </c>
      <c r="N1208" s="6" t="s">
        <v>5635</v>
      </c>
    </row>
    <row r="1209" spans="10:14" x14ac:dyDescent="0.25">
      <c r="J1209" s="6" t="s">
        <v>3881</v>
      </c>
      <c r="K1209" s="6" t="s">
        <v>4507</v>
      </c>
      <c r="L1209" s="6" t="s">
        <v>90</v>
      </c>
      <c r="M1209" s="6" t="s">
        <v>4503</v>
      </c>
      <c r="N1209" s="6" t="s">
        <v>6324</v>
      </c>
    </row>
    <row r="1210" spans="10:14" x14ac:dyDescent="0.25">
      <c r="J1210" s="6" t="s">
        <v>1727</v>
      </c>
      <c r="K1210" s="6" t="s">
        <v>4493</v>
      </c>
      <c r="L1210" s="6" t="s">
        <v>90</v>
      </c>
      <c r="M1210" s="6" t="s">
        <v>4450</v>
      </c>
      <c r="N1210" s="6" t="s">
        <v>4930</v>
      </c>
    </row>
    <row r="1211" spans="10:14" x14ac:dyDescent="0.25">
      <c r="J1211" s="6" t="s">
        <v>1729</v>
      </c>
      <c r="K1211" s="6" t="s">
        <v>4475</v>
      </c>
      <c r="L1211" s="6" t="s">
        <v>90</v>
      </c>
      <c r="M1211" s="6" t="s">
        <v>118</v>
      </c>
      <c r="N1211" s="6" t="s">
        <v>6325</v>
      </c>
    </row>
    <row r="1212" spans="10:14" x14ac:dyDescent="0.25">
      <c r="J1212" s="6" t="s">
        <v>1731</v>
      </c>
      <c r="K1212" s="6" t="s">
        <v>4504</v>
      </c>
      <c r="L1212" s="6" t="s">
        <v>90</v>
      </c>
      <c r="M1212" s="6" t="s">
        <v>4438</v>
      </c>
      <c r="N1212" s="6" t="s">
        <v>4904</v>
      </c>
    </row>
    <row r="1213" spans="10:14" x14ac:dyDescent="0.25">
      <c r="J1213" s="6" t="s">
        <v>1733</v>
      </c>
      <c r="K1213" s="6" t="s">
        <v>4447</v>
      </c>
      <c r="L1213" s="6" t="s">
        <v>90</v>
      </c>
      <c r="M1213" s="6" t="s">
        <v>4436</v>
      </c>
      <c r="N1213" s="6" t="s">
        <v>6326</v>
      </c>
    </row>
    <row r="1214" spans="10:14" x14ac:dyDescent="0.25">
      <c r="J1214" s="6" t="s">
        <v>1735</v>
      </c>
      <c r="K1214" s="6" t="s">
        <v>4536</v>
      </c>
      <c r="L1214" s="6" t="s">
        <v>90</v>
      </c>
      <c r="M1214" s="6" t="s">
        <v>4434</v>
      </c>
      <c r="N1214" s="6" t="s">
        <v>4928</v>
      </c>
    </row>
    <row r="1215" spans="10:14" x14ac:dyDescent="0.25">
      <c r="J1215" s="6" t="s">
        <v>3883</v>
      </c>
      <c r="K1215" s="6" t="s">
        <v>4471</v>
      </c>
      <c r="L1215" s="6" t="s">
        <v>90</v>
      </c>
      <c r="M1215" s="6" t="s">
        <v>4438</v>
      </c>
      <c r="N1215" s="6" t="s">
        <v>4782</v>
      </c>
    </row>
    <row r="1216" spans="10:14" x14ac:dyDescent="0.25">
      <c r="J1216" s="6" t="s">
        <v>1738</v>
      </c>
      <c r="K1216" s="6" t="s">
        <v>4476</v>
      </c>
      <c r="L1216" s="6" t="s">
        <v>90</v>
      </c>
      <c r="M1216" s="6" t="s">
        <v>130</v>
      </c>
      <c r="N1216" s="6" t="s">
        <v>5218</v>
      </c>
    </row>
    <row r="1217" spans="10:14" x14ac:dyDescent="0.25">
      <c r="J1217" s="6" t="s">
        <v>3884</v>
      </c>
      <c r="K1217" s="6" t="s">
        <v>4473</v>
      </c>
      <c r="L1217" s="6" t="s">
        <v>90</v>
      </c>
      <c r="M1217" s="6" t="s">
        <v>4434</v>
      </c>
      <c r="N1217" s="6" t="s">
        <v>6327</v>
      </c>
    </row>
    <row r="1218" spans="10:14" x14ac:dyDescent="0.25">
      <c r="J1218" s="6" t="s">
        <v>3885</v>
      </c>
      <c r="K1218" s="6" t="s">
        <v>4563</v>
      </c>
      <c r="L1218" s="6" t="s">
        <v>90</v>
      </c>
      <c r="M1218" s="6" t="s">
        <v>4441</v>
      </c>
      <c r="N1218" s="6" t="s">
        <v>6328</v>
      </c>
    </row>
    <row r="1219" spans="10:14" x14ac:dyDescent="0.25">
      <c r="J1219" s="6" t="s">
        <v>1740</v>
      </c>
      <c r="K1219" s="6" t="s">
        <v>4491</v>
      </c>
      <c r="L1219" s="6" t="s">
        <v>90</v>
      </c>
      <c r="M1219" s="6" t="s">
        <v>4450</v>
      </c>
      <c r="N1219" s="6" t="s">
        <v>4857</v>
      </c>
    </row>
    <row r="1220" spans="10:14" x14ac:dyDescent="0.25">
      <c r="J1220" s="6" t="s">
        <v>3886</v>
      </c>
      <c r="K1220" s="6" t="s">
        <v>4549</v>
      </c>
      <c r="L1220" s="6" t="s">
        <v>90</v>
      </c>
      <c r="M1220" s="6" t="s">
        <v>4438</v>
      </c>
      <c r="N1220" s="6" t="s">
        <v>6329</v>
      </c>
    </row>
    <row r="1221" spans="10:14" x14ac:dyDescent="0.25">
      <c r="J1221" s="6" t="s">
        <v>1742</v>
      </c>
      <c r="K1221" s="6" t="s">
        <v>4466</v>
      </c>
      <c r="L1221" s="6" t="s">
        <v>90</v>
      </c>
      <c r="M1221" s="6" t="s">
        <v>4455</v>
      </c>
      <c r="N1221" s="6" t="s">
        <v>6330</v>
      </c>
    </row>
    <row r="1222" spans="10:14" x14ac:dyDescent="0.25">
      <c r="J1222" s="6" t="s">
        <v>3887</v>
      </c>
      <c r="K1222" s="6" t="s">
        <v>4507</v>
      </c>
      <c r="L1222" s="6" t="s">
        <v>90</v>
      </c>
      <c r="M1222" s="6" t="s">
        <v>4503</v>
      </c>
      <c r="N1222" s="6" t="s">
        <v>6331</v>
      </c>
    </row>
    <row r="1223" spans="10:14" x14ac:dyDescent="0.25">
      <c r="J1223" s="6" t="s">
        <v>3888</v>
      </c>
      <c r="K1223" s="6" t="s">
        <v>4507</v>
      </c>
      <c r="L1223" s="6" t="s">
        <v>90</v>
      </c>
      <c r="M1223" s="6" t="s">
        <v>4503</v>
      </c>
      <c r="N1223" s="6" t="s">
        <v>6331</v>
      </c>
    </row>
    <row r="1224" spans="10:14" x14ac:dyDescent="0.25">
      <c r="J1224" s="6" t="s">
        <v>1744</v>
      </c>
      <c r="K1224" s="6" t="s">
        <v>4443</v>
      </c>
      <c r="L1224" s="6" t="s">
        <v>90</v>
      </c>
      <c r="M1224" s="6" t="s">
        <v>4436</v>
      </c>
      <c r="N1224" s="6" t="s">
        <v>5204</v>
      </c>
    </row>
    <row r="1225" spans="10:14" x14ac:dyDescent="0.25">
      <c r="J1225" s="6" t="s">
        <v>1746</v>
      </c>
      <c r="K1225" s="6" t="s">
        <v>4463</v>
      </c>
      <c r="L1225" s="6" t="s">
        <v>90</v>
      </c>
      <c r="M1225" s="6" t="s">
        <v>4434</v>
      </c>
      <c r="N1225" s="6" t="s">
        <v>6332</v>
      </c>
    </row>
    <row r="1226" spans="10:14" x14ac:dyDescent="0.25">
      <c r="J1226" s="6" t="s">
        <v>3889</v>
      </c>
      <c r="K1226" s="6" t="s">
        <v>4571</v>
      </c>
      <c r="L1226" s="6" t="s">
        <v>90</v>
      </c>
      <c r="M1226" s="6" t="s">
        <v>130</v>
      </c>
      <c r="N1226" s="6" t="s">
        <v>6333</v>
      </c>
    </row>
    <row r="1227" spans="10:14" x14ac:dyDescent="0.25">
      <c r="J1227" s="6" t="s">
        <v>1748</v>
      </c>
      <c r="K1227" s="6" t="s">
        <v>4463</v>
      </c>
      <c r="L1227" s="6" t="s">
        <v>90</v>
      </c>
      <c r="M1227" s="6" t="s">
        <v>4434</v>
      </c>
      <c r="N1227" s="6" t="s">
        <v>6334</v>
      </c>
    </row>
    <row r="1228" spans="10:14" x14ac:dyDescent="0.25">
      <c r="J1228" s="6" t="s">
        <v>3890</v>
      </c>
      <c r="K1228" s="6" t="s">
        <v>4466</v>
      </c>
      <c r="L1228" s="6" t="s">
        <v>90</v>
      </c>
      <c r="M1228" s="6" t="s">
        <v>4455</v>
      </c>
      <c r="N1228" s="6" t="s">
        <v>6335</v>
      </c>
    </row>
    <row r="1229" spans="10:14" x14ac:dyDescent="0.25">
      <c r="J1229" s="6" t="s">
        <v>3891</v>
      </c>
      <c r="K1229" s="6" t="s">
        <v>4556</v>
      </c>
      <c r="L1229" s="6" t="s">
        <v>90</v>
      </c>
      <c r="M1229" s="6" t="s">
        <v>4481</v>
      </c>
      <c r="N1229" s="6" t="s">
        <v>6336</v>
      </c>
    </row>
    <row r="1230" spans="10:14" x14ac:dyDescent="0.25">
      <c r="J1230" s="6" t="s">
        <v>1750</v>
      </c>
      <c r="K1230" s="6" t="s">
        <v>4547</v>
      </c>
      <c r="L1230" s="6" t="s">
        <v>90</v>
      </c>
      <c r="M1230" s="6" t="s">
        <v>4450</v>
      </c>
      <c r="N1230" s="6" t="s">
        <v>5387</v>
      </c>
    </row>
    <row r="1231" spans="10:14" x14ac:dyDescent="0.25">
      <c r="J1231" s="6" t="s">
        <v>1752</v>
      </c>
      <c r="K1231" s="6" t="s">
        <v>4500</v>
      </c>
      <c r="L1231" s="6" t="s">
        <v>90</v>
      </c>
      <c r="M1231" s="6" t="s">
        <v>4481</v>
      </c>
      <c r="N1231" s="6" t="s">
        <v>4944</v>
      </c>
    </row>
    <row r="1232" spans="10:14" x14ac:dyDescent="0.25">
      <c r="J1232" s="6" t="s">
        <v>3893</v>
      </c>
      <c r="K1232" s="6" t="s">
        <v>4482</v>
      </c>
      <c r="L1232" s="6" t="s">
        <v>90</v>
      </c>
      <c r="M1232" s="6" t="s">
        <v>4436</v>
      </c>
      <c r="N1232" s="6" t="s">
        <v>6337</v>
      </c>
    </row>
    <row r="1233" spans="10:14" x14ac:dyDescent="0.25">
      <c r="J1233" s="6" t="s">
        <v>3895</v>
      </c>
      <c r="K1233" s="6" t="s">
        <v>4572</v>
      </c>
      <c r="L1233" s="6" t="s">
        <v>90</v>
      </c>
      <c r="M1233" s="6" t="s">
        <v>4438</v>
      </c>
      <c r="N1233" s="6" t="s">
        <v>5198</v>
      </c>
    </row>
    <row r="1234" spans="10:14" x14ac:dyDescent="0.25">
      <c r="J1234" s="6" t="s">
        <v>3896</v>
      </c>
      <c r="K1234" s="6" t="s">
        <v>4483</v>
      </c>
      <c r="L1234" s="6" t="s">
        <v>90</v>
      </c>
      <c r="M1234" s="6" t="s">
        <v>4438</v>
      </c>
      <c r="N1234" s="6" t="s">
        <v>6338</v>
      </c>
    </row>
    <row r="1235" spans="10:14" x14ac:dyDescent="0.25">
      <c r="J1235" s="6" t="s">
        <v>1754</v>
      </c>
      <c r="K1235" s="6" t="s">
        <v>4451</v>
      </c>
      <c r="L1235" s="6" t="s">
        <v>90</v>
      </c>
      <c r="M1235" s="6" t="s">
        <v>4441</v>
      </c>
      <c r="N1235" s="6" t="s">
        <v>4968</v>
      </c>
    </row>
    <row r="1236" spans="10:14" x14ac:dyDescent="0.25">
      <c r="J1236" s="6" t="s">
        <v>3897</v>
      </c>
      <c r="K1236" s="6" t="s">
        <v>4449</v>
      </c>
      <c r="L1236" s="6" t="s">
        <v>90</v>
      </c>
      <c r="M1236" s="6" t="s">
        <v>4450</v>
      </c>
      <c r="N1236" s="6" t="s">
        <v>6339</v>
      </c>
    </row>
    <row r="1237" spans="10:14" x14ac:dyDescent="0.25">
      <c r="J1237" s="6" t="s">
        <v>1756</v>
      </c>
      <c r="K1237" s="6" t="s">
        <v>4482</v>
      </c>
      <c r="L1237" s="6" t="s">
        <v>90</v>
      </c>
      <c r="M1237" s="6" t="s">
        <v>4436</v>
      </c>
      <c r="N1237" s="6" t="s">
        <v>6340</v>
      </c>
    </row>
    <row r="1238" spans="10:14" x14ac:dyDescent="0.25">
      <c r="J1238" s="6" t="s">
        <v>1758</v>
      </c>
      <c r="K1238" s="6" t="s">
        <v>4500</v>
      </c>
      <c r="L1238" s="6" t="s">
        <v>90</v>
      </c>
      <c r="M1238" s="6" t="s">
        <v>4481</v>
      </c>
      <c r="N1238" s="6" t="s">
        <v>6341</v>
      </c>
    </row>
    <row r="1239" spans="10:14" x14ac:dyDescent="0.25">
      <c r="J1239" s="6" t="s">
        <v>1760</v>
      </c>
      <c r="K1239" s="6" t="s">
        <v>4515</v>
      </c>
      <c r="L1239" s="6" t="s">
        <v>90</v>
      </c>
      <c r="M1239" s="6" t="s">
        <v>4438</v>
      </c>
      <c r="N1239" s="6" t="s">
        <v>6342</v>
      </c>
    </row>
    <row r="1240" spans="10:14" x14ac:dyDescent="0.25">
      <c r="J1240" s="6" t="s">
        <v>3898</v>
      </c>
      <c r="K1240" s="6" t="s">
        <v>4496</v>
      </c>
      <c r="L1240" s="6" t="s">
        <v>90</v>
      </c>
      <c r="M1240" s="6" t="s">
        <v>4438</v>
      </c>
      <c r="N1240" s="6" t="s">
        <v>6343</v>
      </c>
    </row>
    <row r="1241" spans="10:14" x14ac:dyDescent="0.25">
      <c r="J1241" s="6" t="s">
        <v>1762</v>
      </c>
      <c r="K1241" s="6" t="s">
        <v>4493</v>
      </c>
      <c r="L1241" s="6" t="s">
        <v>90</v>
      </c>
      <c r="M1241" s="6" t="s">
        <v>4450</v>
      </c>
      <c r="N1241" s="6" t="s">
        <v>5518</v>
      </c>
    </row>
    <row r="1242" spans="10:14" x14ac:dyDescent="0.25">
      <c r="J1242" s="6" t="s">
        <v>3900</v>
      </c>
      <c r="K1242" s="6" t="s">
        <v>4480</v>
      </c>
      <c r="L1242" s="6" t="s">
        <v>90</v>
      </c>
      <c r="M1242" s="6" t="s">
        <v>4481</v>
      </c>
      <c r="N1242" s="6" t="s">
        <v>6344</v>
      </c>
    </row>
    <row r="1243" spans="10:14" x14ac:dyDescent="0.25">
      <c r="J1243" s="6" t="s">
        <v>3901</v>
      </c>
      <c r="K1243" s="6" t="s">
        <v>865</v>
      </c>
      <c r="L1243" s="6" t="s">
        <v>90</v>
      </c>
      <c r="M1243" s="6" t="s">
        <v>4438</v>
      </c>
      <c r="N1243" s="6" t="s">
        <v>6345</v>
      </c>
    </row>
    <row r="1244" spans="10:14" x14ac:dyDescent="0.25">
      <c r="J1244" s="6" t="s">
        <v>1764</v>
      </c>
      <c r="K1244" s="6" t="s">
        <v>4461</v>
      </c>
      <c r="L1244" s="6" t="s">
        <v>90</v>
      </c>
      <c r="M1244" s="6" t="s">
        <v>4450</v>
      </c>
      <c r="N1244" s="6" t="s">
        <v>5390</v>
      </c>
    </row>
    <row r="1245" spans="10:14" x14ac:dyDescent="0.25">
      <c r="J1245" s="6" t="s">
        <v>1767</v>
      </c>
      <c r="K1245" s="6" t="s">
        <v>4516</v>
      </c>
      <c r="L1245" s="6" t="s">
        <v>90</v>
      </c>
      <c r="M1245" s="6" t="s">
        <v>4455</v>
      </c>
      <c r="N1245" s="6" t="s">
        <v>6346</v>
      </c>
    </row>
    <row r="1246" spans="10:14" x14ac:dyDescent="0.25">
      <c r="J1246" s="6" t="s">
        <v>3902</v>
      </c>
      <c r="K1246" s="6" t="s">
        <v>4516</v>
      </c>
      <c r="L1246" s="6" t="s">
        <v>90</v>
      </c>
      <c r="M1246" s="6" t="s">
        <v>4455</v>
      </c>
      <c r="N1246" s="6" t="s">
        <v>6347</v>
      </c>
    </row>
    <row r="1247" spans="10:14" x14ac:dyDescent="0.25">
      <c r="J1247" s="6" t="s">
        <v>1769</v>
      </c>
      <c r="K1247" s="6" t="s">
        <v>4466</v>
      </c>
      <c r="L1247" s="6" t="s">
        <v>90</v>
      </c>
      <c r="M1247" s="6" t="s">
        <v>4455</v>
      </c>
      <c r="N1247" s="6" t="s">
        <v>6348</v>
      </c>
    </row>
    <row r="1248" spans="10:14" x14ac:dyDescent="0.25">
      <c r="J1248" s="6" t="s">
        <v>1771</v>
      </c>
      <c r="K1248" s="6" t="s">
        <v>4448</v>
      </c>
      <c r="L1248" s="6" t="s">
        <v>90</v>
      </c>
      <c r="M1248" s="6" t="s">
        <v>4431</v>
      </c>
      <c r="N1248" s="6" t="s">
        <v>6349</v>
      </c>
    </row>
    <row r="1249" spans="10:14" x14ac:dyDescent="0.25">
      <c r="J1249" s="6" t="s">
        <v>3903</v>
      </c>
      <c r="K1249" s="6" t="s">
        <v>4491</v>
      </c>
      <c r="L1249" s="6" t="s">
        <v>90</v>
      </c>
      <c r="M1249" s="6" t="s">
        <v>4450</v>
      </c>
      <c r="N1249" s="6" t="s">
        <v>4777</v>
      </c>
    </row>
    <row r="1250" spans="10:14" x14ac:dyDescent="0.25">
      <c r="J1250" s="6" t="s">
        <v>3905</v>
      </c>
      <c r="K1250" s="6" t="s">
        <v>4448</v>
      </c>
      <c r="L1250" s="6" t="s">
        <v>90</v>
      </c>
      <c r="M1250" s="6" t="s">
        <v>4431</v>
      </c>
      <c r="N1250" s="6" t="s">
        <v>6350</v>
      </c>
    </row>
    <row r="1251" spans="10:14" x14ac:dyDescent="0.25">
      <c r="J1251" s="6" t="s">
        <v>3907</v>
      </c>
      <c r="K1251" s="6" t="s">
        <v>4557</v>
      </c>
      <c r="L1251" s="6" t="s">
        <v>90</v>
      </c>
      <c r="M1251" s="6" t="s">
        <v>4441</v>
      </c>
      <c r="N1251" s="6" t="s">
        <v>5560</v>
      </c>
    </row>
    <row r="1252" spans="10:14" x14ac:dyDescent="0.25">
      <c r="J1252" s="6" t="s">
        <v>1772</v>
      </c>
      <c r="K1252" s="6" t="s">
        <v>4507</v>
      </c>
      <c r="L1252" s="6" t="s">
        <v>90</v>
      </c>
      <c r="M1252" s="6" t="s">
        <v>4503</v>
      </c>
      <c r="N1252" s="6" t="s">
        <v>6351</v>
      </c>
    </row>
    <row r="1253" spans="10:14" x14ac:dyDescent="0.25">
      <c r="J1253" s="6" t="s">
        <v>3909</v>
      </c>
      <c r="K1253" s="6" t="s">
        <v>4538</v>
      </c>
      <c r="L1253" s="6" t="s">
        <v>90</v>
      </c>
      <c r="M1253" s="6" t="s">
        <v>4441</v>
      </c>
      <c r="N1253" s="6" t="s">
        <v>5456</v>
      </c>
    </row>
    <row r="1254" spans="10:14" x14ac:dyDescent="0.25">
      <c r="J1254" s="6" t="s">
        <v>3910</v>
      </c>
      <c r="K1254" s="6" t="s">
        <v>4486</v>
      </c>
      <c r="L1254" s="6" t="s">
        <v>90</v>
      </c>
      <c r="M1254" s="6" t="s">
        <v>130</v>
      </c>
      <c r="N1254" s="6" t="s">
        <v>6352</v>
      </c>
    </row>
    <row r="1255" spans="10:14" x14ac:dyDescent="0.25">
      <c r="J1255" s="6" t="s">
        <v>1774</v>
      </c>
      <c r="K1255" s="6" t="s">
        <v>4547</v>
      </c>
      <c r="L1255" s="6" t="s">
        <v>90</v>
      </c>
      <c r="M1255" s="6" t="s">
        <v>4450</v>
      </c>
      <c r="N1255" s="6" t="s">
        <v>6353</v>
      </c>
    </row>
    <row r="1256" spans="10:14" x14ac:dyDescent="0.25">
      <c r="J1256" s="6" t="s">
        <v>3912</v>
      </c>
      <c r="K1256" s="6" t="s">
        <v>4528</v>
      </c>
      <c r="L1256" s="6" t="s">
        <v>90</v>
      </c>
      <c r="M1256" s="6" t="s">
        <v>4455</v>
      </c>
      <c r="N1256" s="6" t="s">
        <v>6354</v>
      </c>
    </row>
    <row r="1257" spans="10:14" x14ac:dyDescent="0.25">
      <c r="J1257" s="6" t="s">
        <v>3913</v>
      </c>
      <c r="K1257" s="6" t="s">
        <v>4496</v>
      </c>
      <c r="L1257" s="6" t="s">
        <v>90</v>
      </c>
      <c r="M1257" s="6" t="s">
        <v>4438</v>
      </c>
      <c r="N1257" s="6" t="s">
        <v>6355</v>
      </c>
    </row>
    <row r="1258" spans="10:14" x14ac:dyDescent="0.25">
      <c r="J1258" s="6" t="s">
        <v>1776</v>
      </c>
      <c r="K1258" s="6" t="s">
        <v>4488</v>
      </c>
      <c r="L1258" s="6" t="s">
        <v>90</v>
      </c>
      <c r="M1258" s="6" t="s">
        <v>130</v>
      </c>
      <c r="N1258" s="6" t="s">
        <v>6356</v>
      </c>
    </row>
    <row r="1259" spans="10:14" x14ac:dyDescent="0.25">
      <c r="J1259" s="6" t="s">
        <v>3914</v>
      </c>
      <c r="K1259" s="6" t="s">
        <v>865</v>
      </c>
      <c r="L1259" s="6" t="s">
        <v>90</v>
      </c>
      <c r="M1259" s="6" t="s">
        <v>4438</v>
      </c>
      <c r="N1259" s="6" t="s">
        <v>6357</v>
      </c>
    </row>
    <row r="1260" spans="10:14" x14ac:dyDescent="0.25">
      <c r="J1260" s="6" t="s">
        <v>1778</v>
      </c>
      <c r="K1260" s="6" t="s">
        <v>4482</v>
      </c>
      <c r="L1260" s="6" t="s">
        <v>90</v>
      </c>
      <c r="M1260" s="6" t="s">
        <v>4436</v>
      </c>
      <c r="N1260" s="6" t="s">
        <v>5335</v>
      </c>
    </row>
    <row r="1261" spans="10:14" x14ac:dyDescent="0.25">
      <c r="J1261" s="6" t="s">
        <v>1780</v>
      </c>
      <c r="K1261" s="6" t="s">
        <v>4532</v>
      </c>
      <c r="L1261" s="6" t="s">
        <v>90</v>
      </c>
      <c r="M1261" s="6" t="s">
        <v>130</v>
      </c>
      <c r="N1261" s="6" t="s">
        <v>6358</v>
      </c>
    </row>
    <row r="1262" spans="10:14" x14ac:dyDescent="0.25">
      <c r="J1262" s="6" t="s">
        <v>1782</v>
      </c>
      <c r="K1262" s="6" t="s">
        <v>4451</v>
      </c>
      <c r="L1262" s="6" t="s">
        <v>90</v>
      </c>
      <c r="M1262" s="6" t="s">
        <v>4441</v>
      </c>
      <c r="N1262" s="6" t="s">
        <v>6359</v>
      </c>
    </row>
    <row r="1263" spans="10:14" x14ac:dyDescent="0.25">
      <c r="J1263" s="6" t="s">
        <v>1784</v>
      </c>
      <c r="K1263" s="6" t="s">
        <v>4506</v>
      </c>
      <c r="L1263" s="6" t="s">
        <v>90</v>
      </c>
      <c r="M1263" s="6" t="s">
        <v>4455</v>
      </c>
      <c r="N1263" s="6" t="s">
        <v>5174</v>
      </c>
    </row>
    <row r="1264" spans="10:14" x14ac:dyDescent="0.25">
      <c r="J1264" s="6" t="s">
        <v>1786</v>
      </c>
      <c r="K1264" s="6" t="s">
        <v>4491</v>
      </c>
      <c r="L1264" s="6" t="s">
        <v>90</v>
      </c>
      <c r="M1264" s="6" t="s">
        <v>4450</v>
      </c>
      <c r="N1264" s="6" t="s">
        <v>6360</v>
      </c>
    </row>
    <row r="1265" spans="10:14" x14ac:dyDescent="0.25">
      <c r="J1265" s="6" t="s">
        <v>1788</v>
      </c>
      <c r="K1265" s="6" t="s">
        <v>4560</v>
      </c>
      <c r="L1265" s="6" t="s">
        <v>90</v>
      </c>
      <c r="M1265" s="6" t="s">
        <v>4436</v>
      </c>
      <c r="N1265" s="6" t="s">
        <v>4970</v>
      </c>
    </row>
    <row r="1266" spans="10:14" x14ac:dyDescent="0.25">
      <c r="J1266" s="6" t="s">
        <v>3916</v>
      </c>
      <c r="K1266" s="6" t="s">
        <v>4470</v>
      </c>
      <c r="L1266" s="6" t="s">
        <v>90</v>
      </c>
      <c r="M1266" s="6" t="s">
        <v>4441</v>
      </c>
      <c r="N1266" s="6" t="s">
        <v>6361</v>
      </c>
    </row>
    <row r="1267" spans="10:14" x14ac:dyDescent="0.25">
      <c r="J1267" s="6" t="s">
        <v>1790</v>
      </c>
      <c r="K1267" s="6" t="s">
        <v>4507</v>
      </c>
      <c r="L1267" s="6" t="s">
        <v>90</v>
      </c>
      <c r="M1267" s="6" t="s">
        <v>4503</v>
      </c>
      <c r="N1267" s="6" t="s">
        <v>5563</v>
      </c>
    </row>
    <row r="1268" spans="10:14" x14ac:dyDescent="0.25">
      <c r="J1268" s="6" t="s">
        <v>1791</v>
      </c>
      <c r="K1268" s="6" t="s">
        <v>4507</v>
      </c>
      <c r="L1268" s="6" t="s">
        <v>90</v>
      </c>
      <c r="M1268" s="6" t="s">
        <v>4503</v>
      </c>
      <c r="N1268" s="6" t="s">
        <v>5563</v>
      </c>
    </row>
    <row r="1269" spans="10:14" x14ac:dyDescent="0.25">
      <c r="J1269" s="6" t="s">
        <v>3918</v>
      </c>
      <c r="K1269" s="6" t="s">
        <v>4535</v>
      </c>
      <c r="L1269" s="6" t="s">
        <v>90</v>
      </c>
      <c r="M1269" s="6" t="s">
        <v>4481</v>
      </c>
      <c r="N1269" s="6" t="s">
        <v>6362</v>
      </c>
    </row>
    <row r="1270" spans="10:14" x14ac:dyDescent="0.25">
      <c r="J1270" s="6" t="s">
        <v>1793</v>
      </c>
      <c r="K1270" s="6" t="s">
        <v>4507</v>
      </c>
      <c r="L1270" s="6" t="s">
        <v>90</v>
      </c>
      <c r="M1270" s="6" t="s">
        <v>4503</v>
      </c>
      <c r="N1270" s="6" t="s">
        <v>6363</v>
      </c>
    </row>
    <row r="1271" spans="10:14" x14ac:dyDescent="0.25">
      <c r="J1271" s="6" t="s">
        <v>1794</v>
      </c>
      <c r="K1271" s="6" t="s">
        <v>4507</v>
      </c>
      <c r="L1271" s="6" t="s">
        <v>90</v>
      </c>
      <c r="M1271" s="6" t="s">
        <v>4503</v>
      </c>
      <c r="N1271" s="6" t="s">
        <v>6363</v>
      </c>
    </row>
    <row r="1272" spans="10:14" x14ac:dyDescent="0.25">
      <c r="J1272" s="6" t="s">
        <v>1795</v>
      </c>
      <c r="K1272" s="6" t="s">
        <v>4507</v>
      </c>
      <c r="L1272" s="6" t="s">
        <v>90</v>
      </c>
      <c r="M1272" s="6" t="s">
        <v>4503</v>
      </c>
      <c r="N1272" s="6" t="s">
        <v>6363</v>
      </c>
    </row>
    <row r="1273" spans="10:14" x14ac:dyDescent="0.25">
      <c r="J1273" s="6" t="s">
        <v>1797</v>
      </c>
      <c r="K1273" s="6" t="s">
        <v>4526</v>
      </c>
      <c r="L1273" s="6" t="s">
        <v>90</v>
      </c>
      <c r="M1273" s="6" t="s">
        <v>4441</v>
      </c>
      <c r="N1273" s="6" t="s">
        <v>6364</v>
      </c>
    </row>
    <row r="1274" spans="10:14" x14ac:dyDescent="0.25">
      <c r="J1274" s="6" t="s">
        <v>3919</v>
      </c>
      <c r="K1274" s="6" t="s">
        <v>4527</v>
      </c>
      <c r="L1274" s="6" t="s">
        <v>90</v>
      </c>
      <c r="M1274" s="6" t="s">
        <v>4441</v>
      </c>
      <c r="N1274" s="6" t="s">
        <v>5010</v>
      </c>
    </row>
    <row r="1275" spans="10:14" x14ac:dyDescent="0.25">
      <c r="J1275" s="6" t="s">
        <v>1799</v>
      </c>
      <c r="K1275" s="6" t="s">
        <v>4464</v>
      </c>
      <c r="L1275" s="6" t="s">
        <v>90</v>
      </c>
      <c r="M1275" s="6" t="s">
        <v>4434</v>
      </c>
      <c r="N1275" s="6" t="s">
        <v>5035</v>
      </c>
    </row>
    <row r="1276" spans="10:14" x14ac:dyDescent="0.25">
      <c r="J1276" s="6" t="s">
        <v>1801</v>
      </c>
      <c r="K1276" s="6" t="s">
        <v>4470</v>
      </c>
      <c r="L1276" s="6" t="s">
        <v>90</v>
      </c>
      <c r="M1276" s="6" t="s">
        <v>4441</v>
      </c>
      <c r="N1276" s="6" t="s">
        <v>5116</v>
      </c>
    </row>
    <row r="1277" spans="10:14" x14ac:dyDescent="0.25">
      <c r="J1277" s="6" t="s">
        <v>1803</v>
      </c>
      <c r="K1277" s="6" t="s">
        <v>4572</v>
      </c>
      <c r="L1277" s="6" t="s">
        <v>90</v>
      </c>
      <c r="M1277" s="6" t="s">
        <v>4438</v>
      </c>
      <c r="N1277" s="6" t="s">
        <v>4920</v>
      </c>
    </row>
    <row r="1278" spans="10:14" x14ac:dyDescent="0.25">
      <c r="J1278" s="6" t="s">
        <v>1806</v>
      </c>
      <c r="K1278" s="6" t="s">
        <v>4561</v>
      </c>
      <c r="L1278" s="6" t="s">
        <v>90</v>
      </c>
      <c r="M1278" s="6" t="s">
        <v>4441</v>
      </c>
      <c r="N1278" s="6" t="s">
        <v>5259</v>
      </c>
    </row>
    <row r="1279" spans="10:14" x14ac:dyDescent="0.25">
      <c r="J1279" s="6" t="s">
        <v>3920</v>
      </c>
      <c r="K1279" s="6" t="s">
        <v>4528</v>
      </c>
      <c r="L1279" s="6" t="s">
        <v>90</v>
      </c>
      <c r="M1279" s="6" t="s">
        <v>4455</v>
      </c>
      <c r="N1279" s="6" t="s">
        <v>6365</v>
      </c>
    </row>
    <row r="1280" spans="10:14" x14ac:dyDescent="0.25">
      <c r="J1280" s="6" t="s">
        <v>1809</v>
      </c>
      <c r="K1280" s="6" t="s">
        <v>4448</v>
      </c>
      <c r="L1280" s="6" t="s">
        <v>90</v>
      </c>
      <c r="M1280" s="6" t="s">
        <v>4431</v>
      </c>
      <c r="N1280" s="6" t="s">
        <v>6366</v>
      </c>
    </row>
    <row r="1281" spans="10:14" x14ac:dyDescent="0.25">
      <c r="J1281" s="6" t="s">
        <v>1811</v>
      </c>
      <c r="K1281" s="6" t="s">
        <v>4534</v>
      </c>
      <c r="L1281" s="6" t="s">
        <v>90</v>
      </c>
      <c r="M1281" s="6" t="s">
        <v>4441</v>
      </c>
      <c r="N1281" s="6" t="s">
        <v>4950</v>
      </c>
    </row>
    <row r="1282" spans="10:14" x14ac:dyDescent="0.25">
      <c r="J1282" s="6" t="s">
        <v>4587</v>
      </c>
      <c r="K1282" s="6" t="s">
        <v>4534</v>
      </c>
      <c r="L1282" s="6" t="s">
        <v>90</v>
      </c>
      <c r="M1282" s="6" t="s">
        <v>4441</v>
      </c>
      <c r="N1282" s="6" t="s">
        <v>4950</v>
      </c>
    </row>
    <row r="1283" spans="10:14" x14ac:dyDescent="0.25">
      <c r="J1283" s="6" t="s">
        <v>1814</v>
      </c>
      <c r="K1283" s="6" t="s">
        <v>4538</v>
      </c>
      <c r="L1283" s="6" t="s">
        <v>90</v>
      </c>
      <c r="M1283" s="6" t="s">
        <v>4441</v>
      </c>
      <c r="N1283" s="6" t="s">
        <v>5400</v>
      </c>
    </row>
    <row r="1284" spans="10:14" x14ac:dyDescent="0.25">
      <c r="J1284" s="6" t="s">
        <v>1816</v>
      </c>
      <c r="K1284" s="6" t="s">
        <v>4460</v>
      </c>
      <c r="L1284" s="6" t="s">
        <v>90</v>
      </c>
      <c r="M1284" s="6" t="s">
        <v>4431</v>
      </c>
      <c r="N1284" s="6" t="s">
        <v>5564</v>
      </c>
    </row>
    <row r="1285" spans="10:14" x14ac:dyDescent="0.25">
      <c r="J1285" s="6" t="s">
        <v>1818</v>
      </c>
      <c r="K1285" s="6" t="s">
        <v>4512</v>
      </c>
      <c r="L1285" s="6" t="s">
        <v>90</v>
      </c>
      <c r="M1285" s="6" t="s">
        <v>4434</v>
      </c>
      <c r="N1285" s="6" t="s">
        <v>5306</v>
      </c>
    </row>
    <row r="1286" spans="10:14" x14ac:dyDescent="0.25">
      <c r="J1286" s="6" t="s">
        <v>4588</v>
      </c>
      <c r="K1286" s="6" t="s">
        <v>4502</v>
      </c>
      <c r="L1286" s="6" t="s">
        <v>90</v>
      </c>
      <c r="M1286" s="6" t="s">
        <v>4503</v>
      </c>
      <c r="N1286" s="6" t="s">
        <v>5565</v>
      </c>
    </row>
    <row r="1287" spans="10:14" x14ac:dyDescent="0.25">
      <c r="J1287" s="6" t="s">
        <v>4589</v>
      </c>
      <c r="K1287" s="6" t="s">
        <v>4502</v>
      </c>
      <c r="L1287" s="6" t="s">
        <v>90</v>
      </c>
      <c r="M1287" s="6" t="s">
        <v>4503</v>
      </c>
      <c r="N1287" s="6" t="s">
        <v>5565</v>
      </c>
    </row>
    <row r="1288" spans="10:14" x14ac:dyDescent="0.25">
      <c r="J1288" s="6" t="s">
        <v>3923</v>
      </c>
      <c r="K1288" s="6" t="s">
        <v>4443</v>
      </c>
      <c r="L1288" s="6" t="s">
        <v>90</v>
      </c>
      <c r="M1288" s="6" t="s">
        <v>4436</v>
      </c>
      <c r="N1288" s="6" t="s">
        <v>6367</v>
      </c>
    </row>
    <row r="1289" spans="10:14" x14ac:dyDescent="0.25">
      <c r="J1289" s="6" t="s">
        <v>3925</v>
      </c>
      <c r="K1289" s="6" t="s">
        <v>4534</v>
      </c>
      <c r="L1289" s="6" t="s">
        <v>90</v>
      </c>
      <c r="M1289" s="6" t="s">
        <v>4441</v>
      </c>
      <c r="N1289" s="6" t="s">
        <v>4799</v>
      </c>
    </row>
    <row r="1290" spans="10:14" x14ac:dyDescent="0.25">
      <c r="J1290" s="6" t="s">
        <v>3926</v>
      </c>
      <c r="K1290" s="6" t="s">
        <v>4444</v>
      </c>
      <c r="L1290" s="6" t="s">
        <v>90</v>
      </c>
      <c r="M1290" s="6" t="s">
        <v>4438</v>
      </c>
      <c r="N1290" s="6" t="s">
        <v>6368</v>
      </c>
    </row>
    <row r="1291" spans="10:14" x14ac:dyDescent="0.25">
      <c r="J1291" s="6" t="s">
        <v>1820</v>
      </c>
      <c r="K1291" s="6" t="s">
        <v>4430</v>
      </c>
      <c r="L1291" s="6" t="s">
        <v>90</v>
      </c>
      <c r="M1291" s="6" t="s">
        <v>4431</v>
      </c>
      <c r="N1291" s="6" t="s">
        <v>5150</v>
      </c>
    </row>
    <row r="1292" spans="10:14" x14ac:dyDescent="0.25">
      <c r="J1292" s="6" t="s">
        <v>1822</v>
      </c>
      <c r="K1292" s="6" t="s">
        <v>4492</v>
      </c>
      <c r="L1292" s="6" t="s">
        <v>90</v>
      </c>
      <c r="M1292" s="6" t="s">
        <v>4438</v>
      </c>
      <c r="N1292" s="6" t="s">
        <v>6369</v>
      </c>
    </row>
    <row r="1293" spans="10:14" x14ac:dyDescent="0.25">
      <c r="J1293" s="6" t="s">
        <v>1824</v>
      </c>
      <c r="K1293" s="6" t="s">
        <v>4526</v>
      </c>
      <c r="L1293" s="6" t="s">
        <v>90</v>
      </c>
      <c r="M1293" s="6" t="s">
        <v>4441</v>
      </c>
      <c r="N1293" s="6" t="s">
        <v>6370</v>
      </c>
    </row>
    <row r="1294" spans="10:14" x14ac:dyDescent="0.25">
      <c r="J1294" s="6" t="s">
        <v>1826</v>
      </c>
      <c r="K1294" s="6" t="s">
        <v>4439</v>
      </c>
      <c r="L1294" s="6" t="s">
        <v>90</v>
      </c>
      <c r="M1294" s="6" t="s">
        <v>4438</v>
      </c>
      <c r="N1294" s="6" t="s">
        <v>5562</v>
      </c>
    </row>
    <row r="1295" spans="10:14" x14ac:dyDescent="0.25">
      <c r="J1295" s="6" t="s">
        <v>1828</v>
      </c>
      <c r="K1295" s="6" t="s">
        <v>4488</v>
      </c>
      <c r="L1295" s="6" t="s">
        <v>90</v>
      </c>
      <c r="M1295" s="6" t="s">
        <v>130</v>
      </c>
      <c r="N1295" s="6" t="s">
        <v>6371</v>
      </c>
    </row>
    <row r="1296" spans="10:14" x14ac:dyDescent="0.25">
      <c r="J1296" s="6" t="s">
        <v>3927</v>
      </c>
      <c r="K1296" s="6" t="s">
        <v>4547</v>
      </c>
      <c r="L1296" s="6" t="s">
        <v>90</v>
      </c>
      <c r="M1296" s="6" t="s">
        <v>4450</v>
      </c>
      <c r="N1296" s="6" t="s">
        <v>6372</v>
      </c>
    </row>
    <row r="1297" spans="10:14" x14ac:dyDescent="0.25">
      <c r="J1297" s="6" t="s">
        <v>1830</v>
      </c>
      <c r="K1297" s="6" t="s">
        <v>4433</v>
      </c>
      <c r="L1297" s="6" t="s">
        <v>90</v>
      </c>
      <c r="M1297" s="6" t="s">
        <v>4434</v>
      </c>
      <c r="N1297" s="6" t="s">
        <v>5364</v>
      </c>
    </row>
    <row r="1298" spans="10:14" x14ac:dyDescent="0.25">
      <c r="J1298" s="6" t="s">
        <v>3929</v>
      </c>
      <c r="K1298" s="6" t="s">
        <v>4456</v>
      </c>
      <c r="L1298" s="6" t="s">
        <v>90</v>
      </c>
      <c r="M1298" s="6" t="s">
        <v>4431</v>
      </c>
      <c r="N1298" s="6" t="s">
        <v>6373</v>
      </c>
    </row>
    <row r="1299" spans="10:14" x14ac:dyDescent="0.25">
      <c r="J1299" s="6" t="s">
        <v>3930</v>
      </c>
      <c r="K1299" s="6" t="s">
        <v>4531</v>
      </c>
      <c r="L1299" s="6" t="s">
        <v>90</v>
      </c>
      <c r="M1299" s="6" t="s">
        <v>4441</v>
      </c>
      <c r="N1299" s="6" t="s">
        <v>6374</v>
      </c>
    </row>
    <row r="1300" spans="10:14" x14ac:dyDescent="0.25">
      <c r="J1300" s="6" t="s">
        <v>1831</v>
      </c>
      <c r="K1300" s="6" t="s">
        <v>4470</v>
      </c>
      <c r="L1300" s="6" t="s">
        <v>90</v>
      </c>
      <c r="M1300" s="6" t="s">
        <v>4441</v>
      </c>
      <c r="N1300" s="6" t="s">
        <v>4983</v>
      </c>
    </row>
    <row r="1301" spans="10:14" x14ac:dyDescent="0.25">
      <c r="J1301" s="6" t="s">
        <v>1833</v>
      </c>
      <c r="K1301" s="6" t="s">
        <v>4445</v>
      </c>
      <c r="L1301" s="6" t="s">
        <v>90</v>
      </c>
      <c r="M1301" s="6" t="s">
        <v>4431</v>
      </c>
      <c r="N1301" s="6" t="s">
        <v>4991</v>
      </c>
    </row>
    <row r="1302" spans="10:14" x14ac:dyDescent="0.25">
      <c r="J1302" s="6" t="s">
        <v>1835</v>
      </c>
      <c r="K1302" s="6" t="s">
        <v>4492</v>
      </c>
      <c r="L1302" s="6" t="s">
        <v>90</v>
      </c>
      <c r="M1302" s="6" t="s">
        <v>4438</v>
      </c>
      <c r="N1302" s="6" t="s">
        <v>4869</v>
      </c>
    </row>
    <row r="1303" spans="10:14" x14ac:dyDescent="0.25">
      <c r="J1303" s="6" t="s">
        <v>1837</v>
      </c>
      <c r="K1303" s="6" t="s">
        <v>4435</v>
      </c>
      <c r="L1303" s="6" t="s">
        <v>90</v>
      </c>
      <c r="M1303" s="6" t="s">
        <v>4436</v>
      </c>
      <c r="N1303" s="6" t="s">
        <v>6375</v>
      </c>
    </row>
    <row r="1304" spans="10:14" x14ac:dyDescent="0.25">
      <c r="J1304" s="6" t="s">
        <v>1839</v>
      </c>
      <c r="K1304" s="6" t="s">
        <v>4500</v>
      </c>
      <c r="L1304" s="6" t="s">
        <v>90</v>
      </c>
      <c r="M1304" s="6" t="s">
        <v>4481</v>
      </c>
      <c r="N1304" s="6" t="s">
        <v>5042</v>
      </c>
    </row>
    <row r="1305" spans="10:14" x14ac:dyDescent="0.25">
      <c r="J1305" s="6" t="s">
        <v>3931</v>
      </c>
      <c r="K1305" s="6" t="s">
        <v>4511</v>
      </c>
      <c r="L1305" s="6" t="s">
        <v>90</v>
      </c>
      <c r="M1305" s="6" t="s">
        <v>4441</v>
      </c>
      <c r="N1305" s="6" t="s">
        <v>6376</v>
      </c>
    </row>
    <row r="1306" spans="10:14" x14ac:dyDescent="0.25">
      <c r="J1306" s="6" t="s">
        <v>1841</v>
      </c>
      <c r="K1306" s="6" t="s">
        <v>4475</v>
      </c>
      <c r="L1306" s="6" t="s">
        <v>90</v>
      </c>
      <c r="M1306" s="6" t="s">
        <v>118</v>
      </c>
      <c r="N1306" s="6" t="s">
        <v>6377</v>
      </c>
    </row>
    <row r="1307" spans="10:14" x14ac:dyDescent="0.25">
      <c r="J1307" s="6" t="s">
        <v>1843</v>
      </c>
      <c r="K1307" s="6" t="s">
        <v>4497</v>
      </c>
      <c r="L1307" s="6" t="s">
        <v>90</v>
      </c>
      <c r="M1307" s="6" t="s">
        <v>4431</v>
      </c>
      <c r="N1307" s="6" t="s">
        <v>6378</v>
      </c>
    </row>
    <row r="1308" spans="10:14" x14ac:dyDescent="0.25">
      <c r="J1308" s="6" t="s">
        <v>3932</v>
      </c>
      <c r="K1308" s="6" t="s">
        <v>4509</v>
      </c>
      <c r="L1308" s="6" t="s">
        <v>90</v>
      </c>
      <c r="M1308" s="6" t="s">
        <v>4434</v>
      </c>
      <c r="N1308" s="6" t="s">
        <v>5376</v>
      </c>
    </row>
    <row r="1309" spans="10:14" x14ac:dyDescent="0.25">
      <c r="J1309" s="6" t="s">
        <v>1845</v>
      </c>
      <c r="K1309" s="6" t="s">
        <v>4548</v>
      </c>
      <c r="L1309" s="6" t="s">
        <v>90</v>
      </c>
      <c r="M1309" s="6" t="s">
        <v>4441</v>
      </c>
      <c r="N1309" s="6" t="s">
        <v>6379</v>
      </c>
    </row>
    <row r="1310" spans="10:14" x14ac:dyDescent="0.25">
      <c r="J1310" s="6" t="s">
        <v>1847</v>
      </c>
      <c r="K1310" s="6" t="s">
        <v>4509</v>
      </c>
      <c r="L1310" s="6" t="s">
        <v>90</v>
      </c>
      <c r="M1310" s="6" t="s">
        <v>4434</v>
      </c>
      <c r="N1310" s="6" t="s">
        <v>4977</v>
      </c>
    </row>
    <row r="1311" spans="10:14" x14ac:dyDescent="0.25">
      <c r="J1311" s="6" t="s">
        <v>1850</v>
      </c>
      <c r="K1311" s="6" t="s">
        <v>4553</v>
      </c>
      <c r="L1311" s="6" t="s">
        <v>90</v>
      </c>
      <c r="M1311" s="6" t="s">
        <v>4450</v>
      </c>
      <c r="N1311" s="6" t="s">
        <v>6380</v>
      </c>
    </row>
    <row r="1312" spans="10:14" x14ac:dyDescent="0.25">
      <c r="J1312" s="6" t="s">
        <v>1852</v>
      </c>
      <c r="K1312" s="6" t="s">
        <v>4563</v>
      </c>
      <c r="L1312" s="6" t="s">
        <v>90</v>
      </c>
      <c r="M1312" s="6" t="s">
        <v>4441</v>
      </c>
      <c r="N1312" s="6" t="s">
        <v>4781</v>
      </c>
    </row>
    <row r="1313" spans="10:14" x14ac:dyDescent="0.25">
      <c r="J1313" s="6" t="s">
        <v>1854</v>
      </c>
      <c r="K1313" s="6" t="s">
        <v>4442</v>
      </c>
      <c r="L1313" s="6" t="s">
        <v>90</v>
      </c>
      <c r="M1313" s="6" t="s">
        <v>4434</v>
      </c>
      <c r="N1313" s="6" t="s">
        <v>6381</v>
      </c>
    </row>
    <row r="1314" spans="10:14" x14ac:dyDescent="0.25">
      <c r="J1314" s="6" t="s">
        <v>1856</v>
      </c>
      <c r="K1314" s="6" t="s">
        <v>4560</v>
      </c>
      <c r="L1314" s="6" t="s">
        <v>90</v>
      </c>
      <c r="M1314" s="6" t="s">
        <v>4436</v>
      </c>
      <c r="N1314" s="6" t="s">
        <v>5301</v>
      </c>
    </row>
    <row r="1315" spans="10:14" x14ac:dyDescent="0.25">
      <c r="J1315" s="6" t="s">
        <v>1858</v>
      </c>
      <c r="K1315" s="6" t="s">
        <v>4439</v>
      </c>
      <c r="L1315" s="6" t="s">
        <v>90</v>
      </c>
      <c r="M1315" s="6" t="s">
        <v>4438</v>
      </c>
      <c r="N1315" s="6" t="s">
        <v>5191</v>
      </c>
    </row>
    <row r="1316" spans="10:14" x14ac:dyDescent="0.25">
      <c r="J1316" s="6" t="s">
        <v>1859</v>
      </c>
      <c r="K1316" s="6" t="s">
        <v>90</v>
      </c>
      <c r="L1316" s="6" t="s">
        <v>90</v>
      </c>
      <c r="M1316" s="6" t="s">
        <v>90</v>
      </c>
      <c r="N1316" s="6" t="s">
        <v>90</v>
      </c>
    </row>
    <row r="1317" spans="10:14" x14ac:dyDescent="0.25">
      <c r="J1317" s="6" t="s">
        <v>1861</v>
      </c>
      <c r="K1317" s="6" t="s">
        <v>4463</v>
      </c>
      <c r="L1317" s="6" t="s">
        <v>90</v>
      </c>
      <c r="M1317" s="6" t="s">
        <v>4434</v>
      </c>
      <c r="N1317" s="6" t="s">
        <v>4976</v>
      </c>
    </row>
    <row r="1318" spans="10:14" x14ac:dyDescent="0.25">
      <c r="J1318" s="6" t="s">
        <v>3933</v>
      </c>
      <c r="K1318" s="6" t="s">
        <v>4547</v>
      </c>
      <c r="L1318" s="6" t="s">
        <v>90</v>
      </c>
      <c r="M1318" s="6" t="s">
        <v>4450</v>
      </c>
      <c r="N1318" s="6" t="s">
        <v>6382</v>
      </c>
    </row>
    <row r="1319" spans="10:14" x14ac:dyDescent="0.25">
      <c r="J1319" s="6" t="s">
        <v>1863</v>
      </c>
      <c r="K1319" s="6" t="s">
        <v>4468</v>
      </c>
      <c r="L1319" s="6" t="s">
        <v>90</v>
      </c>
      <c r="M1319" s="6" t="s">
        <v>4434</v>
      </c>
      <c r="N1319" s="6" t="s">
        <v>6383</v>
      </c>
    </row>
    <row r="1320" spans="10:14" x14ac:dyDescent="0.25">
      <c r="J1320" s="6" t="s">
        <v>1865</v>
      </c>
      <c r="K1320" s="6" t="s">
        <v>4551</v>
      </c>
      <c r="L1320" s="6" t="s">
        <v>90</v>
      </c>
      <c r="M1320" s="6" t="s">
        <v>4455</v>
      </c>
      <c r="N1320" s="6" t="s">
        <v>6384</v>
      </c>
    </row>
    <row r="1321" spans="10:14" x14ac:dyDescent="0.25">
      <c r="J1321" s="6" t="s">
        <v>3935</v>
      </c>
      <c r="K1321" s="6" t="s">
        <v>4473</v>
      </c>
      <c r="L1321" s="6" t="s">
        <v>90</v>
      </c>
      <c r="M1321" s="6" t="s">
        <v>4434</v>
      </c>
      <c r="N1321" s="6" t="s">
        <v>6385</v>
      </c>
    </row>
    <row r="1322" spans="10:14" x14ac:dyDescent="0.25">
      <c r="J1322" s="6" t="s">
        <v>1867</v>
      </c>
      <c r="K1322" s="6" t="s">
        <v>4549</v>
      </c>
      <c r="L1322" s="6" t="s">
        <v>90</v>
      </c>
      <c r="M1322" s="6" t="s">
        <v>4438</v>
      </c>
      <c r="N1322" s="6" t="s">
        <v>4846</v>
      </c>
    </row>
    <row r="1323" spans="10:14" x14ac:dyDescent="0.25">
      <c r="J1323" s="6" t="s">
        <v>1868</v>
      </c>
      <c r="K1323" s="6" t="s">
        <v>4570</v>
      </c>
      <c r="L1323" s="6" t="s">
        <v>90</v>
      </c>
      <c r="M1323" s="6" t="s">
        <v>4503</v>
      </c>
      <c r="N1323" s="6" t="s">
        <v>5804</v>
      </c>
    </row>
    <row r="1324" spans="10:14" x14ac:dyDescent="0.25">
      <c r="J1324" s="6" t="s">
        <v>1869</v>
      </c>
      <c r="K1324" s="6" t="s">
        <v>4570</v>
      </c>
      <c r="L1324" s="6" t="s">
        <v>90</v>
      </c>
      <c r="M1324" s="6" t="s">
        <v>4503</v>
      </c>
      <c r="N1324" s="6" t="s">
        <v>5804</v>
      </c>
    </row>
    <row r="1325" spans="10:14" x14ac:dyDescent="0.25">
      <c r="J1325" s="6" t="s">
        <v>1870</v>
      </c>
      <c r="K1325" s="6" t="s">
        <v>4570</v>
      </c>
      <c r="L1325" s="6" t="s">
        <v>90</v>
      </c>
      <c r="M1325" s="6" t="s">
        <v>4503</v>
      </c>
      <c r="N1325" s="6" t="s">
        <v>5804</v>
      </c>
    </row>
    <row r="1326" spans="10:14" x14ac:dyDescent="0.25">
      <c r="J1326" s="6" t="s">
        <v>1872</v>
      </c>
      <c r="K1326" s="6" t="s">
        <v>4511</v>
      </c>
      <c r="L1326" s="6" t="s">
        <v>90</v>
      </c>
      <c r="M1326" s="6" t="s">
        <v>4441</v>
      </c>
      <c r="N1326" s="6" t="s">
        <v>6386</v>
      </c>
    </row>
    <row r="1327" spans="10:14" x14ac:dyDescent="0.25">
      <c r="J1327" s="6" t="s">
        <v>1874</v>
      </c>
      <c r="K1327" s="6" t="s">
        <v>4488</v>
      </c>
      <c r="L1327" s="6" t="s">
        <v>90</v>
      </c>
      <c r="M1327" s="6" t="s">
        <v>130</v>
      </c>
      <c r="N1327" s="6" t="s">
        <v>6387</v>
      </c>
    </row>
    <row r="1328" spans="10:14" x14ac:dyDescent="0.25">
      <c r="J1328" s="6" t="s">
        <v>3936</v>
      </c>
      <c r="K1328" s="6" t="s">
        <v>4437</v>
      </c>
      <c r="L1328" s="6" t="s">
        <v>90</v>
      </c>
      <c r="M1328" s="6" t="s">
        <v>4438</v>
      </c>
      <c r="N1328" s="6" t="s">
        <v>5472</v>
      </c>
    </row>
    <row r="1329" spans="10:14" x14ac:dyDescent="0.25">
      <c r="J1329" s="6" t="s">
        <v>3938</v>
      </c>
      <c r="K1329" s="6" t="s">
        <v>4498</v>
      </c>
      <c r="L1329" s="6" t="s">
        <v>90</v>
      </c>
      <c r="M1329" s="6" t="s">
        <v>4436</v>
      </c>
      <c r="N1329" s="6" t="s">
        <v>6388</v>
      </c>
    </row>
    <row r="1330" spans="10:14" x14ac:dyDescent="0.25">
      <c r="J1330" s="6" t="s">
        <v>1876</v>
      </c>
      <c r="K1330" s="6" t="s">
        <v>4477</v>
      </c>
      <c r="L1330" s="6" t="s">
        <v>90</v>
      </c>
      <c r="M1330" s="6" t="s">
        <v>4441</v>
      </c>
      <c r="N1330" s="6" t="s">
        <v>6389</v>
      </c>
    </row>
    <row r="1331" spans="10:14" x14ac:dyDescent="0.25">
      <c r="J1331" s="6" t="s">
        <v>3939</v>
      </c>
      <c r="K1331" s="6" t="s">
        <v>4562</v>
      </c>
      <c r="L1331" s="6" t="s">
        <v>90</v>
      </c>
      <c r="M1331" s="6" t="s">
        <v>130</v>
      </c>
      <c r="N1331" s="6" t="s">
        <v>6390</v>
      </c>
    </row>
    <row r="1332" spans="10:14" x14ac:dyDescent="0.25">
      <c r="J1332" s="6" t="s">
        <v>1878</v>
      </c>
      <c r="K1332" s="6" t="s">
        <v>4437</v>
      </c>
      <c r="L1332" s="6" t="s">
        <v>90</v>
      </c>
      <c r="M1332" s="6" t="s">
        <v>4438</v>
      </c>
      <c r="N1332" s="6" t="s">
        <v>5605</v>
      </c>
    </row>
    <row r="1333" spans="10:14" x14ac:dyDescent="0.25">
      <c r="J1333" s="6" t="s">
        <v>3940</v>
      </c>
      <c r="K1333" s="6" t="s">
        <v>4541</v>
      </c>
      <c r="L1333" s="6" t="s">
        <v>90</v>
      </c>
      <c r="M1333" s="6" t="s">
        <v>4441</v>
      </c>
      <c r="N1333" s="6" t="s">
        <v>4751</v>
      </c>
    </row>
    <row r="1334" spans="10:14" x14ac:dyDescent="0.25">
      <c r="J1334" s="6" t="s">
        <v>1880</v>
      </c>
      <c r="K1334" s="6" t="s">
        <v>4542</v>
      </c>
      <c r="L1334" s="6" t="s">
        <v>90</v>
      </c>
      <c r="M1334" s="6" t="s">
        <v>4441</v>
      </c>
      <c r="N1334" s="6" t="s">
        <v>4865</v>
      </c>
    </row>
    <row r="1335" spans="10:14" x14ac:dyDescent="0.25">
      <c r="J1335" s="6" t="s">
        <v>1882</v>
      </c>
      <c r="K1335" s="6" t="s">
        <v>4491</v>
      </c>
      <c r="L1335" s="6" t="s">
        <v>90</v>
      </c>
      <c r="M1335" s="6" t="s">
        <v>4450</v>
      </c>
      <c r="N1335" s="6" t="s">
        <v>4719</v>
      </c>
    </row>
    <row r="1336" spans="10:14" x14ac:dyDescent="0.25">
      <c r="J1336" s="6" t="s">
        <v>3942</v>
      </c>
      <c r="K1336" s="6" t="s">
        <v>4551</v>
      </c>
      <c r="L1336" s="6" t="s">
        <v>90</v>
      </c>
      <c r="M1336" s="6" t="s">
        <v>4455</v>
      </c>
      <c r="N1336" s="6" t="s">
        <v>6391</v>
      </c>
    </row>
    <row r="1337" spans="10:14" x14ac:dyDescent="0.25">
      <c r="J1337" s="6" t="s">
        <v>1884</v>
      </c>
      <c r="K1337" s="6" t="s">
        <v>4488</v>
      </c>
      <c r="L1337" s="6" t="s">
        <v>90</v>
      </c>
      <c r="M1337" s="6" t="s">
        <v>130</v>
      </c>
      <c r="N1337" s="6" t="s">
        <v>5061</v>
      </c>
    </row>
    <row r="1338" spans="10:14" x14ac:dyDescent="0.25">
      <c r="J1338" s="6" t="s">
        <v>1886</v>
      </c>
      <c r="K1338" s="6" t="s">
        <v>4473</v>
      </c>
      <c r="L1338" s="6" t="s">
        <v>90</v>
      </c>
      <c r="M1338" s="6" t="s">
        <v>4434</v>
      </c>
      <c r="N1338" s="6" t="s">
        <v>5294</v>
      </c>
    </row>
    <row r="1339" spans="10:14" x14ac:dyDescent="0.25">
      <c r="J1339" s="6" t="s">
        <v>1888</v>
      </c>
      <c r="K1339" s="6" t="s">
        <v>4447</v>
      </c>
      <c r="L1339" s="6" t="s">
        <v>90</v>
      </c>
      <c r="M1339" s="6" t="s">
        <v>4436</v>
      </c>
      <c r="N1339" s="6" t="s">
        <v>6392</v>
      </c>
    </row>
    <row r="1340" spans="10:14" x14ac:dyDescent="0.25">
      <c r="J1340" s="6" t="s">
        <v>3943</v>
      </c>
      <c r="K1340" s="6" t="s">
        <v>4532</v>
      </c>
      <c r="L1340" s="6" t="s">
        <v>90</v>
      </c>
      <c r="M1340" s="6" t="s">
        <v>130</v>
      </c>
      <c r="N1340" s="6" t="s">
        <v>6393</v>
      </c>
    </row>
    <row r="1341" spans="10:14" x14ac:dyDescent="0.25">
      <c r="J1341" s="6" t="s">
        <v>1890</v>
      </c>
      <c r="K1341" s="6" t="s">
        <v>4502</v>
      </c>
      <c r="L1341" s="6" t="s">
        <v>90</v>
      </c>
      <c r="M1341" s="6" t="s">
        <v>4503</v>
      </c>
      <c r="N1341" s="6" t="s">
        <v>4862</v>
      </c>
    </row>
    <row r="1342" spans="10:14" x14ac:dyDescent="0.25">
      <c r="J1342" s="6" t="s">
        <v>3945</v>
      </c>
      <c r="K1342" s="6" t="s">
        <v>4452</v>
      </c>
      <c r="L1342" s="6" t="s">
        <v>90</v>
      </c>
      <c r="M1342" s="6" t="s">
        <v>4438</v>
      </c>
      <c r="N1342" s="6" t="s">
        <v>6394</v>
      </c>
    </row>
    <row r="1343" spans="10:14" x14ac:dyDescent="0.25">
      <c r="J1343" s="6" t="s">
        <v>3946</v>
      </c>
      <c r="K1343" s="6" t="s">
        <v>4430</v>
      </c>
      <c r="L1343" s="6" t="s">
        <v>90</v>
      </c>
      <c r="M1343" s="6" t="s">
        <v>4431</v>
      </c>
      <c r="N1343" s="6" t="s">
        <v>5001</v>
      </c>
    </row>
    <row r="1344" spans="10:14" x14ac:dyDescent="0.25">
      <c r="J1344" s="6" t="s">
        <v>1892</v>
      </c>
      <c r="K1344" s="6" t="s">
        <v>4557</v>
      </c>
      <c r="L1344" s="6" t="s">
        <v>90</v>
      </c>
      <c r="M1344" s="6" t="s">
        <v>4441</v>
      </c>
      <c r="N1344" s="6" t="s">
        <v>5247</v>
      </c>
    </row>
    <row r="1345" spans="10:14" x14ac:dyDescent="0.25">
      <c r="J1345" s="6" t="s">
        <v>1894</v>
      </c>
      <c r="K1345" s="6" t="s">
        <v>4498</v>
      </c>
      <c r="L1345" s="6" t="s">
        <v>90</v>
      </c>
      <c r="M1345" s="6" t="s">
        <v>4436</v>
      </c>
      <c r="N1345" s="6" t="s">
        <v>6395</v>
      </c>
    </row>
    <row r="1346" spans="10:14" x14ac:dyDescent="0.25">
      <c r="J1346" s="6" t="s">
        <v>1896</v>
      </c>
      <c r="K1346" s="6" t="s">
        <v>4489</v>
      </c>
      <c r="L1346" s="6" t="s">
        <v>90</v>
      </c>
      <c r="M1346" s="6" t="s">
        <v>4455</v>
      </c>
      <c r="N1346" s="6" t="s">
        <v>6396</v>
      </c>
    </row>
    <row r="1347" spans="10:14" x14ac:dyDescent="0.25">
      <c r="J1347" s="6" t="s">
        <v>3948</v>
      </c>
      <c r="K1347" s="6" t="s">
        <v>4466</v>
      </c>
      <c r="L1347" s="6" t="s">
        <v>90</v>
      </c>
      <c r="M1347" s="6" t="s">
        <v>4455</v>
      </c>
      <c r="N1347" s="6" t="s">
        <v>6397</v>
      </c>
    </row>
    <row r="1348" spans="10:14" x14ac:dyDescent="0.25">
      <c r="J1348" s="6" t="s">
        <v>1898</v>
      </c>
      <c r="K1348" s="6" t="s">
        <v>4443</v>
      </c>
      <c r="L1348" s="6" t="s">
        <v>90</v>
      </c>
      <c r="M1348" s="6" t="s">
        <v>4436</v>
      </c>
      <c r="N1348" s="6" t="s">
        <v>6398</v>
      </c>
    </row>
    <row r="1349" spans="10:14" x14ac:dyDescent="0.25">
      <c r="J1349" s="6" t="s">
        <v>3949</v>
      </c>
      <c r="K1349" s="6" t="s">
        <v>4557</v>
      </c>
      <c r="L1349" s="6" t="s">
        <v>90</v>
      </c>
      <c r="M1349" s="6" t="s">
        <v>4441</v>
      </c>
      <c r="N1349" s="6" t="s">
        <v>6399</v>
      </c>
    </row>
    <row r="1350" spans="10:14" x14ac:dyDescent="0.25">
      <c r="J1350" s="6" t="s">
        <v>1900</v>
      </c>
      <c r="K1350" s="6" t="s">
        <v>4471</v>
      </c>
      <c r="L1350" s="6" t="s">
        <v>90</v>
      </c>
      <c r="M1350" s="6" t="s">
        <v>4438</v>
      </c>
      <c r="N1350" s="6" t="s">
        <v>5379</v>
      </c>
    </row>
    <row r="1351" spans="10:14" x14ac:dyDescent="0.25">
      <c r="J1351" s="6" t="s">
        <v>1903</v>
      </c>
      <c r="K1351" s="6" t="s">
        <v>4473</v>
      </c>
      <c r="L1351" s="6" t="s">
        <v>90</v>
      </c>
      <c r="M1351" s="6" t="s">
        <v>4434</v>
      </c>
      <c r="N1351" s="6" t="s">
        <v>6400</v>
      </c>
    </row>
    <row r="1352" spans="10:14" x14ac:dyDescent="0.25">
      <c r="J1352" s="6" t="s">
        <v>1905</v>
      </c>
      <c r="K1352" s="6" t="s">
        <v>4502</v>
      </c>
      <c r="L1352" s="6" t="s">
        <v>90</v>
      </c>
      <c r="M1352" s="6" t="s">
        <v>4503</v>
      </c>
      <c r="N1352" s="6" t="s">
        <v>6401</v>
      </c>
    </row>
    <row r="1353" spans="10:14" x14ac:dyDescent="0.25">
      <c r="J1353" s="6" t="s">
        <v>1907</v>
      </c>
      <c r="K1353" s="6" t="s">
        <v>4521</v>
      </c>
      <c r="L1353" s="6" t="s">
        <v>90</v>
      </c>
      <c r="M1353" s="6" t="s">
        <v>4441</v>
      </c>
      <c r="N1353" s="6" t="s">
        <v>4925</v>
      </c>
    </row>
    <row r="1354" spans="10:14" x14ac:dyDescent="0.25">
      <c r="J1354" s="6" t="s">
        <v>3950</v>
      </c>
      <c r="K1354" s="6" t="s">
        <v>865</v>
      </c>
      <c r="L1354" s="6" t="s">
        <v>90</v>
      </c>
      <c r="M1354" s="6" t="s">
        <v>4438</v>
      </c>
      <c r="N1354" s="6" t="s">
        <v>6402</v>
      </c>
    </row>
    <row r="1355" spans="10:14" x14ac:dyDescent="0.25">
      <c r="J1355" s="6" t="s">
        <v>1909</v>
      </c>
      <c r="K1355" s="6" t="s">
        <v>4439</v>
      </c>
      <c r="L1355" s="6" t="s">
        <v>90</v>
      </c>
      <c r="M1355" s="6" t="s">
        <v>4438</v>
      </c>
      <c r="N1355" s="6" t="s">
        <v>4763</v>
      </c>
    </row>
    <row r="1356" spans="10:14" x14ac:dyDescent="0.25">
      <c r="J1356" s="6" t="s">
        <v>1911</v>
      </c>
      <c r="K1356" s="6" t="s">
        <v>4456</v>
      </c>
      <c r="L1356" s="6" t="s">
        <v>90</v>
      </c>
      <c r="M1356" s="6" t="s">
        <v>4431</v>
      </c>
      <c r="N1356" s="6" t="s">
        <v>4936</v>
      </c>
    </row>
    <row r="1357" spans="10:14" x14ac:dyDescent="0.25">
      <c r="J1357" s="6" t="s">
        <v>1913</v>
      </c>
      <c r="K1357" s="6" t="s">
        <v>4511</v>
      </c>
      <c r="L1357" s="6" t="s">
        <v>90</v>
      </c>
      <c r="M1357" s="6" t="s">
        <v>4441</v>
      </c>
      <c r="N1357" s="6" t="s">
        <v>6403</v>
      </c>
    </row>
    <row r="1358" spans="10:14" x14ac:dyDescent="0.25">
      <c r="J1358" s="6" t="s">
        <v>3952</v>
      </c>
      <c r="K1358" s="6" t="s">
        <v>4504</v>
      </c>
      <c r="L1358" s="6" t="s">
        <v>90</v>
      </c>
      <c r="M1358" s="6" t="s">
        <v>4438</v>
      </c>
      <c r="N1358" s="6" t="s">
        <v>4817</v>
      </c>
    </row>
    <row r="1359" spans="10:14" x14ac:dyDescent="0.25">
      <c r="J1359" s="6" t="s">
        <v>3953</v>
      </c>
      <c r="K1359" s="6" t="s">
        <v>4498</v>
      </c>
      <c r="L1359" s="6" t="s">
        <v>90</v>
      </c>
      <c r="M1359" s="6" t="s">
        <v>4436</v>
      </c>
      <c r="N1359" s="6" t="s">
        <v>6404</v>
      </c>
    </row>
    <row r="1360" spans="10:14" x14ac:dyDescent="0.25">
      <c r="J1360" s="6" t="s">
        <v>3954</v>
      </c>
      <c r="K1360" s="6" t="s">
        <v>4561</v>
      </c>
      <c r="L1360" s="6" t="s">
        <v>90</v>
      </c>
      <c r="M1360" s="6" t="s">
        <v>4441</v>
      </c>
      <c r="N1360" s="6" t="s">
        <v>6405</v>
      </c>
    </row>
    <row r="1361" spans="10:14" x14ac:dyDescent="0.25">
      <c r="J1361" s="6" t="s">
        <v>1914</v>
      </c>
      <c r="K1361" s="6" t="s">
        <v>90</v>
      </c>
      <c r="L1361" s="6" t="s">
        <v>90</v>
      </c>
      <c r="M1361" s="6" t="s">
        <v>90</v>
      </c>
      <c r="N1361" s="6" t="s">
        <v>90</v>
      </c>
    </row>
    <row r="1362" spans="10:14" x14ac:dyDescent="0.25">
      <c r="J1362" s="6" t="s">
        <v>3955</v>
      </c>
      <c r="K1362" s="6" t="s">
        <v>4526</v>
      </c>
      <c r="L1362" s="6" t="s">
        <v>90</v>
      </c>
      <c r="M1362" s="6" t="s">
        <v>4441</v>
      </c>
      <c r="N1362" s="6" t="s">
        <v>6406</v>
      </c>
    </row>
    <row r="1363" spans="10:14" x14ac:dyDescent="0.25">
      <c r="J1363" s="6" t="s">
        <v>1916</v>
      </c>
      <c r="K1363" s="6" t="s">
        <v>4470</v>
      </c>
      <c r="L1363" s="6" t="s">
        <v>90</v>
      </c>
      <c r="M1363" s="6" t="s">
        <v>4441</v>
      </c>
      <c r="N1363" s="6" t="s">
        <v>6407</v>
      </c>
    </row>
    <row r="1364" spans="10:14" x14ac:dyDescent="0.25">
      <c r="J1364" s="6" t="s">
        <v>3957</v>
      </c>
      <c r="K1364" s="6" t="s">
        <v>4560</v>
      </c>
      <c r="L1364" s="6" t="s">
        <v>90</v>
      </c>
      <c r="M1364" s="6" t="s">
        <v>4436</v>
      </c>
      <c r="N1364" s="6" t="s">
        <v>5282</v>
      </c>
    </row>
    <row r="1365" spans="10:14" x14ac:dyDescent="0.25">
      <c r="J1365" s="6" t="s">
        <v>1918</v>
      </c>
      <c r="K1365" s="6" t="s">
        <v>4531</v>
      </c>
      <c r="L1365" s="6" t="s">
        <v>90</v>
      </c>
      <c r="M1365" s="6" t="s">
        <v>4441</v>
      </c>
      <c r="N1365" s="6" t="s">
        <v>5072</v>
      </c>
    </row>
    <row r="1366" spans="10:14" x14ac:dyDescent="0.25">
      <c r="J1366" s="6" t="s">
        <v>1920</v>
      </c>
      <c r="K1366" s="6" t="s">
        <v>4468</v>
      </c>
      <c r="L1366" s="6" t="s">
        <v>90</v>
      </c>
      <c r="M1366" s="6" t="s">
        <v>4434</v>
      </c>
      <c r="N1366" s="6" t="s">
        <v>5137</v>
      </c>
    </row>
    <row r="1367" spans="10:14" x14ac:dyDescent="0.25">
      <c r="J1367" s="6" t="s">
        <v>1922</v>
      </c>
      <c r="K1367" s="6" t="s">
        <v>4446</v>
      </c>
      <c r="L1367" s="6" t="s">
        <v>90</v>
      </c>
      <c r="M1367" s="6" t="s">
        <v>4431</v>
      </c>
      <c r="N1367" s="6" t="s">
        <v>4855</v>
      </c>
    </row>
    <row r="1368" spans="10:14" x14ac:dyDescent="0.25">
      <c r="J1368" s="6" t="s">
        <v>1924</v>
      </c>
      <c r="K1368" s="6" t="s">
        <v>4544</v>
      </c>
      <c r="L1368" s="6" t="s">
        <v>90</v>
      </c>
      <c r="M1368" s="6" t="s">
        <v>4436</v>
      </c>
      <c r="N1368" s="6" t="s">
        <v>5360</v>
      </c>
    </row>
    <row r="1369" spans="10:14" x14ac:dyDescent="0.25">
      <c r="J1369" s="6" t="s">
        <v>3959</v>
      </c>
      <c r="K1369" s="6" t="s">
        <v>4530</v>
      </c>
      <c r="L1369" s="6" t="s">
        <v>90</v>
      </c>
      <c r="M1369" s="6" t="s">
        <v>4441</v>
      </c>
      <c r="N1369" s="6" t="s">
        <v>5662</v>
      </c>
    </row>
    <row r="1370" spans="10:14" x14ac:dyDescent="0.25">
      <c r="J1370" s="6" t="s">
        <v>1926</v>
      </c>
      <c r="K1370" s="6" t="s">
        <v>4462</v>
      </c>
      <c r="L1370" s="6" t="s">
        <v>90</v>
      </c>
      <c r="M1370" s="6" t="s">
        <v>4434</v>
      </c>
      <c r="N1370" s="6" t="s">
        <v>6408</v>
      </c>
    </row>
    <row r="1371" spans="10:14" x14ac:dyDescent="0.25">
      <c r="J1371" s="6" t="s">
        <v>3961</v>
      </c>
      <c r="K1371" s="6" t="s">
        <v>4534</v>
      </c>
      <c r="L1371" s="6" t="s">
        <v>90</v>
      </c>
      <c r="M1371" s="6" t="s">
        <v>4441</v>
      </c>
      <c r="N1371" s="6" t="s">
        <v>6409</v>
      </c>
    </row>
    <row r="1372" spans="10:14" x14ac:dyDescent="0.25">
      <c r="J1372" s="6" t="s">
        <v>1928</v>
      </c>
      <c r="K1372" s="6" t="s">
        <v>4448</v>
      </c>
      <c r="L1372" s="6" t="s">
        <v>90</v>
      </c>
      <c r="M1372" s="6" t="s">
        <v>4431</v>
      </c>
      <c r="N1372" s="6" t="s">
        <v>6410</v>
      </c>
    </row>
    <row r="1373" spans="10:14" x14ac:dyDescent="0.25">
      <c r="J1373" s="6" t="s">
        <v>1930</v>
      </c>
      <c r="K1373" s="6" t="s">
        <v>4568</v>
      </c>
      <c r="L1373" s="6" t="s">
        <v>90</v>
      </c>
      <c r="M1373" s="6" t="s">
        <v>4450</v>
      </c>
      <c r="N1373" s="6" t="s">
        <v>5149</v>
      </c>
    </row>
    <row r="1374" spans="10:14" x14ac:dyDescent="0.25">
      <c r="J1374" s="6" t="s">
        <v>1932</v>
      </c>
      <c r="K1374" s="6" t="s">
        <v>4456</v>
      </c>
      <c r="L1374" s="6" t="s">
        <v>90</v>
      </c>
      <c r="M1374" s="6" t="s">
        <v>4431</v>
      </c>
      <c r="N1374" s="6" t="s">
        <v>5567</v>
      </c>
    </row>
    <row r="1375" spans="10:14" x14ac:dyDescent="0.25">
      <c r="J1375" s="6" t="s">
        <v>1934</v>
      </c>
      <c r="K1375" s="6" t="s">
        <v>865</v>
      </c>
      <c r="L1375" s="6" t="s">
        <v>90</v>
      </c>
      <c r="M1375" s="6" t="s">
        <v>4438</v>
      </c>
      <c r="N1375" s="6" t="s">
        <v>6411</v>
      </c>
    </row>
    <row r="1376" spans="10:14" x14ac:dyDescent="0.25">
      <c r="J1376" s="6" t="s">
        <v>1936</v>
      </c>
      <c r="K1376" s="6" t="s">
        <v>4430</v>
      </c>
      <c r="L1376" s="6" t="s">
        <v>90</v>
      </c>
      <c r="M1376" s="6" t="s">
        <v>4431</v>
      </c>
      <c r="N1376" s="6" t="s">
        <v>5330</v>
      </c>
    </row>
    <row r="1377" spans="10:14" x14ac:dyDescent="0.25">
      <c r="J1377" s="6" t="s">
        <v>1938</v>
      </c>
      <c r="K1377" s="6" t="s">
        <v>4508</v>
      </c>
      <c r="L1377" s="6" t="s">
        <v>90</v>
      </c>
      <c r="M1377" s="6" t="s">
        <v>4441</v>
      </c>
      <c r="N1377" s="6" t="s">
        <v>6412</v>
      </c>
    </row>
    <row r="1378" spans="10:14" x14ac:dyDescent="0.25">
      <c r="J1378" s="6" t="s">
        <v>3963</v>
      </c>
      <c r="K1378" s="6" t="s">
        <v>4486</v>
      </c>
      <c r="L1378" s="6" t="s">
        <v>90</v>
      </c>
      <c r="M1378" s="6" t="s">
        <v>130</v>
      </c>
      <c r="N1378" s="6" t="s">
        <v>6413</v>
      </c>
    </row>
    <row r="1379" spans="10:14" x14ac:dyDescent="0.25">
      <c r="J1379" s="6" t="s">
        <v>1940</v>
      </c>
      <c r="K1379" s="6" t="s">
        <v>4435</v>
      </c>
      <c r="L1379" s="6" t="s">
        <v>90</v>
      </c>
      <c r="M1379" s="6" t="s">
        <v>4436</v>
      </c>
      <c r="N1379" s="6" t="s">
        <v>5144</v>
      </c>
    </row>
    <row r="1380" spans="10:14" x14ac:dyDescent="0.25">
      <c r="J1380" s="6" t="s">
        <v>1942</v>
      </c>
      <c r="K1380" s="6" t="s">
        <v>4522</v>
      </c>
      <c r="L1380" s="6" t="s">
        <v>90</v>
      </c>
      <c r="M1380" s="6" t="s">
        <v>4503</v>
      </c>
      <c r="N1380" s="6" t="s">
        <v>6414</v>
      </c>
    </row>
    <row r="1381" spans="10:14" x14ac:dyDescent="0.25">
      <c r="J1381" s="6" t="s">
        <v>1944</v>
      </c>
      <c r="K1381" s="6" t="s">
        <v>4435</v>
      </c>
      <c r="L1381" s="6" t="s">
        <v>90</v>
      </c>
      <c r="M1381" s="6" t="s">
        <v>4436</v>
      </c>
      <c r="N1381" s="6" t="s">
        <v>6415</v>
      </c>
    </row>
    <row r="1382" spans="10:14" x14ac:dyDescent="0.25">
      <c r="J1382" s="6" t="s">
        <v>1946</v>
      </c>
      <c r="K1382" s="6" t="s">
        <v>4447</v>
      </c>
      <c r="L1382" s="6" t="s">
        <v>90</v>
      </c>
      <c r="M1382" s="6" t="s">
        <v>4436</v>
      </c>
      <c r="N1382" s="6" t="s">
        <v>6416</v>
      </c>
    </row>
    <row r="1383" spans="10:14" x14ac:dyDescent="0.25">
      <c r="J1383" s="6" t="s">
        <v>1948</v>
      </c>
      <c r="K1383" s="6" t="s">
        <v>4470</v>
      </c>
      <c r="L1383" s="6" t="s">
        <v>90</v>
      </c>
      <c r="M1383" s="6" t="s">
        <v>4441</v>
      </c>
      <c r="N1383" s="6" t="s">
        <v>4765</v>
      </c>
    </row>
    <row r="1384" spans="10:14" x14ac:dyDescent="0.25">
      <c r="J1384" s="6" t="s">
        <v>3965</v>
      </c>
      <c r="K1384" s="6" t="s">
        <v>4475</v>
      </c>
      <c r="L1384" s="6" t="s">
        <v>90</v>
      </c>
      <c r="M1384" s="6" t="s">
        <v>118</v>
      </c>
      <c r="N1384" s="6" t="s">
        <v>6417</v>
      </c>
    </row>
    <row r="1385" spans="10:14" x14ac:dyDescent="0.25">
      <c r="J1385" s="6" t="s">
        <v>1950</v>
      </c>
      <c r="K1385" s="6" t="s">
        <v>4542</v>
      </c>
      <c r="L1385" s="6" t="s">
        <v>90</v>
      </c>
      <c r="M1385" s="6" t="s">
        <v>4441</v>
      </c>
      <c r="N1385" s="6" t="s">
        <v>4699</v>
      </c>
    </row>
    <row r="1386" spans="10:14" x14ac:dyDescent="0.25">
      <c r="J1386" s="6" t="s">
        <v>3967</v>
      </c>
      <c r="K1386" s="6" t="s">
        <v>4529</v>
      </c>
      <c r="L1386" s="6" t="s">
        <v>90</v>
      </c>
      <c r="M1386" s="6" t="s">
        <v>4450</v>
      </c>
      <c r="N1386" s="6" t="s">
        <v>5297</v>
      </c>
    </row>
    <row r="1387" spans="10:14" x14ac:dyDescent="0.25">
      <c r="J1387" s="6" t="s">
        <v>3969</v>
      </c>
      <c r="K1387" s="6" t="s">
        <v>4478</v>
      </c>
      <c r="L1387" s="6" t="s">
        <v>90</v>
      </c>
      <c r="M1387" s="6" t="s">
        <v>4438</v>
      </c>
      <c r="N1387" s="6" t="s">
        <v>6418</v>
      </c>
    </row>
    <row r="1388" spans="10:14" x14ac:dyDescent="0.25">
      <c r="J1388" s="6" t="s">
        <v>1952</v>
      </c>
      <c r="K1388" s="6" t="s">
        <v>4480</v>
      </c>
      <c r="L1388" s="6" t="s">
        <v>90</v>
      </c>
      <c r="M1388" s="6" t="s">
        <v>4481</v>
      </c>
      <c r="N1388" s="6" t="s">
        <v>6419</v>
      </c>
    </row>
    <row r="1389" spans="10:14" x14ac:dyDescent="0.25">
      <c r="J1389" s="6" t="s">
        <v>1954</v>
      </c>
      <c r="K1389" s="6" t="s">
        <v>4561</v>
      </c>
      <c r="L1389" s="6" t="s">
        <v>90</v>
      </c>
      <c r="M1389" s="6" t="s">
        <v>4441</v>
      </c>
      <c r="N1389" s="6" t="s">
        <v>4698</v>
      </c>
    </row>
    <row r="1390" spans="10:14" x14ac:dyDescent="0.25">
      <c r="J1390" s="6" t="s">
        <v>3971</v>
      </c>
      <c r="K1390" s="6" t="s">
        <v>4534</v>
      </c>
      <c r="L1390" s="6" t="s">
        <v>90</v>
      </c>
      <c r="M1390" s="6" t="s">
        <v>4441</v>
      </c>
      <c r="N1390" s="6" t="s">
        <v>5266</v>
      </c>
    </row>
    <row r="1391" spans="10:14" x14ac:dyDescent="0.25">
      <c r="J1391" s="6" t="s">
        <v>1957</v>
      </c>
      <c r="K1391" s="6" t="s">
        <v>4496</v>
      </c>
      <c r="L1391" s="6" t="s">
        <v>90</v>
      </c>
      <c r="M1391" s="6" t="s">
        <v>4438</v>
      </c>
      <c r="N1391" s="6" t="s">
        <v>4953</v>
      </c>
    </row>
    <row r="1392" spans="10:14" x14ac:dyDescent="0.25">
      <c r="J1392" s="6" t="s">
        <v>3972</v>
      </c>
      <c r="K1392" s="6" t="s">
        <v>4444</v>
      </c>
      <c r="L1392" s="6" t="s">
        <v>90</v>
      </c>
      <c r="M1392" s="6" t="s">
        <v>4438</v>
      </c>
      <c r="N1392" s="6" t="s">
        <v>6420</v>
      </c>
    </row>
    <row r="1393" spans="10:14" x14ac:dyDescent="0.25">
      <c r="J1393" s="6" t="s">
        <v>3973</v>
      </c>
      <c r="K1393" s="6" t="s">
        <v>4558</v>
      </c>
      <c r="L1393" s="6" t="s">
        <v>90</v>
      </c>
      <c r="M1393" s="6" t="s">
        <v>4455</v>
      </c>
      <c r="N1393" s="6" t="s">
        <v>6421</v>
      </c>
    </row>
    <row r="1394" spans="10:14" x14ac:dyDescent="0.25">
      <c r="J1394" s="6" t="s">
        <v>3974</v>
      </c>
      <c r="K1394" s="6" t="s">
        <v>865</v>
      </c>
      <c r="L1394" s="6" t="s">
        <v>90</v>
      </c>
      <c r="M1394" s="6" t="s">
        <v>4438</v>
      </c>
      <c r="N1394" s="6" t="s">
        <v>5240</v>
      </c>
    </row>
    <row r="1395" spans="10:14" x14ac:dyDescent="0.25">
      <c r="J1395" s="6" t="s">
        <v>1959</v>
      </c>
      <c r="K1395" s="6" t="s">
        <v>4491</v>
      </c>
      <c r="L1395" s="6" t="s">
        <v>90</v>
      </c>
      <c r="M1395" s="6" t="s">
        <v>4450</v>
      </c>
      <c r="N1395" s="6" t="s">
        <v>6422</v>
      </c>
    </row>
    <row r="1396" spans="10:14" x14ac:dyDescent="0.25">
      <c r="J1396" s="6" t="s">
        <v>4590</v>
      </c>
      <c r="K1396" s="6" t="s">
        <v>4491</v>
      </c>
      <c r="L1396" s="6" t="s">
        <v>90</v>
      </c>
      <c r="M1396" s="6" t="s">
        <v>4450</v>
      </c>
      <c r="N1396" s="6" t="s">
        <v>6422</v>
      </c>
    </row>
    <row r="1397" spans="10:14" x14ac:dyDescent="0.25">
      <c r="J1397" s="6" t="s">
        <v>1963</v>
      </c>
      <c r="K1397" s="6" t="s">
        <v>4482</v>
      </c>
      <c r="L1397" s="6" t="s">
        <v>90</v>
      </c>
      <c r="M1397" s="6" t="s">
        <v>4436</v>
      </c>
      <c r="N1397" s="6" t="s">
        <v>6423</v>
      </c>
    </row>
    <row r="1398" spans="10:14" x14ac:dyDescent="0.25">
      <c r="J1398" s="6" t="s">
        <v>1965</v>
      </c>
      <c r="K1398" s="6" t="s">
        <v>4536</v>
      </c>
      <c r="L1398" s="6" t="s">
        <v>90</v>
      </c>
      <c r="M1398" s="6" t="s">
        <v>4434</v>
      </c>
      <c r="N1398" s="6" t="s">
        <v>6424</v>
      </c>
    </row>
    <row r="1399" spans="10:14" x14ac:dyDescent="0.25">
      <c r="J1399" s="6" t="s">
        <v>1967</v>
      </c>
      <c r="K1399" s="6" t="s">
        <v>4560</v>
      </c>
      <c r="L1399" s="6" t="s">
        <v>90</v>
      </c>
      <c r="M1399" s="6" t="s">
        <v>4436</v>
      </c>
      <c r="N1399" s="6" t="s">
        <v>6425</v>
      </c>
    </row>
    <row r="1400" spans="10:14" x14ac:dyDescent="0.25">
      <c r="J1400" s="6" t="s">
        <v>1969</v>
      </c>
      <c r="K1400" s="6" t="s">
        <v>4542</v>
      </c>
      <c r="L1400" s="6" t="s">
        <v>90</v>
      </c>
      <c r="M1400" s="6" t="s">
        <v>4441</v>
      </c>
      <c r="N1400" s="6" t="s">
        <v>6426</v>
      </c>
    </row>
    <row r="1401" spans="10:14" x14ac:dyDescent="0.25">
      <c r="J1401" s="6" t="s">
        <v>1971</v>
      </c>
      <c r="K1401" s="6" t="s">
        <v>4518</v>
      </c>
      <c r="L1401" s="6" t="s">
        <v>90</v>
      </c>
      <c r="M1401" s="6" t="s">
        <v>4438</v>
      </c>
      <c r="N1401" s="6" t="s">
        <v>5470</v>
      </c>
    </row>
    <row r="1402" spans="10:14" x14ac:dyDescent="0.25">
      <c r="J1402" s="6" t="s">
        <v>3975</v>
      </c>
      <c r="K1402" s="6" t="s">
        <v>4457</v>
      </c>
      <c r="L1402" s="6" t="s">
        <v>90</v>
      </c>
      <c r="M1402" s="6" t="s">
        <v>4438</v>
      </c>
      <c r="N1402" s="6" t="s">
        <v>6427</v>
      </c>
    </row>
    <row r="1403" spans="10:14" x14ac:dyDescent="0.25">
      <c r="J1403" s="6" t="s">
        <v>1973</v>
      </c>
      <c r="K1403" s="6" t="s">
        <v>4485</v>
      </c>
      <c r="L1403" s="6" t="s">
        <v>90</v>
      </c>
      <c r="M1403" s="6" t="s">
        <v>130</v>
      </c>
      <c r="N1403" s="6" t="s">
        <v>4877</v>
      </c>
    </row>
    <row r="1404" spans="10:14" x14ac:dyDescent="0.25">
      <c r="J1404" s="6" t="s">
        <v>1975</v>
      </c>
      <c r="K1404" s="6" t="s">
        <v>4490</v>
      </c>
      <c r="L1404" s="6" t="s">
        <v>90</v>
      </c>
      <c r="M1404" s="6" t="s">
        <v>4436</v>
      </c>
      <c r="N1404" s="6" t="s">
        <v>5408</v>
      </c>
    </row>
    <row r="1405" spans="10:14" x14ac:dyDescent="0.25">
      <c r="J1405" s="6" t="s">
        <v>1977</v>
      </c>
      <c r="K1405" s="6" t="s">
        <v>865</v>
      </c>
      <c r="L1405" s="6" t="s">
        <v>90</v>
      </c>
      <c r="M1405" s="6" t="s">
        <v>4438</v>
      </c>
      <c r="N1405" s="6" t="s">
        <v>4770</v>
      </c>
    </row>
    <row r="1406" spans="10:14" x14ac:dyDescent="0.25">
      <c r="J1406" s="6" t="s">
        <v>1979</v>
      </c>
      <c r="K1406" s="6" t="s">
        <v>4500</v>
      </c>
      <c r="L1406" s="6" t="s">
        <v>90</v>
      </c>
      <c r="M1406" s="6" t="s">
        <v>4481</v>
      </c>
      <c r="N1406" s="6" t="s">
        <v>5359</v>
      </c>
    </row>
    <row r="1407" spans="10:14" x14ac:dyDescent="0.25">
      <c r="J1407" s="6" t="s">
        <v>1981</v>
      </c>
      <c r="K1407" s="6" t="s">
        <v>4452</v>
      </c>
      <c r="L1407" s="6" t="s">
        <v>90</v>
      </c>
      <c r="M1407" s="6" t="s">
        <v>4438</v>
      </c>
      <c r="N1407" s="6" t="s">
        <v>4783</v>
      </c>
    </row>
    <row r="1408" spans="10:14" x14ac:dyDescent="0.25">
      <c r="J1408" s="6" t="s">
        <v>1983</v>
      </c>
      <c r="K1408" s="6" t="s">
        <v>4495</v>
      </c>
      <c r="L1408" s="6" t="s">
        <v>90</v>
      </c>
      <c r="M1408" s="6" t="s">
        <v>4431</v>
      </c>
      <c r="N1408" s="6" t="s">
        <v>6428</v>
      </c>
    </row>
    <row r="1409" spans="10:14" x14ac:dyDescent="0.25">
      <c r="J1409" s="6" t="s">
        <v>3977</v>
      </c>
      <c r="K1409" s="6" t="s">
        <v>4453</v>
      </c>
      <c r="L1409" s="6" t="s">
        <v>90</v>
      </c>
      <c r="M1409" s="6" t="s">
        <v>4441</v>
      </c>
      <c r="N1409" s="6" t="s">
        <v>6429</v>
      </c>
    </row>
    <row r="1410" spans="10:14" x14ac:dyDescent="0.25">
      <c r="J1410" s="6" t="s">
        <v>1985</v>
      </c>
      <c r="K1410" s="6" t="s">
        <v>4473</v>
      </c>
      <c r="L1410" s="6" t="s">
        <v>90</v>
      </c>
      <c r="M1410" s="6" t="s">
        <v>4434</v>
      </c>
      <c r="N1410" s="6" t="s">
        <v>1984</v>
      </c>
    </row>
    <row r="1411" spans="10:14" x14ac:dyDescent="0.25">
      <c r="J1411" s="6" t="s">
        <v>1987</v>
      </c>
      <c r="K1411" s="6" t="s">
        <v>4440</v>
      </c>
      <c r="L1411" s="6" t="s">
        <v>90</v>
      </c>
      <c r="M1411" s="6" t="s">
        <v>4441</v>
      </c>
      <c r="N1411" s="6" t="s">
        <v>6430</v>
      </c>
    </row>
    <row r="1412" spans="10:14" x14ac:dyDescent="0.25">
      <c r="J1412" s="6" t="s">
        <v>1989</v>
      </c>
      <c r="K1412" s="6" t="s">
        <v>4493</v>
      </c>
      <c r="L1412" s="6" t="s">
        <v>90</v>
      </c>
      <c r="M1412" s="6" t="s">
        <v>4450</v>
      </c>
      <c r="N1412" s="6" t="s">
        <v>5195</v>
      </c>
    </row>
    <row r="1413" spans="10:14" x14ac:dyDescent="0.25">
      <c r="J1413" s="6" t="s">
        <v>1991</v>
      </c>
      <c r="K1413" s="6" t="s">
        <v>585</v>
      </c>
      <c r="L1413" s="6" t="s">
        <v>90</v>
      </c>
      <c r="M1413" s="6" t="s">
        <v>4450</v>
      </c>
      <c r="N1413" s="6" t="s">
        <v>4713</v>
      </c>
    </row>
    <row r="1414" spans="10:14" x14ac:dyDescent="0.25">
      <c r="J1414" s="6" t="s">
        <v>1993</v>
      </c>
      <c r="K1414" s="6" t="s">
        <v>4511</v>
      </c>
      <c r="L1414" s="6" t="s">
        <v>90</v>
      </c>
      <c r="M1414" s="6" t="s">
        <v>4441</v>
      </c>
      <c r="N1414" s="6" t="s">
        <v>6431</v>
      </c>
    </row>
    <row r="1415" spans="10:14" x14ac:dyDescent="0.25">
      <c r="J1415" s="6" t="s">
        <v>4591</v>
      </c>
      <c r="K1415" s="6" t="s">
        <v>4492</v>
      </c>
      <c r="L1415" s="6" t="s">
        <v>90</v>
      </c>
      <c r="M1415" s="6" t="s">
        <v>4438</v>
      </c>
      <c r="N1415" s="6" t="s">
        <v>5336</v>
      </c>
    </row>
    <row r="1416" spans="10:14" x14ac:dyDescent="0.25">
      <c r="J1416" s="6" t="s">
        <v>4592</v>
      </c>
      <c r="K1416" s="6" t="s">
        <v>4492</v>
      </c>
      <c r="L1416" s="6" t="s">
        <v>90</v>
      </c>
      <c r="M1416" s="6" t="s">
        <v>4438</v>
      </c>
      <c r="N1416" s="6" t="s">
        <v>5336</v>
      </c>
    </row>
    <row r="1417" spans="10:14" x14ac:dyDescent="0.25">
      <c r="J1417" s="6" t="s">
        <v>1998</v>
      </c>
      <c r="K1417" s="6" t="s">
        <v>4550</v>
      </c>
      <c r="L1417" s="6" t="s">
        <v>90</v>
      </c>
      <c r="M1417" s="6" t="s">
        <v>4431</v>
      </c>
      <c r="N1417" s="6" t="s">
        <v>5573</v>
      </c>
    </row>
    <row r="1418" spans="10:14" x14ac:dyDescent="0.25">
      <c r="J1418" s="6" t="s">
        <v>3978</v>
      </c>
      <c r="K1418" s="6" t="s">
        <v>4571</v>
      </c>
      <c r="L1418" s="6" t="s">
        <v>90</v>
      </c>
      <c r="M1418" s="6" t="s">
        <v>130</v>
      </c>
      <c r="N1418" s="6" t="s">
        <v>5437</v>
      </c>
    </row>
    <row r="1419" spans="10:14" x14ac:dyDescent="0.25">
      <c r="J1419" s="6" t="s">
        <v>3979</v>
      </c>
      <c r="K1419" s="6" t="s">
        <v>4508</v>
      </c>
      <c r="L1419" s="6" t="s">
        <v>90</v>
      </c>
      <c r="M1419" s="6" t="s">
        <v>4441</v>
      </c>
      <c r="N1419" s="6" t="s">
        <v>6432</v>
      </c>
    </row>
    <row r="1420" spans="10:14" x14ac:dyDescent="0.25">
      <c r="J1420" s="6" t="s">
        <v>3981</v>
      </c>
      <c r="K1420" s="6" t="s">
        <v>4448</v>
      </c>
      <c r="L1420" s="6" t="s">
        <v>90</v>
      </c>
      <c r="M1420" s="6" t="s">
        <v>4431</v>
      </c>
      <c r="N1420" s="6" t="s">
        <v>6433</v>
      </c>
    </row>
    <row r="1421" spans="10:14" x14ac:dyDescent="0.25">
      <c r="J1421" s="6" t="s">
        <v>2000</v>
      </c>
      <c r="K1421" s="6" t="s">
        <v>4544</v>
      </c>
      <c r="L1421" s="6" t="s">
        <v>90</v>
      </c>
      <c r="M1421" s="6" t="s">
        <v>4436</v>
      </c>
      <c r="N1421" s="6" t="s">
        <v>6434</v>
      </c>
    </row>
    <row r="1422" spans="10:14" x14ac:dyDescent="0.25">
      <c r="J1422" s="6" t="s">
        <v>2002</v>
      </c>
      <c r="K1422" s="6" t="s">
        <v>4546</v>
      </c>
      <c r="L1422" s="6" t="s">
        <v>90</v>
      </c>
      <c r="M1422" s="6" t="s">
        <v>130</v>
      </c>
      <c r="N1422" s="6" t="s">
        <v>5006</v>
      </c>
    </row>
    <row r="1423" spans="10:14" x14ac:dyDescent="0.25">
      <c r="J1423" s="6" t="s">
        <v>2004</v>
      </c>
      <c r="K1423" s="6" t="s">
        <v>4532</v>
      </c>
      <c r="L1423" s="6" t="s">
        <v>90</v>
      </c>
      <c r="M1423" s="6" t="s">
        <v>130</v>
      </c>
      <c r="N1423" s="6" t="s">
        <v>5574</v>
      </c>
    </row>
    <row r="1424" spans="10:14" x14ac:dyDescent="0.25">
      <c r="J1424" s="6" t="s">
        <v>2006</v>
      </c>
      <c r="K1424" s="6" t="s">
        <v>4556</v>
      </c>
      <c r="L1424" s="6" t="s">
        <v>90</v>
      </c>
      <c r="M1424" s="6" t="s">
        <v>4481</v>
      </c>
      <c r="N1424" s="6" t="s">
        <v>4811</v>
      </c>
    </row>
    <row r="1425" spans="10:14" x14ac:dyDescent="0.25">
      <c r="J1425" s="6" t="s">
        <v>2008</v>
      </c>
      <c r="K1425" s="6" t="s">
        <v>4500</v>
      </c>
      <c r="L1425" s="6" t="s">
        <v>90</v>
      </c>
      <c r="M1425" s="6" t="s">
        <v>4481</v>
      </c>
      <c r="N1425" s="6" t="s">
        <v>5626</v>
      </c>
    </row>
    <row r="1426" spans="10:14" x14ac:dyDescent="0.25">
      <c r="J1426" s="6" t="s">
        <v>2010</v>
      </c>
      <c r="K1426" s="6" t="s">
        <v>4559</v>
      </c>
      <c r="L1426" s="6" t="s">
        <v>90</v>
      </c>
      <c r="M1426" s="6" t="s">
        <v>4455</v>
      </c>
      <c r="N1426" s="6" t="s">
        <v>6435</v>
      </c>
    </row>
    <row r="1427" spans="10:14" x14ac:dyDescent="0.25">
      <c r="J1427" s="6" t="s">
        <v>2012</v>
      </c>
      <c r="K1427" s="6" t="s">
        <v>4468</v>
      </c>
      <c r="L1427" s="6" t="s">
        <v>90</v>
      </c>
      <c r="M1427" s="6" t="s">
        <v>4434</v>
      </c>
      <c r="N1427" s="6" t="s">
        <v>6436</v>
      </c>
    </row>
    <row r="1428" spans="10:14" x14ac:dyDescent="0.25">
      <c r="J1428" s="6" t="s">
        <v>3983</v>
      </c>
      <c r="K1428" s="6" t="s">
        <v>4462</v>
      </c>
      <c r="L1428" s="6" t="s">
        <v>90</v>
      </c>
      <c r="M1428" s="6" t="s">
        <v>4434</v>
      </c>
      <c r="N1428" s="6" t="s">
        <v>6437</v>
      </c>
    </row>
    <row r="1429" spans="10:14" x14ac:dyDescent="0.25">
      <c r="J1429" s="6" t="s">
        <v>3984</v>
      </c>
      <c r="K1429" s="6" t="s">
        <v>4512</v>
      </c>
      <c r="L1429" s="6" t="s">
        <v>90</v>
      </c>
      <c r="M1429" s="6" t="s">
        <v>4434</v>
      </c>
      <c r="N1429" s="6" t="s">
        <v>6438</v>
      </c>
    </row>
    <row r="1430" spans="10:14" x14ac:dyDescent="0.25">
      <c r="J1430" s="6" t="s">
        <v>3986</v>
      </c>
      <c r="K1430" s="6" t="s">
        <v>4492</v>
      </c>
      <c r="L1430" s="6" t="s">
        <v>90</v>
      </c>
      <c r="M1430" s="6" t="s">
        <v>4438</v>
      </c>
      <c r="N1430" s="6" t="s">
        <v>5448</v>
      </c>
    </row>
    <row r="1431" spans="10:14" x14ac:dyDescent="0.25">
      <c r="J1431" s="6" t="s">
        <v>2014</v>
      </c>
      <c r="K1431" s="6" t="s">
        <v>4445</v>
      </c>
      <c r="L1431" s="6" t="s">
        <v>90</v>
      </c>
      <c r="M1431" s="6" t="s">
        <v>4431</v>
      </c>
      <c r="N1431" s="6" t="s">
        <v>5568</v>
      </c>
    </row>
    <row r="1432" spans="10:14" x14ac:dyDescent="0.25">
      <c r="J1432" s="6" t="s">
        <v>2016</v>
      </c>
      <c r="K1432" s="6" t="s">
        <v>4448</v>
      </c>
      <c r="L1432" s="6" t="s">
        <v>90</v>
      </c>
      <c r="M1432" s="6" t="s">
        <v>4431</v>
      </c>
      <c r="N1432" s="6" t="s">
        <v>5572</v>
      </c>
    </row>
    <row r="1433" spans="10:14" x14ac:dyDescent="0.25">
      <c r="J1433" s="6" t="s">
        <v>2018</v>
      </c>
      <c r="K1433" s="6" t="s">
        <v>4480</v>
      </c>
      <c r="L1433" s="6" t="s">
        <v>90</v>
      </c>
      <c r="M1433" s="6" t="s">
        <v>4481</v>
      </c>
      <c r="N1433" s="6" t="s">
        <v>5111</v>
      </c>
    </row>
    <row r="1434" spans="10:14" x14ac:dyDescent="0.25">
      <c r="J1434" s="6" t="s">
        <v>3988</v>
      </c>
      <c r="K1434" s="6" t="s">
        <v>4448</v>
      </c>
      <c r="L1434" s="6" t="s">
        <v>90</v>
      </c>
      <c r="M1434" s="6" t="s">
        <v>4431</v>
      </c>
      <c r="N1434" s="6" t="s">
        <v>6439</v>
      </c>
    </row>
    <row r="1435" spans="10:14" x14ac:dyDescent="0.25">
      <c r="J1435" s="6" t="s">
        <v>2020</v>
      </c>
      <c r="K1435" s="6" t="s">
        <v>4448</v>
      </c>
      <c r="L1435" s="6" t="s">
        <v>90</v>
      </c>
      <c r="M1435" s="6" t="s">
        <v>4431</v>
      </c>
      <c r="N1435" s="6" t="s">
        <v>6440</v>
      </c>
    </row>
    <row r="1436" spans="10:14" x14ac:dyDescent="0.25">
      <c r="J1436" s="6" t="s">
        <v>2022</v>
      </c>
      <c r="K1436" s="6" t="s">
        <v>4468</v>
      </c>
      <c r="L1436" s="6" t="s">
        <v>90</v>
      </c>
      <c r="M1436" s="6" t="s">
        <v>4434</v>
      </c>
      <c r="N1436" s="6" t="s">
        <v>6441</v>
      </c>
    </row>
    <row r="1437" spans="10:14" x14ac:dyDescent="0.25">
      <c r="J1437" s="6" t="s">
        <v>2024</v>
      </c>
      <c r="K1437" s="6" t="s">
        <v>4560</v>
      </c>
      <c r="L1437" s="6" t="s">
        <v>90</v>
      </c>
      <c r="M1437" s="6" t="s">
        <v>4436</v>
      </c>
      <c r="N1437" s="6" t="s">
        <v>5394</v>
      </c>
    </row>
    <row r="1438" spans="10:14" x14ac:dyDescent="0.25">
      <c r="J1438" s="6" t="s">
        <v>2026</v>
      </c>
      <c r="K1438" s="6" t="s">
        <v>4474</v>
      </c>
      <c r="L1438" s="6" t="s">
        <v>90</v>
      </c>
      <c r="M1438" s="6" t="s">
        <v>4438</v>
      </c>
      <c r="N1438" s="6" t="s">
        <v>4912</v>
      </c>
    </row>
    <row r="1439" spans="10:14" x14ac:dyDescent="0.25">
      <c r="J1439" s="6" t="s">
        <v>3989</v>
      </c>
      <c r="K1439" s="6" t="s">
        <v>4482</v>
      </c>
      <c r="L1439" s="6" t="s">
        <v>90</v>
      </c>
      <c r="M1439" s="6" t="s">
        <v>4436</v>
      </c>
      <c r="N1439" s="6" t="s">
        <v>6442</v>
      </c>
    </row>
    <row r="1440" spans="10:14" x14ac:dyDescent="0.25">
      <c r="J1440" s="6" t="s">
        <v>3990</v>
      </c>
      <c r="K1440" s="6" t="s">
        <v>865</v>
      </c>
      <c r="L1440" s="6" t="s">
        <v>90</v>
      </c>
      <c r="M1440" s="6" t="s">
        <v>4438</v>
      </c>
      <c r="N1440" s="6" t="s">
        <v>5128</v>
      </c>
    </row>
    <row r="1441" spans="10:14" x14ac:dyDescent="0.25">
      <c r="J1441" s="6" t="s">
        <v>2027</v>
      </c>
      <c r="K1441" s="6" t="s">
        <v>4544</v>
      </c>
      <c r="L1441" s="6" t="s">
        <v>90</v>
      </c>
      <c r="M1441" s="6" t="s">
        <v>4436</v>
      </c>
      <c r="N1441" s="6" t="s">
        <v>6443</v>
      </c>
    </row>
    <row r="1442" spans="10:14" x14ac:dyDescent="0.25">
      <c r="J1442" s="6" t="s">
        <v>2029</v>
      </c>
      <c r="K1442" s="6" t="s">
        <v>4462</v>
      </c>
      <c r="L1442" s="6" t="s">
        <v>90</v>
      </c>
      <c r="M1442" s="6" t="s">
        <v>4434</v>
      </c>
      <c r="N1442" s="6" t="s">
        <v>5571</v>
      </c>
    </row>
    <row r="1443" spans="10:14" x14ac:dyDescent="0.25">
      <c r="J1443" s="6" t="s">
        <v>2031</v>
      </c>
      <c r="K1443" s="6" t="s">
        <v>4502</v>
      </c>
      <c r="L1443" s="6" t="s">
        <v>90</v>
      </c>
      <c r="M1443" s="6" t="s">
        <v>4503</v>
      </c>
      <c r="N1443" s="6" t="s">
        <v>6444</v>
      </c>
    </row>
    <row r="1444" spans="10:14" x14ac:dyDescent="0.25">
      <c r="J1444" s="6" t="s">
        <v>2033</v>
      </c>
      <c r="K1444" s="6" t="s">
        <v>4433</v>
      </c>
      <c r="L1444" s="6" t="s">
        <v>90</v>
      </c>
      <c r="M1444" s="6" t="s">
        <v>4434</v>
      </c>
      <c r="N1444" s="6" t="s">
        <v>5037</v>
      </c>
    </row>
    <row r="1445" spans="10:14" x14ac:dyDescent="0.25">
      <c r="J1445" s="6" t="s">
        <v>2035</v>
      </c>
      <c r="K1445" s="6" t="s">
        <v>4472</v>
      </c>
      <c r="L1445" s="6" t="s">
        <v>90</v>
      </c>
      <c r="M1445" s="6" t="s">
        <v>4438</v>
      </c>
      <c r="N1445" s="6" t="s">
        <v>4854</v>
      </c>
    </row>
    <row r="1446" spans="10:14" x14ac:dyDescent="0.25">
      <c r="J1446" s="6" t="s">
        <v>2037</v>
      </c>
      <c r="K1446" s="6" t="s">
        <v>4473</v>
      </c>
      <c r="L1446" s="6" t="s">
        <v>90</v>
      </c>
      <c r="M1446" s="6" t="s">
        <v>4434</v>
      </c>
      <c r="N1446" s="6" t="s">
        <v>6445</v>
      </c>
    </row>
    <row r="1447" spans="10:14" x14ac:dyDescent="0.25">
      <c r="J1447" s="6" t="s">
        <v>2039</v>
      </c>
      <c r="K1447" s="6" t="s">
        <v>4510</v>
      </c>
      <c r="L1447" s="6" t="s">
        <v>90</v>
      </c>
      <c r="M1447" s="6" t="s">
        <v>130</v>
      </c>
      <c r="N1447" s="6" t="s">
        <v>5285</v>
      </c>
    </row>
    <row r="1448" spans="10:14" x14ac:dyDescent="0.25">
      <c r="J1448" s="6" t="s">
        <v>2041</v>
      </c>
      <c r="K1448" s="6" t="s">
        <v>4447</v>
      </c>
      <c r="L1448" s="6" t="s">
        <v>90</v>
      </c>
      <c r="M1448" s="6" t="s">
        <v>4436</v>
      </c>
      <c r="N1448" s="6" t="s">
        <v>6446</v>
      </c>
    </row>
    <row r="1449" spans="10:14" x14ac:dyDescent="0.25">
      <c r="J1449" s="6" t="s">
        <v>2043</v>
      </c>
      <c r="K1449" s="6" t="s">
        <v>4522</v>
      </c>
      <c r="L1449" s="6" t="s">
        <v>90</v>
      </c>
      <c r="M1449" s="6" t="s">
        <v>4503</v>
      </c>
      <c r="N1449" s="6" t="s">
        <v>6447</v>
      </c>
    </row>
    <row r="1450" spans="10:14" x14ac:dyDescent="0.25">
      <c r="J1450" s="6" t="s">
        <v>2045</v>
      </c>
      <c r="K1450" s="6" t="s">
        <v>4430</v>
      </c>
      <c r="L1450" s="6" t="s">
        <v>90</v>
      </c>
      <c r="M1450" s="6" t="s">
        <v>4431</v>
      </c>
      <c r="N1450" s="6" t="s">
        <v>6448</v>
      </c>
    </row>
    <row r="1451" spans="10:14" x14ac:dyDescent="0.25">
      <c r="J1451" s="6" t="s">
        <v>2047</v>
      </c>
      <c r="K1451" s="6" t="s">
        <v>4480</v>
      </c>
      <c r="L1451" s="6" t="s">
        <v>90</v>
      </c>
      <c r="M1451" s="6" t="s">
        <v>4481</v>
      </c>
      <c r="N1451" s="6" t="s">
        <v>6449</v>
      </c>
    </row>
    <row r="1452" spans="10:14" x14ac:dyDescent="0.25">
      <c r="J1452" s="6" t="s">
        <v>2049</v>
      </c>
      <c r="K1452" s="6" t="s">
        <v>4465</v>
      </c>
      <c r="L1452" s="6" t="s">
        <v>90</v>
      </c>
      <c r="M1452" s="6" t="s">
        <v>4436</v>
      </c>
      <c r="N1452" s="6" t="s">
        <v>6450</v>
      </c>
    </row>
    <row r="1453" spans="10:14" x14ac:dyDescent="0.25">
      <c r="J1453" s="6" t="s">
        <v>2051</v>
      </c>
      <c r="K1453" s="6" t="s">
        <v>4534</v>
      </c>
      <c r="L1453" s="6" t="s">
        <v>90</v>
      </c>
      <c r="M1453" s="6" t="s">
        <v>4441</v>
      </c>
      <c r="N1453" s="6" t="s">
        <v>5569</v>
      </c>
    </row>
    <row r="1454" spans="10:14" x14ac:dyDescent="0.25">
      <c r="J1454" s="6" t="s">
        <v>3991</v>
      </c>
      <c r="K1454" s="6" t="s">
        <v>4486</v>
      </c>
      <c r="L1454" s="6" t="s">
        <v>90</v>
      </c>
      <c r="M1454" s="6" t="s">
        <v>130</v>
      </c>
      <c r="N1454" s="6" t="s">
        <v>6451</v>
      </c>
    </row>
    <row r="1455" spans="10:14" x14ac:dyDescent="0.25">
      <c r="J1455" s="6" t="s">
        <v>2053</v>
      </c>
      <c r="K1455" s="6" t="s">
        <v>4542</v>
      </c>
      <c r="L1455" s="6" t="s">
        <v>90</v>
      </c>
      <c r="M1455" s="6" t="s">
        <v>4441</v>
      </c>
      <c r="N1455" s="6" t="s">
        <v>5638</v>
      </c>
    </row>
    <row r="1456" spans="10:14" x14ac:dyDescent="0.25">
      <c r="J1456" s="6" t="s">
        <v>3992</v>
      </c>
      <c r="K1456" s="6" t="s">
        <v>4507</v>
      </c>
      <c r="L1456" s="6" t="s">
        <v>90</v>
      </c>
      <c r="M1456" s="6" t="s">
        <v>4503</v>
      </c>
      <c r="N1456" s="6" t="s">
        <v>6452</v>
      </c>
    </row>
    <row r="1457" spans="10:14" x14ac:dyDescent="0.25">
      <c r="J1457" s="6" t="s">
        <v>3994</v>
      </c>
      <c r="K1457" s="6" t="s">
        <v>4532</v>
      </c>
      <c r="L1457" s="6" t="s">
        <v>90</v>
      </c>
      <c r="M1457" s="6" t="s">
        <v>130</v>
      </c>
      <c r="N1457" s="6" t="s">
        <v>5051</v>
      </c>
    </row>
    <row r="1458" spans="10:14" x14ac:dyDescent="0.25">
      <c r="J1458" s="6" t="s">
        <v>2055</v>
      </c>
      <c r="K1458" s="6" t="s">
        <v>4468</v>
      </c>
      <c r="L1458" s="6" t="s">
        <v>90</v>
      </c>
      <c r="M1458" s="6" t="s">
        <v>4434</v>
      </c>
      <c r="N1458" s="6" t="s">
        <v>6453</v>
      </c>
    </row>
    <row r="1459" spans="10:14" x14ac:dyDescent="0.25">
      <c r="J1459" s="6" t="s">
        <v>3995</v>
      </c>
      <c r="K1459" s="6" t="s">
        <v>4492</v>
      </c>
      <c r="L1459" s="6" t="s">
        <v>90</v>
      </c>
      <c r="M1459" s="6" t="s">
        <v>4438</v>
      </c>
      <c r="N1459" s="6" t="s">
        <v>6454</v>
      </c>
    </row>
    <row r="1460" spans="10:14" x14ac:dyDescent="0.25">
      <c r="J1460" s="6" t="s">
        <v>2057</v>
      </c>
      <c r="K1460" s="6" t="s">
        <v>4457</v>
      </c>
      <c r="L1460" s="6" t="s">
        <v>90</v>
      </c>
      <c r="M1460" s="6" t="s">
        <v>4438</v>
      </c>
      <c r="N1460" s="6" t="s">
        <v>5566</v>
      </c>
    </row>
    <row r="1461" spans="10:14" x14ac:dyDescent="0.25">
      <c r="J1461" s="6" t="s">
        <v>2059</v>
      </c>
      <c r="K1461" s="6" t="s">
        <v>4468</v>
      </c>
      <c r="L1461" s="6" t="s">
        <v>90</v>
      </c>
      <c r="M1461" s="6" t="s">
        <v>4434</v>
      </c>
      <c r="N1461" s="6" t="s">
        <v>5570</v>
      </c>
    </row>
    <row r="1462" spans="10:14" x14ac:dyDescent="0.25">
      <c r="J1462" s="6" t="s">
        <v>2061</v>
      </c>
      <c r="K1462" s="6" t="s">
        <v>90</v>
      </c>
      <c r="L1462" s="6" t="s">
        <v>90</v>
      </c>
      <c r="M1462" s="6" t="s">
        <v>90</v>
      </c>
      <c r="N1462" s="6" t="s">
        <v>90</v>
      </c>
    </row>
    <row r="1463" spans="10:14" x14ac:dyDescent="0.25">
      <c r="J1463" s="6" t="s">
        <v>2063</v>
      </c>
      <c r="K1463" s="6" t="s">
        <v>4458</v>
      </c>
      <c r="L1463" s="6" t="s">
        <v>90</v>
      </c>
      <c r="M1463" s="6" t="s">
        <v>4436</v>
      </c>
      <c r="N1463" s="6" t="s">
        <v>6455</v>
      </c>
    </row>
    <row r="1464" spans="10:14" x14ac:dyDescent="0.25">
      <c r="J1464" s="6" t="s">
        <v>2065</v>
      </c>
      <c r="K1464" s="6" t="s">
        <v>4480</v>
      </c>
      <c r="L1464" s="6" t="s">
        <v>90</v>
      </c>
      <c r="M1464" s="6" t="s">
        <v>4481</v>
      </c>
      <c r="N1464" s="6" t="s">
        <v>5276</v>
      </c>
    </row>
    <row r="1465" spans="10:14" x14ac:dyDescent="0.25">
      <c r="J1465" s="6" t="s">
        <v>3996</v>
      </c>
      <c r="K1465" s="6" t="s">
        <v>4569</v>
      </c>
      <c r="L1465" s="6" t="s">
        <v>90</v>
      </c>
      <c r="M1465" s="6" t="s">
        <v>4436</v>
      </c>
      <c r="N1465" s="6" t="s">
        <v>6456</v>
      </c>
    </row>
    <row r="1466" spans="10:14" x14ac:dyDescent="0.25">
      <c r="J1466" s="6" t="s">
        <v>2067</v>
      </c>
      <c r="K1466" s="6" t="s">
        <v>4440</v>
      </c>
      <c r="L1466" s="6" t="s">
        <v>90</v>
      </c>
      <c r="M1466" s="6" t="s">
        <v>4441</v>
      </c>
      <c r="N1466" s="6" t="s">
        <v>5366</v>
      </c>
    </row>
    <row r="1467" spans="10:14" x14ac:dyDescent="0.25">
      <c r="J1467" s="6" t="s">
        <v>3998</v>
      </c>
      <c r="K1467" s="6" t="s">
        <v>4496</v>
      </c>
      <c r="L1467" s="6" t="s">
        <v>90</v>
      </c>
      <c r="M1467" s="6" t="s">
        <v>4438</v>
      </c>
      <c r="N1467" s="6" t="s">
        <v>5363</v>
      </c>
    </row>
    <row r="1468" spans="10:14" x14ac:dyDescent="0.25">
      <c r="J1468" s="6" t="s">
        <v>3999</v>
      </c>
      <c r="K1468" s="6" t="s">
        <v>4486</v>
      </c>
      <c r="L1468" s="6" t="s">
        <v>90</v>
      </c>
      <c r="M1468" s="6" t="s">
        <v>130</v>
      </c>
      <c r="N1468" s="6" t="s">
        <v>6457</v>
      </c>
    </row>
    <row r="1469" spans="10:14" x14ac:dyDescent="0.25">
      <c r="J1469" s="6" t="s">
        <v>4001</v>
      </c>
      <c r="K1469" s="6" t="s">
        <v>4468</v>
      </c>
      <c r="L1469" s="6" t="s">
        <v>90</v>
      </c>
      <c r="M1469" s="6" t="s">
        <v>4434</v>
      </c>
      <c r="N1469" s="6" t="s">
        <v>6458</v>
      </c>
    </row>
    <row r="1470" spans="10:14" x14ac:dyDescent="0.25">
      <c r="J1470" s="6" t="s">
        <v>4003</v>
      </c>
      <c r="K1470" s="6" t="s">
        <v>4457</v>
      </c>
      <c r="L1470" s="6" t="s">
        <v>90</v>
      </c>
      <c r="M1470" s="6" t="s">
        <v>4438</v>
      </c>
      <c r="N1470" s="6" t="s">
        <v>5219</v>
      </c>
    </row>
    <row r="1471" spans="10:14" x14ac:dyDescent="0.25">
      <c r="J1471" s="6" t="s">
        <v>4005</v>
      </c>
      <c r="K1471" s="6" t="s">
        <v>4526</v>
      </c>
      <c r="L1471" s="6" t="s">
        <v>90</v>
      </c>
      <c r="M1471" s="6" t="s">
        <v>4441</v>
      </c>
      <c r="N1471" s="6" t="s">
        <v>6459</v>
      </c>
    </row>
    <row r="1472" spans="10:14" x14ac:dyDescent="0.25">
      <c r="J1472" s="6" t="s">
        <v>4007</v>
      </c>
      <c r="K1472" s="6" t="s">
        <v>4464</v>
      </c>
      <c r="L1472" s="6" t="s">
        <v>90</v>
      </c>
      <c r="M1472" s="6" t="s">
        <v>4434</v>
      </c>
      <c r="N1472" s="6" t="s">
        <v>6460</v>
      </c>
    </row>
    <row r="1473" spans="10:14" x14ac:dyDescent="0.25">
      <c r="J1473" s="6" t="s">
        <v>4008</v>
      </c>
      <c r="K1473" s="6" t="s">
        <v>4458</v>
      </c>
      <c r="L1473" s="6" t="s">
        <v>90</v>
      </c>
      <c r="M1473" s="6" t="s">
        <v>4436</v>
      </c>
      <c r="N1473" s="6" t="s">
        <v>6461</v>
      </c>
    </row>
    <row r="1474" spans="10:14" x14ac:dyDescent="0.25">
      <c r="J1474" s="6" t="s">
        <v>2069</v>
      </c>
      <c r="K1474" s="6" t="s">
        <v>4456</v>
      </c>
      <c r="L1474" s="6" t="s">
        <v>90</v>
      </c>
      <c r="M1474" s="6" t="s">
        <v>4431</v>
      </c>
      <c r="N1474" s="6" t="s">
        <v>6462</v>
      </c>
    </row>
    <row r="1475" spans="10:14" x14ac:dyDescent="0.25">
      <c r="J1475" s="6" t="s">
        <v>2071</v>
      </c>
      <c r="K1475" s="6" t="s">
        <v>4473</v>
      </c>
      <c r="L1475" s="6" t="s">
        <v>90</v>
      </c>
      <c r="M1475" s="6" t="s">
        <v>4434</v>
      </c>
      <c r="N1475" s="6" t="s">
        <v>6463</v>
      </c>
    </row>
    <row r="1476" spans="10:14" x14ac:dyDescent="0.25">
      <c r="J1476" s="6" t="s">
        <v>4010</v>
      </c>
      <c r="K1476" s="6" t="s">
        <v>4498</v>
      </c>
      <c r="L1476" s="6" t="s">
        <v>90</v>
      </c>
      <c r="M1476" s="6" t="s">
        <v>4436</v>
      </c>
      <c r="N1476" s="6" t="s">
        <v>6464</v>
      </c>
    </row>
    <row r="1477" spans="10:14" x14ac:dyDescent="0.25">
      <c r="J1477" s="6" t="s">
        <v>2073</v>
      </c>
      <c r="K1477" s="6" t="s">
        <v>4497</v>
      </c>
      <c r="L1477" s="6" t="s">
        <v>90</v>
      </c>
      <c r="M1477" s="6" t="s">
        <v>4431</v>
      </c>
      <c r="N1477" s="6" t="s">
        <v>5578</v>
      </c>
    </row>
    <row r="1478" spans="10:14" x14ac:dyDescent="0.25">
      <c r="J1478" s="6" t="s">
        <v>2075</v>
      </c>
      <c r="K1478" s="6" t="s">
        <v>4453</v>
      </c>
      <c r="L1478" s="6" t="s">
        <v>90</v>
      </c>
      <c r="M1478" s="6" t="s">
        <v>4441</v>
      </c>
      <c r="N1478" s="6" t="s">
        <v>5183</v>
      </c>
    </row>
    <row r="1479" spans="10:14" x14ac:dyDescent="0.25">
      <c r="J1479" s="6" t="s">
        <v>4011</v>
      </c>
      <c r="K1479" s="6" t="s">
        <v>4440</v>
      </c>
      <c r="L1479" s="6" t="s">
        <v>90</v>
      </c>
      <c r="M1479" s="6" t="s">
        <v>4441</v>
      </c>
      <c r="N1479" s="6" t="s">
        <v>6465</v>
      </c>
    </row>
    <row r="1480" spans="10:14" x14ac:dyDescent="0.25">
      <c r="J1480" s="6" t="s">
        <v>4012</v>
      </c>
      <c r="K1480" s="6" t="s">
        <v>4476</v>
      </c>
      <c r="L1480" s="6" t="s">
        <v>90</v>
      </c>
      <c r="M1480" s="6" t="s">
        <v>130</v>
      </c>
      <c r="N1480" s="6" t="s">
        <v>6466</v>
      </c>
    </row>
    <row r="1481" spans="10:14" x14ac:dyDescent="0.25">
      <c r="J1481" s="6" t="s">
        <v>2077</v>
      </c>
      <c r="K1481" s="6" t="s">
        <v>4473</v>
      </c>
      <c r="L1481" s="6" t="s">
        <v>90</v>
      </c>
      <c r="M1481" s="6" t="s">
        <v>4434</v>
      </c>
      <c r="N1481" s="6" t="s">
        <v>6467</v>
      </c>
    </row>
    <row r="1482" spans="10:14" x14ac:dyDescent="0.25">
      <c r="J1482" s="6" t="s">
        <v>2078</v>
      </c>
      <c r="K1482" s="6" t="s">
        <v>4464</v>
      </c>
      <c r="L1482" s="6" t="s">
        <v>90</v>
      </c>
      <c r="M1482" s="6" t="s">
        <v>4434</v>
      </c>
      <c r="N1482" s="6" t="s">
        <v>5384</v>
      </c>
    </row>
    <row r="1483" spans="10:14" x14ac:dyDescent="0.25">
      <c r="J1483" s="6" t="s">
        <v>2080</v>
      </c>
      <c r="K1483" s="6" t="s">
        <v>4544</v>
      </c>
      <c r="L1483" s="6" t="s">
        <v>90</v>
      </c>
      <c r="M1483" s="6" t="s">
        <v>4436</v>
      </c>
      <c r="N1483" s="6" t="s">
        <v>5576</v>
      </c>
    </row>
    <row r="1484" spans="10:14" x14ac:dyDescent="0.25">
      <c r="J1484" s="6" t="s">
        <v>4013</v>
      </c>
      <c r="K1484" s="6" t="s">
        <v>4571</v>
      </c>
      <c r="L1484" s="6" t="s">
        <v>90</v>
      </c>
      <c r="M1484" s="6" t="s">
        <v>130</v>
      </c>
      <c r="N1484" s="6" t="s">
        <v>6468</v>
      </c>
    </row>
    <row r="1485" spans="10:14" x14ac:dyDescent="0.25">
      <c r="J1485" s="6" t="s">
        <v>2082</v>
      </c>
      <c r="K1485" s="6" t="s">
        <v>4496</v>
      </c>
      <c r="L1485" s="6" t="s">
        <v>90</v>
      </c>
      <c r="M1485" s="6" t="s">
        <v>4438</v>
      </c>
      <c r="N1485" s="6" t="s">
        <v>5581</v>
      </c>
    </row>
    <row r="1486" spans="10:14" x14ac:dyDescent="0.25">
      <c r="J1486" s="6" t="s">
        <v>2084</v>
      </c>
      <c r="K1486" s="6" t="s">
        <v>4567</v>
      </c>
      <c r="L1486" s="6" t="s">
        <v>90</v>
      </c>
      <c r="M1486" s="6" t="s">
        <v>4481</v>
      </c>
      <c r="N1486" s="6" t="s">
        <v>6469</v>
      </c>
    </row>
    <row r="1487" spans="10:14" x14ac:dyDescent="0.25">
      <c r="J1487" s="6" t="s">
        <v>2086</v>
      </c>
      <c r="K1487" s="6" t="s">
        <v>4475</v>
      </c>
      <c r="L1487" s="6" t="s">
        <v>90</v>
      </c>
      <c r="M1487" s="6" t="s">
        <v>118</v>
      </c>
      <c r="N1487" s="6" t="s">
        <v>5461</v>
      </c>
    </row>
    <row r="1488" spans="10:14" x14ac:dyDescent="0.25">
      <c r="J1488" s="6" t="s">
        <v>2088</v>
      </c>
      <c r="K1488" s="6" t="s">
        <v>4476</v>
      </c>
      <c r="L1488" s="6" t="s">
        <v>90</v>
      </c>
      <c r="M1488" s="6" t="s">
        <v>130</v>
      </c>
      <c r="N1488" s="6" t="s">
        <v>5580</v>
      </c>
    </row>
    <row r="1489" spans="10:14" x14ac:dyDescent="0.25">
      <c r="J1489" s="6" t="s">
        <v>4015</v>
      </c>
      <c r="K1489" s="6" t="s">
        <v>4430</v>
      </c>
      <c r="L1489" s="6" t="s">
        <v>90</v>
      </c>
      <c r="M1489" s="6" t="s">
        <v>4431</v>
      </c>
      <c r="N1489" s="6" t="s">
        <v>6470</v>
      </c>
    </row>
    <row r="1490" spans="10:14" x14ac:dyDescent="0.25">
      <c r="J1490" s="6" t="s">
        <v>2090</v>
      </c>
      <c r="K1490" s="6" t="s">
        <v>4430</v>
      </c>
      <c r="L1490" s="6" t="s">
        <v>90</v>
      </c>
      <c r="M1490" s="6" t="s">
        <v>4431</v>
      </c>
      <c r="N1490" s="6" t="s">
        <v>6471</v>
      </c>
    </row>
    <row r="1491" spans="10:14" x14ac:dyDescent="0.25">
      <c r="J1491" s="6" t="s">
        <v>2092</v>
      </c>
      <c r="K1491" s="6" t="s">
        <v>4514</v>
      </c>
      <c r="L1491" s="6" t="s">
        <v>90</v>
      </c>
      <c r="M1491" s="6" t="s">
        <v>118</v>
      </c>
      <c r="N1491" s="6" t="s">
        <v>6472</v>
      </c>
    </row>
    <row r="1492" spans="10:14" x14ac:dyDescent="0.25">
      <c r="J1492" s="6" t="s">
        <v>2094</v>
      </c>
      <c r="K1492" s="6" t="s">
        <v>4462</v>
      </c>
      <c r="L1492" s="6" t="s">
        <v>90</v>
      </c>
      <c r="M1492" s="6" t="s">
        <v>4434</v>
      </c>
      <c r="N1492" s="6" t="s">
        <v>6473</v>
      </c>
    </row>
    <row r="1493" spans="10:14" x14ac:dyDescent="0.25">
      <c r="J1493" s="6" t="s">
        <v>2096</v>
      </c>
      <c r="K1493" s="6" t="s">
        <v>4488</v>
      </c>
      <c r="L1493" s="6" t="s">
        <v>90</v>
      </c>
      <c r="M1493" s="6" t="s">
        <v>130</v>
      </c>
      <c r="N1493" s="6" t="s">
        <v>5579</v>
      </c>
    </row>
    <row r="1494" spans="10:14" x14ac:dyDescent="0.25">
      <c r="J1494" s="6" t="s">
        <v>2098</v>
      </c>
      <c r="K1494" s="6" t="s">
        <v>4462</v>
      </c>
      <c r="L1494" s="6" t="s">
        <v>90</v>
      </c>
      <c r="M1494" s="6" t="s">
        <v>4434</v>
      </c>
      <c r="N1494" s="6" t="s">
        <v>6474</v>
      </c>
    </row>
    <row r="1495" spans="10:14" x14ac:dyDescent="0.25">
      <c r="J1495" s="6" t="s">
        <v>2100</v>
      </c>
      <c r="K1495" s="6" t="s">
        <v>4523</v>
      </c>
      <c r="L1495" s="6" t="s">
        <v>90</v>
      </c>
      <c r="M1495" s="6" t="s">
        <v>118</v>
      </c>
      <c r="N1495" s="6" t="s">
        <v>6475</v>
      </c>
    </row>
    <row r="1496" spans="10:14" x14ac:dyDescent="0.25">
      <c r="J1496" s="6" t="s">
        <v>2102</v>
      </c>
      <c r="K1496" s="6" t="s">
        <v>4539</v>
      </c>
      <c r="L1496" s="6" t="s">
        <v>90</v>
      </c>
      <c r="M1496" s="6" t="s">
        <v>4481</v>
      </c>
      <c r="N1496" s="6" t="s">
        <v>6476</v>
      </c>
    </row>
    <row r="1497" spans="10:14" x14ac:dyDescent="0.25">
      <c r="J1497" s="6" t="s">
        <v>2104</v>
      </c>
      <c r="K1497" s="6" t="s">
        <v>4502</v>
      </c>
      <c r="L1497" s="6" t="s">
        <v>90</v>
      </c>
      <c r="M1497" s="6" t="s">
        <v>4503</v>
      </c>
      <c r="N1497" s="6" t="s">
        <v>5105</v>
      </c>
    </row>
    <row r="1498" spans="10:14" x14ac:dyDescent="0.25">
      <c r="J1498" s="6" t="s">
        <v>2106</v>
      </c>
      <c r="K1498" s="6" t="s">
        <v>4475</v>
      </c>
      <c r="L1498" s="6" t="s">
        <v>90</v>
      </c>
      <c r="M1498" s="6" t="s">
        <v>118</v>
      </c>
      <c r="N1498" s="6" t="s">
        <v>5354</v>
      </c>
    </row>
    <row r="1499" spans="10:14" x14ac:dyDescent="0.25">
      <c r="J1499" s="6" t="s">
        <v>4016</v>
      </c>
      <c r="K1499" s="6" t="s">
        <v>4532</v>
      </c>
      <c r="L1499" s="6" t="s">
        <v>90</v>
      </c>
      <c r="M1499" s="6" t="s">
        <v>130</v>
      </c>
      <c r="N1499" s="6" t="s">
        <v>6477</v>
      </c>
    </row>
    <row r="1500" spans="10:14" x14ac:dyDescent="0.25">
      <c r="J1500" s="6" t="s">
        <v>4018</v>
      </c>
      <c r="K1500" s="6" t="s">
        <v>4559</v>
      </c>
      <c r="L1500" s="6" t="s">
        <v>90</v>
      </c>
      <c r="M1500" s="6" t="s">
        <v>4455</v>
      </c>
      <c r="N1500" s="6" t="s">
        <v>6478</v>
      </c>
    </row>
    <row r="1501" spans="10:14" x14ac:dyDescent="0.25">
      <c r="J1501" s="6" t="s">
        <v>4019</v>
      </c>
      <c r="K1501" s="6" t="s">
        <v>4456</v>
      </c>
      <c r="L1501" s="6" t="s">
        <v>90</v>
      </c>
      <c r="M1501" s="6" t="s">
        <v>4431</v>
      </c>
      <c r="N1501" s="6" t="s">
        <v>6479</v>
      </c>
    </row>
    <row r="1502" spans="10:14" x14ac:dyDescent="0.25">
      <c r="J1502" s="6" t="s">
        <v>4020</v>
      </c>
      <c r="K1502" s="6" t="s">
        <v>4432</v>
      </c>
      <c r="L1502" s="6" t="s">
        <v>90</v>
      </c>
      <c r="M1502" s="6" t="s">
        <v>130</v>
      </c>
      <c r="N1502" s="6" t="s">
        <v>4833</v>
      </c>
    </row>
    <row r="1503" spans="10:14" x14ac:dyDescent="0.25">
      <c r="J1503" s="6" t="s">
        <v>2108</v>
      </c>
      <c r="K1503" s="6" t="s">
        <v>4523</v>
      </c>
      <c r="L1503" s="6" t="s">
        <v>90</v>
      </c>
      <c r="M1503" s="6" t="s">
        <v>118</v>
      </c>
      <c r="N1503" s="6" t="s">
        <v>6480</v>
      </c>
    </row>
    <row r="1504" spans="10:14" x14ac:dyDescent="0.25">
      <c r="J1504" s="6" t="s">
        <v>2110</v>
      </c>
      <c r="K1504" s="6" t="s">
        <v>4473</v>
      </c>
      <c r="L1504" s="6" t="s">
        <v>90</v>
      </c>
      <c r="M1504" s="6" t="s">
        <v>4434</v>
      </c>
      <c r="N1504" s="6" t="s">
        <v>6481</v>
      </c>
    </row>
    <row r="1505" spans="10:14" x14ac:dyDescent="0.25">
      <c r="J1505" s="6" t="s">
        <v>4021</v>
      </c>
      <c r="K1505" s="6" t="s">
        <v>4511</v>
      </c>
      <c r="L1505" s="6" t="s">
        <v>90</v>
      </c>
      <c r="M1505" s="6" t="s">
        <v>4441</v>
      </c>
      <c r="N1505" s="6" t="s">
        <v>6482</v>
      </c>
    </row>
    <row r="1506" spans="10:14" x14ac:dyDescent="0.25">
      <c r="J1506" s="6" t="s">
        <v>2111</v>
      </c>
      <c r="K1506" s="6" t="s">
        <v>4526</v>
      </c>
      <c r="L1506" s="6" t="s">
        <v>90</v>
      </c>
      <c r="M1506" s="6" t="s">
        <v>4441</v>
      </c>
      <c r="N1506" s="6" t="s">
        <v>6483</v>
      </c>
    </row>
    <row r="1507" spans="10:14" x14ac:dyDescent="0.25">
      <c r="J1507" s="6" t="s">
        <v>4022</v>
      </c>
      <c r="K1507" s="6" t="s">
        <v>4496</v>
      </c>
      <c r="L1507" s="6" t="s">
        <v>90</v>
      </c>
      <c r="M1507" s="6" t="s">
        <v>4438</v>
      </c>
      <c r="N1507" s="6" t="s">
        <v>4798</v>
      </c>
    </row>
    <row r="1508" spans="10:14" x14ac:dyDescent="0.25">
      <c r="J1508" s="6" t="s">
        <v>2113</v>
      </c>
      <c r="K1508" s="6" t="s">
        <v>4523</v>
      </c>
      <c r="L1508" s="6" t="s">
        <v>90</v>
      </c>
      <c r="M1508" s="6" t="s">
        <v>118</v>
      </c>
      <c r="N1508" s="6" t="s">
        <v>6484</v>
      </c>
    </row>
    <row r="1509" spans="10:14" x14ac:dyDescent="0.25">
      <c r="J1509" s="6" t="s">
        <v>2115</v>
      </c>
      <c r="K1509" s="6" t="s">
        <v>4467</v>
      </c>
      <c r="L1509" s="6" t="s">
        <v>90</v>
      </c>
      <c r="M1509" s="6" t="s">
        <v>4441</v>
      </c>
      <c r="N1509" s="6" t="s">
        <v>6485</v>
      </c>
    </row>
    <row r="1510" spans="10:14" x14ac:dyDescent="0.25">
      <c r="J1510" s="6" t="s">
        <v>2117</v>
      </c>
      <c r="K1510" s="6" t="s">
        <v>4454</v>
      </c>
      <c r="L1510" s="6" t="s">
        <v>90</v>
      </c>
      <c r="M1510" s="6" t="s">
        <v>4455</v>
      </c>
      <c r="N1510" s="6" t="s">
        <v>5481</v>
      </c>
    </row>
    <row r="1511" spans="10:14" x14ac:dyDescent="0.25">
      <c r="J1511" s="6" t="s">
        <v>4024</v>
      </c>
      <c r="K1511" s="6" t="s">
        <v>4465</v>
      </c>
      <c r="L1511" s="6" t="s">
        <v>90</v>
      </c>
      <c r="M1511" s="6" t="s">
        <v>4436</v>
      </c>
      <c r="N1511" s="6" t="s">
        <v>6486</v>
      </c>
    </row>
    <row r="1512" spans="10:14" x14ac:dyDescent="0.25">
      <c r="J1512" s="6" t="s">
        <v>2119</v>
      </c>
      <c r="K1512" s="6" t="s">
        <v>4560</v>
      </c>
      <c r="L1512" s="6" t="s">
        <v>90</v>
      </c>
      <c r="M1512" s="6" t="s">
        <v>4436</v>
      </c>
      <c r="N1512" s="6" t="s">
        <v>6487</v>
      </c>
    </row>
    <row r="1513" spans="10:14" x14ac:dyDescent="0.25">
      <c r="J1513" s="6" t="s">
        <v>4025</v>
      </c>
      <c r="K1513" s="6" t="s">
        <v>4486</v>
      </c>
      <c r="L1513" s="6" t="s">
        <v>90</v>
      </c>
      <c r="M1513" s="6" t="s">
        <v>130</v>
      </c>
      <c r="N1513" s="6" t="s">
        <v>6488</v>
      </c>
    </row>
    <row r="1514" spans="10:14" x14ac:dyDescent="0.25">
      <c r="J1514" s="6" t="s">
        <v>4026</v>
      </c>
      <c r="K1514" s="6" t="s">
        <v>4459</v>
      </c>
      <c r="L1514" s="6" t="s">
        <v>90</v>
      </c>
      <c r="M1514" s="6" t="s">
        <v>4436</v>
      </c>
      <c r="N1514" s="6" t="s">
        <v>6489</v>
      </c>
    </row>
    <row r="1515" spans="10:14" x14ac:dyDescent="0.25">
      <c r="J1515" s="6" t="s">
        <v>2121</v>
      </c>
      <c r="K1515" s="6" t="s">
        <v>4498</v>
      </c>
      <c r="L1515" s="6" t="s">
        <v>90</v>
      </c>
      <c r="M1515" s="6" t="s">
        <v>4436</v>
      </c>
      <c r="N1515" s="6" t="s">
        <v>6490</v>
      </c>
    </row>
    <row r="1516" spans="10:14" x14ac:dyDescent="0.25">
      <c r="J1516" s="6" t="s">
        <v>2123</v>
      </c>
      <c r="K1516" s="6" t="s">
        <v>4466</v>
      </c>
      <c r="L1516" s="6" t="s">
        <v>90</v>
      </c>
      <c r="M1516" s="6" t="s">
        <v>4455</v>
      </c>
      <c r="N1516" s="6" t="s">
        <v>6491</v>
      </c>
    </row>
    <row r="1517" spans="10:14" x14ac:dyDescent="0.25">
      <c r="J1517" s="6" t="s">
        <v>2125</v>
      </c>
      <c r="K1517" s="6" t="s">
        <v>4492</v>
      </c>
      <c r="L1517" s="6" t="s">
        <v>90</v>
      </c>
      <c r="M1517" s="6" t="s">
        <v>4438</v>
      </c>
      <c r="N1517" s="6" t="s">
        <v>4727</v>
      </c>
    </row>
    <row r="1518" spans="10:14" x14ac:dyDescent="0.25">
      <c r="J1518" s="6" t="s">
        <v>4028</v>
      </c>
      <c r="K1518" s="6" t="s">
        <v>4480</v>
      </c>
      <c r="L1518" s="6" t="s">
        <v>90</v>
      </c>
      <c r="M1518" s="6" t="s">
        <v>4481</v>
      </c>
      <c r="N1518" s="6" t="s">
        <v>6492</v>
      </c>
    </row>
    <row r="1519" spans="10:14" x14ac:dyDescent="0.25">
      <c r="J1519" s="6" t="s">
        <v>2127</v>
      </c>
      <c r="K1519" s="6" t="s">
        <v>4433</v>
      </c>
      <c r="L1519" s="6" t="s">
        <v>90</v>
      </c>
      <c r="M1519" s="6" t="s">
        <v>4434</v>
      </c>
      <c r="N1519" s="6" t="s">
        <v>5092</v>
      </c>
    </row>
    <row r="1520" spans="10:14" x14ac:dyDescent="0.25">
      <c r="J1520" s="6" t="s">
        <v>4030</v>
      </c>
      <c r="K1520" s="6" t="s">
        <v>4491</v>
      </c>
      <c r="L1520" s="6" t="s">
        <v>90</v>
      </c>
      <c r="M1520" s="6" t="s">
        <v>4450</v>
      </c>
      <c r="N1520" s="6" t="s">
        <v>6493</v>
      </c>
    </row>
    <row r="1521" spans="10:14" x14ac:dyDescent="0.25">
      <c r="J1521" s="6" t="s">
        <v>2128</v>
      </c>
      <c r="K1521" s="6" t="s">
        <v>4535</v>
      </c>
      <c r="L1521" s="6" t="s">
        <v>90</v>
      </c>
      <c r="M1521" s="6" t="s">
        <v>4481</v>
      </c>
      <c r="N1521" s="6" t="s">
        <v>4957</v>
      </c>
    </row>
    <row r="1522" spans="10:14" x14ac:dyDescent="0.25">
      <c r="J1522" s="6" t="s">
        <v>4032</v>
      </c>
      <c r="K1522" s="6" t="s">
        <v>311</v>
      </c>
      <c r="L1522" s="6" t="s">
        <v>90</v>
      </c>
      <c r="M1522" s="6" t="s">
        <v>4434</v>
      </c>
      <c r="N1522" s="6" t="s">
        <v>6494</v>
      </c>
    </row>
    <row r="1523" spans="10:14" x14ac:dyDescent="0.25">
      <c r="J1523" s="6" t="s">
        <v>2130</v>
      </c>
      <c r="K1523" s="6" t="s">
        <v>4536</v>
      </c>
      <c r="L1523" s="6" t="s">
        <v>90</v>
      </c>
      <c r="M1523" s="6" t="s">
        <v>4434</v>
      </c>
      <c r="N1523" s="6" t="s">
        <v>5309</v>
      </c>
    </row>
    <row r="1524" spans="10:14" x14ac:dyDescent="0.25">
      <c r="J1524" s="6" t="s">
        <v>2132</v>
      </c>
      <c r="K1524" s="6" t="s">
        <v>4473</v>
      </c>
      <c r="L1524" s="6" t="s">
        <v>90</v>
      </c>
      <c r="M1524" s="6" t="s">
        <v>4434</v>
      </c>
      <c r="N1524" s="6" t="s">
        <v>5012</v>
      </c>
    </row>
    <row r="1525" spans="10:14" x14ac:dyDescent="0.25">
      <c r="J1525" s="6" t="s">
        <v>4033</v>
      </c>
      <c r="K1525" s="6" t="s">
        <v>4504</v>
      </c>
      <c r="L1525" s="6" t="s">
        <v>90</v>
      </c>
      <c r="M1525" s="6" t="s">
        <v>4438</v>
      </c>
      <c r="N1525" s="6" t="s">
        <v>6495</v>
      </c>
    </row>
    <row r="1526" spans="10:14" x14ac:dyDescent="0.25">
      <c r="J1526" s="6" t="s">
        <v>4035</v>
      </c>
      <c r="K1526" s="6" t="s">
        <v>4496</v>
      </c>
      <c r="L1526" s="6" t="s">
        <v>90</v>
      </c>
      <c r="M1526" s="6" t="s">
        <v>4438</v>
      </c>
      <c r="N1526" s="6" t="s">
        <v>5405</v>
      </c>
    </row>
    <row r="1527" spans="10:14" x14ac:dyDescent="0.25">
      <c r="J1527" s="6" t="s">
        <v>4036</v>
      </c>
      <c r="K1527" s="6" t="s">
        <v>4510</v>
      </c>
      <c r="L1527" s="6" t="s">
        <v>90</v>
      </c>
      <c r="M1527" s="6" t="s">
        <v>130</v>
      </c>
      <c r="N1527" s="6" t="s">
        <v>6496</v>
      </c>
    </row>
    <row r="1528" spans="10:14" x14ac:dyDescent="0.25">
      <c r="J1528" s="6" t="s">
        <v>4037</v>
      </c>
      <c r="K1528" s="6" t="s">
        <v>4470</v>
      </c>
      <c r="L1528" s="6" t="s">
        <v>90</v>
      </c>
      <c r="M1528" s="6" t="s">
        <v>4441</v>
      </c>
      <c r="N1528" s="6" t="s">
        <v>6497</v>
      </c>
    </row>
    <row r="1529" spans="10:14" x14ac:dyDescent="0.25">
      <c r="J1529" s="6" t="s">
        <v>4038</v>
      </c>
      <c r="K1529" s="6" t="s">
        <v>4522</v>
      </c>
      <c r="L1529" s="6" t="s">
        <v>90</v>
      </c>
      <c r="M1529" s="6" t="s">
        <v>4503</v>
      </c>
      <c r="N1529" s="6" t="s">
        <v>6498</v>
      </c>
    </row>
    <row r="1530" spans="10:14" x14ac:dyDescent="0.25">
      <c r="J1530" s="6" t="s">
        <v>4039</v>
      </c>
      <c r="K1530" s="6" t="s">
        <v>4447</v>
      </c>
      <c r="L1530" s="6" t="s">
        <v>90</v>
      </c>
      <c r="M1530" s="6" t="s">
        <v>4436</v>
      </c>
      <c r="N1530" s="6" t="s">
        <v>6499</v>
      </c>
    </row>
    <row r="1531" spans="10:14" x14ac:dyDescent="0.25">
      <c r="J1531" s="6" t="s">
        <v>2134</v>
      </c>
      <c r="K1531" s="6" t="s">
        <v>4554</v>
      </c>
      <c r="L1531" s="6" t="s">
        <v>90</v>
      </c>
      <c r="M1531" s="6" t="s">
        <v>118</v>
      </c>
      <c r="N1531" s="6" t="s">
        <v>5119</v>
      </c>
    </row>
    <row r="1532" spans="10:14" x14ac:dyDescent="0.25">
      <c r="J1532" s="6" t="s">
        <v>4040</v>
      </c>
      <c r="K1532" s="6" t="s">
        <v>4464</v>
      </c>
      <c r="L1532" s="6" t="s">
        <v>90</v>
      </c>
      <c r="M1532" s="6" t="s">
        <v>4434</v>
      </c>
      <c r="N1532" s="6" t="s">
        <v>6500</v>
      </c>
    </row>
    <row r="1533" spans="10:14" x14ac:dyDescent="0.25">
      <c r="J1533" s="6" t="s">
        <v>2136</v>
      </c>
      <c r="K1533" s="6" t="s">
        <v>4551</v>
      </c>
      <c r="L1533" s="6" t="s">
        <v>90</v>
      </c>
      <c r="M1533" s="6" t="s">
        <v>4455</v>
      </c>
      <c r="N1533" s="6" t="s">
        <v>6501</v>
      </c>
    </row>
    <row r="1534" spans="10:14" x14ac:dyDescent="0.25">
      <c r="J1534" s="6" t="s">
        <v>4041</v>
      </c>
      <c r="K1534" s="6" t="s">
        <v>4526</v>
      </c>
      <c r="L1534" s="6" t="s">
        <v>90</v>
      </c>
      <c r="M1534" s="6" t="s">
        <v>4441</v>
      </c>
      <c r="N1534" s="6" t="s">
        <v>6502</v>
      </c>
    </row>
    <row r="1535" spans="10:14" x14ac:dyDescent="0.25">
      <c r="J1535" s="6" t="s">
        <v>2138</v>
      </c>
      <c r="K1535" s="6" t="s">
        <v>4499</v>
      </c>
      <c r="L1535" s="6" t="s">
        <v>90</v>
      </c>
      <c r="M1535" s="6" t="s">
        <v>4438</v>
      </c>
      <c r="N1535" s="6" t="s">
        <v>6503</v>
      </c>
    </row>
    <row r="1536" spans="10:14" x14ac:dyDescent="0.25">
      <c r="J1536" s="6" t="s">
        <v>2140</v>
      </c>
      <c r="K1536" s="6" t="s">
        <v>4519</v>
      </c>
      <c r="L1536" s="6" t="s">
        <v>90</v>
      </c>
      <c r="M1536" s="6" t="s">
        <v>4434</v>
      </c>
      <c r="N1536" s="6" t="s">
        <v>4981</v>
      </c>
    </row>
    <row r="1537" spans="10:14" x14ac:dyDescent="0.25">
      <c r="J1537" s="6" t="s">
        <v>2143</v>
      </c>
      <c r="K1537" s="6" t="s">
        <v>4471</v>
      </c>
      <c r="L1537" s="6" t="s">
        <v>90</v>
      </c>
      <c r="M1537" s="6" t="s">
        <v>4438</v>
      </c>
      <c r="N1537" s="6" t="s">
        <v>4839</v>
      </c>
    </row>
    <row r="1538" spans="10:14" x14ac:dyDescent="0.25">
      <c r="J1538" s="6" t="s">
        <v>4042</v>
      </c>
      <c r="K1538" s="6" t="s">
        <v>4491</v>
      </c>
      <c r="L1538" s="6" t="s">
        <v>90</v>
      </c>
      <c r="M1538" s="6" t="s">
        <v>4450</v>
      </c>
      <c r="N1538" s="6" t="s">
        <v>6504</v>
      </c>
    </row>
    <row r="1539" spans="10:14" x14ac:dyDescent="0.25">
      <c r="J1539" s="6" t="s">
        <v>2145</v>
      </c>
      <c r="K1539" s="6" t="s">
        <v>4509</v>
      </c>
      <c r="L1539" s="6" t="s">
        <v>90</v>
      </c>
      <c r="M1539" s="6" t="s">
        <v>4434</v>
      </c>
      <c r="N1539" s="6" t="s">
        <v>5002</v>
      </c>
    </row>
    <row r="1540" spans="10:14" x14ac:dyDescent="0.25">
      <c r="J1540" s="6" t="s">
        <v>2148</v>
      </c>
      <c r="K1540" s="6" t="s">
        <v>4547</v>
      </c>
      <c r="L1540" s="6" t="s">
        <v>90</v>
      </c>
      <c r="M1540" s="6" t="s">
        <v>4450</v>
      </c>
      <c r="N1540" s="6" t="s">
        <v>6505</v>
      </c>
    </row>
    <row r="1541" spans="10:14" x14ac:dyDescent="0.25">
      <c r="J1541" s="6" t="s">
        <v>4044</v>
      </c>
      <c r="K1541" s="6" t="s">
        <v>4462</v>
      </c>
      <c r="L1541" s="6" t="s">
        <v>90</v>
      </c>
      <c r="M1541" s="6" t="s">
        <v>4434</v>
      </c>
      <c r="N1541" s="6" t="s">
        <v>6506</v>
      </c>
    </row>
    <row r="1542" spans="10:14" x14ac:dyDescent="0.25">
      <c r="J1542" s="6" t="s">
        <v>4045</v>
      </c>
      <c r="K1542" s="6" t="s">
        <v>4524</v>
      </c>
      <c r="L1542" s="6" t="s">
        <v>90</v>
      </c>
      <c r="M1542" s="6" t="s">
        <v>4503</v>
      </c>
      <c r="N1542" s="6" t="s">
        <v>6507</v>
      </c>
    </row>
    <row r="1543" spans="10:14" x14ac:dyDescent="0.25">
      <c r="J1543" s="6" t="s">
        <v>4046</v>
      </c>
      <c r="K1543" s="6" t="s">
        <v>4464</v>
      </c>
      <c r="L1543" s="6" t="s">
        <v>90</v>
      </c>
      <c r="M1543" s="6" t="s">
        <v>4434</v>
      </c>
      <c r="N1543" s="6" t="s">
        <v>6508</v>
      </c>
    </row>
    <row r="1544" spans="10:14" x14ac:dyDescent="0.25">
      <c r="J1544" s="6" t="s">
        <v>2150</v>
      </c>
      <c r="K1544" s="6" t="s">
        <v>4524</v>
      </c>
      <c r="L1544" s="6" t="s">
        <v>90</v>
      </c>
      <c r="M1544" s="6" t="s">
        <v>4503</v>
      </c>
      <c r="N1544" s="6" t="s">
        <v>6509</v>
      </c>
    </row>
    <row r="1545" spans="10:14" x14ac:dyDescent="0.25">
      <c r="J1545" s="6" t="s">
        <v>4047</v>
      </c>
      <c r="K1545" s="6" t="s">
        <v>4458</v>
      </c>
      <c r="L1545" s="6" t="s">
        <v>90</v>
      </c>
      <c r="M1545" s="6" t="s">
        <v>4436</v>
      </c>
      <c r="N1545" s="6" t="s">
        <v>6510</v>
      </c>
    </row>
    <row r="1546" spans="10:14" x14ac:dyDescent="0.25">
      <c r="J1546" s="6" t="s">
        <v>2152</v>
      </c>
      <c r="K1546" s="6" t="s">
        <v>4448</v>
      </c>
      <c r="L1546" s="6" t="s">
        <v>90</v>
      </c>
      <c r="M1546" s="6" t="s">
        <v>4431</v>
      </c>
      <c r="N1546" s="6" t="s">
        <v>6511</v>
      </c>
    </row>
    <row r="1547" spans="10:14" x14ac:dyDescent="0.25">
      <c r="J1547" s="6" t="s">
        <v>2154</v>
      </c>
      <c r="K1547" s="6" t="s">
        <v>4462</v>
      </c>
      <c r="L1547" s="6" t="s">
        <v>90</v>
      </c>
      <c r="M1547" s="6" t="s">
        <v>4434</v>
      </c>
      <c r="N1547" s="6" t="s">
        <v>6512</v>
      </c>
    </row>
    <row r="1548" spans="10:14" x14ac:dyDescent="0.25">
      <c r="J1548" s="6" t="s">
        <v>2156</v>
      </c>
      <c r="K1548" s="6" t="s">
        <v>4546</v>
      </c>
      <c r="L1548" s="6" t="s">
        <v>90</v>
      </c>
      <c r="M1548" s="6" t="s">
        <v>130</v>
      </c>
      <c r="N1548" s="6" t="s">
        <v>4916</v>
      </c>
    </row>
    <row r="1549" spans="10:14" x14ac:dyDescent="0.25">
      <c r="J1549" s="6" t="s">
        <v>2158</v>
      </c>
      <c r="K1549" s="6" t="s">
        <v>4430</v>
      </c>
      <c r="L1549" s="6" t="s">
        <v>90</v>
      </c>
      <c r="M1549" s="6" t="s">
        <v>4431</v>
      </c>
      <c r="N1549" s="6" t="s">
        <v>5577</v>
      </c>
    </row>
    <row r="1550" spans="10:14" x14ac:dyDescent="0.25">
      <c r="J1550" s="6" t="s">
        <v>2160</v>
      </c>
      <c r="K1550" s="6" t="s">
        <v>4443</v>
      </c>
      <c r="L1550" s="6" t="s">
        <v>90</v>
      </c>
      <c r="M1550" s="6" t="s">
        <v>4436</v>
      </c>
      <c r="N1550" s="6" t="s">
        <v>6513</v>
      </c>
    </row>
    <row r="1551" spans="10:14" x14ac:dyDescent="0.25">
      <c r="J1551" s="6" t="s">
        <v>4048</v>
      </c>
      <c r="K1551" s="6" t="s">
        <v>4507</v>
      </c>
      <c r="L1551" s="6" t="s">
        <v>90</v>
      </c>
      <c r="M1551" s="6" t="s">
        <v>4503</v>
      </c>
      <c r="N1551" s="6" t="s">
        <v>6514</v>
      </c>
    </row>
    <row r="1552" spans="10:14" x14ac:dyDescent="0.25">
      <c r="J1552" s="6" t="s">
        <v>2162</v>
      </c>
      <c r="K1552" s="6" t="s">
        <v>4458</v>
      </c>
      <c r="L1552" s="6" t="s">
        <v>90</v>
      </c>
      <c r="M1552" s="6" t="s">
        <v>4436</v>
      </c>
      <c r="N1552" s="6" t="s">
        <v>6515</v>
      </c>
    </row>
    <row r="1553" spans="10:14" x14ac:dyDescent="0.25">
      <c r="J1553" s="6" t="s">
        <v>2164</v>
      </c>
      <c r="K1553" s="6" t="s">
        <v>4510</v>
      </c>
      <c r="L1553" s="6" t="s">
        <v>90</v>
      </c>
      <c r="M1553" s="6" t="s">
        <v>130</v>
      </c>
      <c r="N1553" s="6" t="s">
        <v>5327</v>
      </c>
    </row>
    <row r="1554" spans="10:14" x14ac:dyDescent="0.25">
      <c r="J1554" s="6" t="s">
        <v>4050</v>
      </c>
      <c r="K1554" s="6" t="s">
        <v>4456</v>
      </c>
      <c r="L1554" s="6" t="s">
        <v>90</v>
      </c>
      <c r="M1554" s="6" t="s">
        <v>4431</v>
      </c>
      <c r="N1554" s="6" t="s">
        <v>6516</v>
      </c>
    </row>
    <row r="1555" spans="10:14" x14ac:dyDescent="0.25">
      <c r="J1555" s="6" t="s">
        <v>4052</v>
      </c>
      <c r="K1555" s="6" t="s">
        <v>4448</v>
      </c>
      <c r="L1555" s="6" t="s">
        <v>90</v>
      </c>
      <c r="M1555" s="6" t="s">
        <v>4431</v>
      </c>
      <c r="N1555" s="6" t="s">
        <v>6517</v>
      </c>
    </row>
    <row r="1556" spans="10:14" x14ac:dyDescent="0.25">
      <c r="J1556" s="6" t="s">
        <v>2166</v>
      </c>
      <c r="K1556" s="6" t="s">
        <v>4456</v>
      </c>
      <c r="L1556" s="6" t="s">
        <v>90</v>
      </c>
      <c r="M1556" s="6" t="s">
        <v>4431</v>
      </c>
      <c r="N1556" s="6" t="s">
        <v>6518</v>
      </c>
    </row>
    <row r="1557" spans="10:14" x14ac:dyDescent="0.25">
      <c r="J1557" s="6" t="s">
        <v>2168</v>
      </c>
      <c r="K1557" s="6" t="s">
        <v>4468</v>
      </c>
      <c r="L1557" s="6" t="s">
        <v>90</v>
      </c>
      <c r="M1557" s="6" t="s">
        <v>4434</v>
      </c>
      <c r="N1557" s="6" t="s">
        <v>5013</v>
      </c>
    </row>
    <row r="1558" spans="10:14" x14ac:dyDescent="0.25">
      <c r="J1558" s="6" t="s">
        <v>2170</v>
      </c>
      <c r="K1558" s="6" t="s">
        <v>4462</v>
      </c>
      <c r="L1558" s="6" t="s">
        <v>90</v>
      </c>
      <c r="M1558" s="6" t="s">
        <v>4434</v>
      </c>
      <c r="N1558" s="6" t="s">
        <v>6519</v>
      </c>
    </row>
    <row r="1559" spans="10:14" x14ac:dyDescent="0.25">
      <c r="J1559" s="6" t="s">
        <v>2171</v>
      </c>
      <c r="K1559" s="6" t="s">
        <v>4463</v>
      </c>
      <c r="L1559" s="6" t="s">
        <v>90</v>
      </c>
      <c r="M1559" s="6" t="s">
        <v>4434</v>
      </c>
      <c r="N1559" s="6" t="s">
        <v>6520</v>
      </c>
    </row>
    <row r="1560" spans="10:14" x14ac:dyDescent="0.25">
      <c r="J1560" s="6" t="s">
        <v>2173</v>
      </c>
      <c r="K1560" s="6" t="s">
        <v>4448</v>
      </c>
      <c r="L1560" s="6" t="s">
        <v>90</v>
      </c>
      <c r="M1560" s="6" t="s">
        <v>4431</v>
      </c>
      <c r="N1560" s="6" t="s">
        <v>6521</v>
      </c>
    </row>
    <row r="1561" spans="10:14" x14ac:dyDescent="0.25">
      <c r="J1561" s="6" t="s">
        <v>2174</v>
      </c>
      <c r="K1561" s="6" t="s">
        <v>4534</v>
      </c>
      <c r="L1561" s="6" t="s">
        <v>90</v>
      </c>
      <c r="M1561" s="6" t="s">
        <v>4441</v>
      </c>
      <c r="N1561" s="6" t="s">
        <v>5104</v>
      </c>
    </row>
    <row r="1562" spans="10:14" x14ac:dyDescent="0.25">
      <c r="J1562" s="6" t="s">
        <v>2176</v>
      </c>
      <c r="K1562" s="6" t="s">
        <v>4445</v>
      </c>
      <c r="L1562" s="6" t="s">
        <v>90</v>
      </c>
      <c r="M1562" s="6" t="s">
        <v>4431</v>
      </c>
      <c r="N1562" s="6" t="s">
        <v>6522</v>
      </c>
    </row>
    <row r="1563" spans="10:14" x14ac:dyDescent="0.25">
      <c r="J1563" s="6" t="s">
        <v>2178</v>
      </c>
      <c r="K1563" s="6" t="s">
        <v>4495</v>
      </c>
      <c r="L1563" s="6" t="s">
        <v>90</v>
      </c>
      <c r="M1563" s="6" t="s">
        <v>4431</v>
      </c>
      <c r="N1563" s="6" t="s">
        <v>5531</v>
      </c>
    </row>
    <row r="1564" spans="10:14" x14ac:dyDescent="0.25">
      <c r="J1564" s="6" t="s">
        <v>2180</v>
      </c>
      <c r="K1564" s="6" t="s">
        <v>4444</v>
      </c>
      <c r="L1564" s="6" t="s">
        <v>90</v>
      </c>
      <c r="M1564" s="6" t="s">
        <v>4438</v>
      </c>
      <c r="N1564" s="6" t="s">
        <v>5442</v>
      </c>
    </row>
    <row r="1565" spans="10:14" x14ac:dyDescent="0.25">
      <c r="J1565" s="6" t="s">
        <v>4054</v>
      </c>
      <c r="K1565" s="6" t="s">
        <v>4488</v>
      </c>
      <c r="L1565" s="6" t="s">
        <v>90</v>
      </c>
      <c r="M1565" s="6" t="s">
        <v>130</v>
      </c>
      <c r="N1565" s="6" t="s">
        <v>6523</v>
      </c>
    </row>
    <row r="1566" spans="10:14" x14ac:dyDescent="0.25">
      <c r="J1566" s="6" t="s">
        <v>2182</v>
      </c>
      <c r="K1566" s="6" t="s">
        <v>4479</v>
      </c>
      <c r="L1566" s="6" t="s">
        <v>90</v>
      </c>
      <c r="M1566" s="6" t="s">
        <v>118</v>
      </c>
      <c r="N1566" s="6" t="s">
        <v>6524</v>
      </c>
    </row>
    <row r="1567" spans="10:14" x14ac:dyDescent="0.25">
      <c r="J1567" s="6" t="s">
        <v>2184</v>
      </c>
      <c r="K1567" s="6" t="s">
        <v>4458</v>
      </c>
      <c r="L1567" s="6" t="s">
        <v>90</v>
      </c>
      <c r="M1567" s="6" t="s">
        <v>4436</v>
      </c>
      <c r="N1567" s="6" t="s">
        <v>6525</v>
      </c>
    </row>
    <row r="1568" spans="10:14" x14ac:dyDescent="0.25">
      <c r="J1568" s="6" t="s">
        <v>2186</v>
      </c>
      <c r="K1568" s="6" t="s">
        <v>4547</v>
      </c>
      <c r="L1568" s="6" t="s">
        <v>90</v>
      </c>
      <c r="M1568" s="6" t="s">
        <v>4450</v>
      </c>
      <c r="N1568" s="6" t="s">
        <v>4730</v>
      </c>
    </row>
    <row r="1569" spans="10:14" x14ac:dyDescent="0.25">
      <c r="J1569" s="6" t="s">
        <v>2188</v>
      </c>
      <c r="K1569" s="6" t="s">
        <v>4502</v>
      </c>
      <c r="L1569" s="6" t="s">
        <v>90</v>
      </c>
      <c r="M1569" s="6" t="s">
        <v>4503</v>
      </c>
      <c r="N1569" s="6" t="s">
        <v>5090</v>
      </c>
    </row>
    <row r="1570" spans="10:14" x14ac:dyDescent="0.25">
      <c r="J1570" s="6" t="s">
        <v>2189</v>
      </c>
      <c r="K1570" s="6" t="s">
        <v>4502</v>
      </c>
      <c r="L1570" s="6" t="s">
        <v>90</v>
      </c>
      <c r="M1570" s="6" t="s">
        <v>4503</v>
      </c>
      <c r="N1570" s="6" t="s">
        <v>5090</v>
      </c>
    </row>
    <row r="1571" spans="10:14" x14ac:dyDescent="0.25">
      <c r="J1571" s="6" t="s">
        <v>4056</v>
      </c>
      <c r="K1571" s="6" t="s">
        <v>4526</v>
      </c>
      <c r="L1571" s="6" t="s">
        <v>90</v>
      </c>
      <c r="M1571" s="6" t="s">
        <v>4441</v>
      </c>
      <c r="N1571" s="6" t="s">
        <v>6526</v>
      </c>
    </row>
    <row r="1572" spans="10:14" x14ac:dyDescent="0.25">
      <c r="J1572" s="6" t="s">
        <v>4058</v>
      </c>
      <c r="K1572" s="6" t="s">
        <v>4545</v>
      </c>
      <c r="L1572" s="6" t="s">
        <v>90</v>
      </c>
      <c r="M1572" s="6" t="s">
        <v>4481</v>
      </c>
      <c r="N1572" s="6" t="s">
        <v>6527</v>
      </c>
    </row>
    <row r="1573" spans="10:14" x14ac:dyDescent="0.25">
      <c r="J1573" s="6" t="s">
        <v>4059</v>
      </c>
      <c r="K1573" s="6" t="s">
        <v>4477</v>
      </c>
      <c r="L1573" s="6" t="s">
        <v>90</v>
      </c>
      <c r="M1573" s="6" t="s">
        <v>4441</v>
      </c>
      <c r="N1573" s="6" t="s">
        <v>6528</v>
      </c>
    </row>
    <row r="1574" spans="10:14" x14ac:dyDescent="0.25">
      <c r="J1574" s="6" t="s">
        <v>2191</v>
      </c>
      <c r="K1574" s="6" t="s">
        <v>4468</v>
      </c>
      <c r="L1574" s="6" t="s">
        <v>90</v>
      </c>
      <c r="M1574" s="6" t="s">
        <v>4434</v>
      </c>
      <c r="N1574" s="6" t="s">
        <v>5255</v>
      </c>
    </row>
    <row r="1575" spans="10:14" x14ac:dyDescent="0.25">
      <c r="J1575" s="6" t="s">
        <v>2193</v>
      </c>
      <c r="K1575" s="6" t="s">
        <v>4502</v>
      </c>
      <c r="L1575" s="6" t="s">
        <v>90</v>
      </c>
      <c r="M1575" s="6" t="s">
        <v>4503</v>
      </c>
      <c r="N1575" s="6" t="s">
        <v>5141</v>
      </c>
    </row>
    <row r="1576" spans="10:14" x14ac:dyDescent="0.25">
      <c r="J1576" s="6" t="s">
        <v>2195</v>
      </c>
      <c r="K1576" s="6" t="s">
        <v>4447</v>
      </c>
      <c r="L1576" s="6" t="s">
        <v>90</v>
      </c>
      <c r="M1576" s="6" t="s">
        <v>4436</v>
      </c>
      <c r="N1576" s="6" t="s">
        <v>5657</v>
      </c>
    </row>
    <row r="1577" spans="10:14" x14ac:dyDescent="0.25">
      <c r="J1577" s="6" t="s">
        <v>2197</v>
      </c>
      <c r="K1577" s="6" t="s">
        <v>4573</v>
      </c>
      <c r="L1577" s="6" t="s">
        <v>90</v>
      </c>
      <c r="M1577" s="6" t="s">
        <v>4503</v>
      </c>
      <c r="N1577" s="6" t="s">
        <v>4902</v>
      </c>
    </row>
    <row r="1578" spans="10:14" x14ac:dyDescent="0.25">
      <c r="J1578" s="6" t="s">
        <v>2200</v>
      </c>
      <c r="K1578" s="6" t="s">
        <v>4466</v>
      </c>
      <c r="L1578" s="6" t="s">
        <v>90</v>
      </c>
      <c r="M1578" s="6" t="s">
        <v>4455</v>
      </c>
      <c r="N1578" s="6" t="s">
        <v>6529</v>
      </c>
    </row>
    <row r="1579" spans="10:14" x14ac:dyDescent="0.25">
      <c r="J1579" s="6" t="s">
        <v>2202</v>
      </c>
      <c r="K1579" s="6" t="s">
        <v>4439</v>
      </c>
      <c r="L1579" s="6" t="s">
        <v>90</v>
      </c>
      <c r="M1579" s="6" t="s">
        <v>4438</v>
      </c>
      <c r="N1579" s="6" t="s">
        <v>4819</v>
      </c>
    </row>
    <row r="1580" spans="10:14" x14ac:dyDescent="0.25">
      <c r="J1580" s="6" t="s">
        <v>4060</v>
      </c>
      <c r="K1580" s="6" t="s">
        <v>4461</v>
      </c>
      <c r="L1580" s="6" t="s">
        <v>90</v>
      </c>
      <c r="M1580" s="6" t="s">
        <v>4450</v>
      </c>
      <c r="N1580" s="6" t="s">
        <v>6530</v>
      </c>
    </row>
    <row r="1581" spans="10:14" x14ac:dyDescent="0.25">
      <c r="J1581" s="6" t="s">
        <v>2204</v>
      </c>
      <c r="K1581" s="6" t="s">
        <v>4515</v>
      </c>
      <c r="L1581" s="6" t="s">
        <v>90</v>
      </c>
      <c r="M1581" s="6" t="s">
        <v>4438</v>
      </c>
      <c r="N1581" s="6" t="s">
        <v>5389</v>
      </c>
    </row>
    <row r="1582" spans="10:14" x14ac:dyDescent="0.25">
      <c r="J1582" s="6" t="s">
        <v>4062</v>
      </c>
      <c r="K1582" s="6" t="s">
        <v>4516</v>
      </c>
      <c r="L1582" s="6" t="s">
        <v>90</v>
      </c>
      <c r="M1582" s="6" t="s">
        <v>4455</v>
      </c>
      <c r="N1582" s="6" t="s">
        <v>6531</v>
      </c>
    </row>
    <row r="1583" spans="10:14" x14ac:dyDescent="0.25">
      <c r="J1583" s="6" t="s">
        <v>2206</v>
      </c>
      <c r="K1583" s="6" t="s">
        <v>4475</v>
      </c>
      <c r="L1583" s="6" t="s">
        <v>90</v>
      </c>
      <c r="M1583" s="6" t="s">
        <v>118</v>
      </c>
      <c r="N1583" s="6" t="s">
        <v>6532</v>
      </c>
    </row>
    <row r="1584" spans="10:14" x14ac:dyDescent="0.25">
      <c r="J1584" s="6" t="s">
        <v>2208</v>
      </c>
      <c r="K1584" s="6" t="s">
        <v>4445</v>
      </c>
      <c r="L1584" s="6" t="s">
        <v>90</v>
      </c>
      <c r="M1584" s="6" t="s">
        <v>4431</v>
      </c>
      <c r="N1584" s="6" t="s">
        <v>6533</v>
      </c>
    </row>
    <row r="1585" spans="10:14" x14ac:dyDescent="0.25">
      <c r="J1585" s="6" t="s">
        <v>2210</v>
      </c>
      <c r="K1585" s="6" t="s">
        <v>4523</v>
      </c>
      <c r="L1585" s="6" t="s">
        <v>90</v>
      </c>
      <c r="M1585" s="6" t="s">
        <v>118</v>
      </c>
      <c r="N1585" s="6" t="s">
        <v>6534</v>
      </c>
    </row>
    <row r="1586" spans="10:14" x14ac:dyDescent="0.25">
      <c r="J1586" s="6" t="s">
        <v>2212</v>
      </c>
      <c r="K1586" s="6" t="s">
        <v>4559</v>
      </c>
      <c r="L1586" s="6" t="s">
        <v>90</v>
      </c>
      <c r="M1586" s="6" t="s">
        <v>4455</v>
      </c>
      <c r="N1586" s="6" t="s">
        <v>6535</v>
      </c>
    </row>
    <row r="1587" spans="10:14" x14ac:dyDescent="0.25">
      <c r="J1587" s="6" t="s">
        <v>2214</v>
      </c>
      <c r="K1587" s="6" t="s">
        <v>4501</v>
      </c>
      <c r="L1587" s="6" t="s">
        <v>90</v>
      </c>
      <c r="M1587" s="6" t="s">
        <v>4441</v>
      </c>
      <c r="N1587" s="6" t="s">
        <v>5028</v>
      </c>
    </row>
    <row r="1588" spans="10:14" x14ac:dyDescent="0.25">
      <c r="J1588" s="6" t="s">
        <v>4063</v>
      </c>
      <c r="K1588" s="6" t="s">
        <v>90</v>
      </c>
      <c r="L1588" s="6" t="s">
        <v>90</v>
      </c>
      <c r="M1588" s="6" t="s">
        <v>90</v>
      </c>
      <c r="N1588" s="6" t="s">
        <v>90</v>
      </c>
    </row>
    <row r="1589" spans="10:14" x14ac:dyDescent="0.25">
      <c r="J1589" s="6" t="s">
        <v>2217</v>
      </c>
      <c r="K1589" s="6" t="s">
        <v>4500</v>
      </c>
      <c r="L1589" s="6" t="s">
        <v>90</v>
      </c>
      <c r="M1589" s="6" t="s">
        <v>4481</v>
      </c>
      <c r="N1589" s="6" t="s">
        <v>5477</v>
      </c>
    </row>
    <row r="1590" spans="10:14" x14ac:dyDescent="0.25">
      <c r="J1590" s="6" t="s">
        <v>2219</v>
      </c>
      <c r="K1590" s="6" t="s">
        <v>4462</v>
      </c>
      <c r="L1590" s="6" t="s">
        <v>90</v>
      </c>
      <c r="M1590" s="6" t="s">
        <v>4434</v>
      </c>
      <c r="N1590" s="6" t="s">
        <v>6536</v>
      </c>
    </row>
    <row r="1591" spans="10:14" x14ac:dyDescent="0.25">
      <c r="J1591" s="6" t="s">
        <v>4064</v>
      </c>
      <c r="K1591" s="6" t="s">
        <v>4511</v>
      </c>
      <c r="L1591" s="6" t="s">
        <v>90</v>
      </c>
      <c r="M1591" s="6" t="s">
        <v>4441</v>
      </c>
      <c r="N1591" s="6" t="s">
        <v>6537</v>
      </c>
    </row>
    <row r="1592" spans="10:14" x14ac:dyDescent="0.25">
      <c r="J1592" s="6" t="s">
        <v>2221</v>
      </c>
      <c r="K1592" s="6" t="s">
        <v>4512</v>
      </c>
      <c r="L1592" s="6" t="s">
        <v>90</v>
      </c>
      <c r="M1592" s="6" t="s">
        <v>4434</v>
      </c>
      <c r="N1592" s="6" t="s">
        <v>6538</v>
      </c>
    </row>
    <row r="1593" spans="10:14" x14ac:dyDescent="0.25">
      <c r="J1593" s="6" t="s">
        <v>4066</v>
      </c>
      <c r="K1593" s="6" t="s">
        <v>4430</v>
      </c>
      <c r="L1593" s="6" t="s">
        <v>90</v>
      </c>
      <c r="M1593" s="6" t="s">
        <v>4431</v>
      </c>
      <c r="N1593" s="6" t="s">
        <v>6539</v>
      </c>
    </row>
    <row r="1594" spans="10:14" x14ac:dyDescent="0.25">
      <c r="J1594" s="6" t="s">
        <v>2223</v>
      </c>
      <c r="K1594" s="6" t="s">
        <v>4533</v>
      </c>
      <c r="L1594" s="6" t="s">
        <v>90</v>
      </c>
      <c r="M1594" s="6" t="s">
        <v>4450</v>
      </c>
      <c r="N1594" s="6" t="s">
        <v>6540</v>
      </c>
    </row>
    <row r="1595" spans="10:14" x14ac:dyDescent="0.25">
      <c r="J1595" s="6" t="s">
        <v>2225</v>
      </c>
      <c r="K1595" s="6" t="s">
        <v>4488</v>
      </c>
      <c r="L1595" s="6" t="s">
        <v>90</v>
      </c>
      <c r="M1595" s="6" t="s">
        <v>130</v>
      </c>
      <c r="N1595" s="6" t="s">
        <v>5583</v>
      </c>
    </row>
    <row r="1596" spans="10:14" x14ac:dyDescent="0.25">
      <c r="J1596" s="6" t="s">
        <v>4068</v>
      </c>
      <c r="K1596" s="6" t="s">
        <v>4440</v>
      </c>
      <c r="L1596" s="6" t="s">
        <v>90</v>
      </c>
      <c r="M1596" s="6" t="s">
        <v>4441</v>
      </c>
      <c r="N1596" s="6" t="s">
        <v>5663</v>
      </c>
    </row>
    <row r="1597" spans="10:14" x14ac:dyDescent="0.25">
      <c r="J1597" s="6" t="s">
        <v>2227</v>
      </c>
      <c r="K1597" s="6" t="s">
        <v>4520</v>
      </c>
      <c r="L1597" s="6" t="s">
        <v>90</v>
      </c>
      <c r="M1597" s="6" t="s">
        <v>4438</v>
      </c>
      <c r="N1597" s="6" t="s">
        <v>6541</v>
      </c>
    </row>
    <row r="1598" spans="10:14" x14ac:dyDescent="0.25">
      <c r="J1598" s="6" t="s">
        <v>2229</v>
      </c>
      <c r="K1598" s="6" t="s">
        <v>4427</v>
      </c>
      <c r="L1598" s="6" t="s">
        <v>90</v>
      </c>
      <c r="M1598" s="6" t="s">
        <v>4503</v>
      </c>
      <c r="N1598" s="6" t="s">
        <v>5249</v>
      </c>
    </row>
    <row r="1599" spans="10:14" x14ac:dyDescent="0.25">
      <c r="J1599" s="6" t="s">
        <v>2231</v>
      </c>
      <c r="K1599" s="6" t="s">
        <v>4484</v>
      </c>
      <c r="L1599" s="6" t="s">
        <v>90</v>
      </c>
      <c r="M1599" s="6" t="s">
        <v>4431</v>
      </c>
      <c r="N1599" s="6" t="s">
        <v>5361</v>
      </c>
    </row>
    <row r="1600" spans="10:14" x14ac:dyDescent="0.25">
      <c r="J1600" s="6" t="s">
        <v>2233</v>
      </c>
      <c r="K1600" s="6" t="s">
        <v>4498</v>
      </c>
      <c r="L1600" s="6" t="s">
        <v>90</v>
      </c>
      <c r="M1600" s="6" t="s">
        <v>4436</v>
      </c>
      <c r="N1600" s="6" t="s">
        <v>5585</v>
      </c>
    </row>
    <row r="1601" spans="10:14" x14ac:dyDescent="0.25">
      <c r="J1601" s="6" t="s">
        <v>4069</v>
      </c>
      <c r="K1601" s="6" t="s">
        <v>4512</v>
      </c>
      <c r="L1601" s="6" t="s">
        <v>90</v>
      </c>
      <c r="M1601" s="6" t="s">
        <v>4434</v>
      </c>
      <c r="N1601" s="6" t="s">
        <v>5118</v>
      </c>
    </row>
    <row r="1602" spans="10:14" x14ac:dyDescent="0.25">
      <c r="J1602" s="6" t="s">
        <v>4070</v>
      </c>
      <c r="K1602" s="6" t="s">
        <v>4539</v>
      </c>
      <c r="L1602" s="6" t="s">
        <v>90</v>
      </c>
      <c r="M1602" s="6" t="s">
        <v>4481</v>
      </c>
      <c r="N1602" s="6" t="s">
        <v>6542</v>
      </c>
    </row>
    <row r="1603" spans="10:14" x14ac:dyDescent="0.25">
      <c r="J1603" s="6" t="s">
        <v>2235</v>
      </c>
      <c r="K1603" s="6" t="s">
        <v>4468</v>
      </c>
      <c r="L1603" s="6" t="s">
        <v>90</v>
      </c>
      <c r="M1603" s="6" t="s">
        <v>4434</v>
      </c>
      <c r="N1603" s="6" t="s">
        <v>5584</v>
      </c>
    </row>
    <row r="1604" spans="10:14" x14ac:dyDescent="0.25">
      <c r="J1604" s="6" t="s">
        <v>2237</v>
      </c>
      <c r="K1604" s="6" t="s">
        <v>4447</v>
      </c>
      <c r="L1604" s="6" t="s">
        <v>90</v>
      </c>
      <c r="M1604" s="6" t="s">
        <v>4436</v>
      </c>
      <c r="N1604" s="6" t="s">
        <v>6543</v>
      </c>
    </row>
    <row r="1605" spans="10:14" x14ac:dyDescent="0.25">
      <c r="J1605" s="6" t="s">
        <v>4071</v>
      </c>
      <c r="K1605" s="6" t="s">
        <v>4443</v>
      </c>
      <c r="L1605" s="6" t="s">
        <v>90</v>
      </c>
      <c r="M1605" s="6" t="s">
        <v>4436</v>
      </c>
      <c r="N1605" s="6" t="s">
        <v>6544</v>
      </c>
    </row>
    <row r="1606" spans="10:14" x14ac:dyDescent="0.25">
      <c r="J1606" s="6" t="s">
        <v>2239</v>
      </c>
      <c r="K1606" s="6" t="s">
        <v>4467</v>
      </c>
      <c r="L1606" s="6" t="s">
        <v>90</v>
      </c>
      <c r="M1606" s="6" t="s">
        <v>4441</v>
      </c>
      <c r="N1606" s="6" t="s">
        <v>6545</v>
      </c>
    </row>
    <row r="1607" spans="10:14" x14ac:dyDescent="0.25">
      <c r="J1607" s="6" t="s">
        <v>2241</v>
      </c>
      <c r="K1607" s="6" t="s">
        <v>4463</v>
      </c>
      <c r="L1607" s="6" t="s">
        <v>90</v>
      </c>
      <c r="M1607" s="6" t="s">
        <v>4434</v>
      </c>
      <c r="N1607" s="6" t="s">
        <v>6546</v>
      </c>
    </row>
    <row r="1608" spans="10:14" x14ac:dyDescent="0.25">
      <c r="J1608" s="6" t="s">
        <v>2244</v>
      </c>
      <c r="K1608" s="6" t="s">
        <v>4460</v>
      </c>
      <c r="L1608" s="6" t="s">
        <v>90</v>
      </c>
      <c r="M1608" s="6" t="s">
        <v>4431</v>
      </c>
      <c r="N1608" s="6" t="s">
        <v>5304</v>
      </c>
    </row>
    <row r="1609" spans="10:14" x14ac:dyDescent="0.25">
      <c r="J1609" s="6" t="s">
        <v>4073</v>
      </c>
      <c r="K1609" s="6" t="s">
        <v>4522</v>
      </c>
      <c r="L1609" s="6" t="s">
        <v>90</v>
      </c>
      <c r="M1609" s="6" t="s">
        <v>4503</v>
      </c>
      <c r="N1609" s="6" t="s">
        <v>6547</v>
      </c>
    </row>
    <row r="1610" spans="10:14" x14ac:dyDescent="0.25">
      <c r="J1610" s="6" t="s">
        <v>4075</v>
      </c>
      <c r="K1610" s="6" t="s">
        <v>4476</v>
      </c>
      <c r="L1610" s="6" t="s">
        <v>90</v>
      </c>
      <c r="M1610" s="6" t="s">
        <v>130</v>
      </c>
      <c r="N1610" s="6" t="s">
        <v>6548</v>
      </c>
    </row>
    <row r="1611" spans="10:14" x14ac:dyDescent="0.25">
      <c r="J1611" s="6" t="s">
        <v>2246</v>
      </c>
      <c r="K1611" s="6" t="s">
        <v>4514</v>
      </c>
      <c r="L1611" s="6" t="s">
        <v>90</v>
      </c>
      <c r="M1611" s="6" t="s">
        <v>118</v>
      </c>
      <c r="N1611" s="6" t="s">
        <v>6549</v>
      </c>
    </row>
    <row r="1612" spans="10:14" x14ac:dyDescent="0.25">
      <c r="J1612" s="6" t="s">
        <v>2248</v>
      </c>
      <c r="K1612" s="6" t="s">
        <v>4507</v>
      </c>
      <c r="L1612" s="6" t="s">
        <v>90</v>
      </c>
      <c r="M1612" s="6" t="s">
        <v>4503</v>
      </c>
      <c r="N1612" s="6" t="s">
        <v>6550</v>
      </c>
    </row>
    <row r="1613" spans="10:14" x14ac:dyDescent="0.25">
      <c r="J1613" s="6" t="s">
        <v>2250</v>
      </c>
      <c r="K1613" s="6" t="s">
        <v>4498</v>
      </c>
      <c r="L1613" s="6" t="s">
        <v>90</v>
      </c>
      <c r="M1613" s="6" t="s">
        <v>4436</v>
      </c>
      <c r="N1613" s="6" t="s">
        <v>6551</v>
      </c>
    </row>
    <row r="1614" spans="10:14" x14ac:dyDescent="0.25">
      <c r="J1614" s="6" t="s">
        <v>2252</v>
      </c>
      <c r="K1614" s="6" t="s">
        <v>4462</v>
      </c>
      <c r="L1614" s="6" t="s">
        <v>90</v>
      </c>
      <c r="M1614" s="6" t="s">
        <v>4434</v>
      </c>
      <c r="N1614" s="6" t="s">
        <v>4760</v>
      </c>
    </row>
    <row r="1615" spans="10:14" x14ac:dyDescent="0.25">
      <c r="J1615" s="6" t="s">
        <v>2254</v>
      </c>
      <c r="K1615" s="6" t="s">
        <v>4459</v>
      </c>
      <c r="L1615" s="6" t="s">
        <v>90</v>
      </c>
      <c r="M1615" s="6" t="s">
        <v>4436</v>
      </c>
      <c r="N1615" s="6" t="s">
        <v>5582</v>
      </c>
    </row>
    <row r="1616" spans="10:14" x14ac:dyDescent="0.25">
      <c r="J1616" s="6" t="s">
        <v>4076</v>
      </c>
      <c r="K1616" s="6" t="s">
        <v>4445</v>
      </c>
      <c r="L1616" s="6" t="s">
        <v>90</v>
      </c>
      <c r="M1616" s="6" t="s">
        <v>4431</v>
      </c>
      <c r="N1616" s="6" t="s">
        <v>6552</v>
      </c>
    </row>
    <row r="1617" spans="10:14" x14ac:dyDescent="0.25">
      <c r="J1617" s="6" t="s">
        <v>4077</v>
      </c>
      <c r="K1617" s="6" t="s">
        <v>4491</v>
      </c>
      <c r="L1617" s="6" t="s">
        <v>90</v>
      </c>
      <c r="M1617" s="6" t="s">
        <v>4450</v>
      </c>
      <c r="N1617" s="6" t="s">
        <v>6553</v>
      </c>
    </row>
    <row r="1618" spans="10:14" x14ac:dyDescent="0.25">
      <c r="J1618" s="6" t="s">
        <v>2256</v>
      </c>
      <c r="K1618" s="6" t="s">
        <v>4440</v>
      </c>
      <c r="L1618" s="6" t="s">
        <v>90</v>
      </c>
      <c r="M1618" s="6" t="s">
        <v>4441</v>
      </c>
      <c r="N1618" s="6" t="s">
        <v>5069</v>
      </c>
    </row>
    <row r="1619" spans="10:14" x14ac:dyDescent="0.25">
      <c r="J1619" s="6" t="s">
        <v>4078</v>
      </c>
      <c r="K1619" s="6" t="s">
        <v>4504</v>
      </c>
      <c r="L1619" s="6" t="s">
        <v>90</v>
      </c>
      <c r="M1619" s="6" t="s">
        <v>4438</v>
      </c>
      <c r="N1619" s="6" t="s">
        <v>6554</v>
      </c>
    </row>
    <row r="1620" spans="10:14" x14ac:dyDescent="0.25">
      <c r="J1620" s="6" t="s">
        <v>4080</v>
      </c>
      <c r="K1620" s="6" t="s">
        <v>4512</v>
      </c>
      <c r="L1620" s="6" t="s">
        <v>90</v>
      </c>
      <c r="M1620" s="6" t="s">
        <v>4434</v>
      </c>
      <c r="N1620" s="6" t="s">
        <v>5398</v>
      </c>
    </row>
    <row r="1621" spans="10:14" x14ac:dyDescent="0.25">
      <c r="J1621" s="6" t="s">
        <v>2258</v>
      </c>
      <c r="K1621" s="6" t="s">
        <v>4483</v>
      </c>
      <c r="L1621" s="6" t="s">
        <v>90</v>
      </c>
      <c r="M1621" s="6" t="s">
        <v>4438</v>
      </c>
      <c r="N1621" s="6" t="s">
        <v>5586</v>
      </c>
    </row>
    <row r="1622" spans="10:14" x14ac:dyDescent="0.25">
      <c r="J1622" s="6" t="s">
        <v>2260</v>
      </c>
      <c r="K1622" s="6" t="s">
        <v>4473</v>
      </c>
      <c r="L1622" s="6" t="s">
        <v>90</v>
      </c>
      <c r="M1622" s="6" t="s">
        <v>4434</v>
      </c>
      <c r="N1622" s="6" t="s">
        <v>6555</v>
      </c>
    </row>
    <row r="1623" spans="10:14" x14ac:dyDescent="0.25">
      <c r="J1623" s="6" t="s">
        <v>2262</v>
      </c>
      <c r="K1623" s="6" t="s">
        <v>4496</v>
      </c>
      <c r="L1623" s="6" t="s">
        <v>90</v>
      </c>
      <c r="M1623" s="6" t="s">
        <v>4438</v>
      </c>
      <c r="N1623" s="6" t="s">
        <v>5587</v>
      </c>
    </row>
    <row r="1624" spans="10:14" x14ac:dyDescent="0.25">
      <c r="J1624" s="6" t="s">
        <v>2264</v>
      </c>
      <c r="K1624" s="6" t="s">
        <v>4479</v>
      </c>
      <c r="L1624" s="6" t="s">
        <v>90</v>
      </c>
      <c r="M1624" s="6" t="s">
        <v>118</v>
      </c>
      <c r="N1624" s="6" t="s">
        <v>6556</v>
      </c>
    </row>
    <row r="1625" spans="10:14" x14ac:dyDescent="0.25">
      <c r="J1625" s="6" t="s">
        <v>4082</v>
      </c>
      <c r="K1625" s="6" t="s">
        <v>4506</v>
      </c>
      <c r="L1625" s="6" t="s">
        <v>90</v>
      </c>
      <c r="M1625" s="6" t="s">
        <v>4455</v>
      </c>
      <c r="N1625" s="6" t="s">
        <v>4728</v>
      </c>
    </row>
    <row r="1626" spans="10:14" x14ac:dyDescent="0.25">
      <c r="J1626" s="6" t="s">
        <v>4083</v>
      </c>
      <c r="K1626" s="6" t="s">
        <v>4447</v>
      </c>
      <c r="L1626" s="6" t="s">
        <v>90</v>
      </c>
      <c r="M1626" s="6" t="s">
        <v>4436</v>
      </c>
      <c r="N1626" s="6" t="s">
        <v>6557</v>
      </c>
    </row>
    <row r="1627" spans="10:14" x14ac:dyDescent="0.25">
      <c r="J1627" s="6" t="s">
        <v>2266</v>
      </c>
      <c r="K1627" s="6" t="s">
        <v>4480</v>
      </c>
      <c r="L1627" s="6" t="s">
        <v>90</v>
      </c>
      <c r="M1627" s="6" t="s">
        <v>4481</v>
      </c>
      <c r="N1627" s="6" t="s">
        <v>6558</v>
      </c>
    </row>
    <row r="1628" spans="10:14" x14ac:dyDescent="0.25">
      <c r="J1628" s="6" t="s">
        <v>2268</v>
      </c>
      <c r="K1628" s="6" t="s">
        <v>4443</v>
      </c>
      <c r="L1628" s="6" t="s">
        <v>90</v>
      </c>
      <c r="M1628" s="6" t="s">
        <v>4436</v>
      </c>
      <c r="N1628" s="6" t="s">
        <v>6559</v>
      </c>
    </row>
    <row r="1629" spans="10:14" x14ac:dyDescent="0.25">
      <c r="J1629" s="6" t="s">
        <v>2270</v>
      </c>
      <c r="K1629" s="6" t="s">
        <v>4480</v>
      </c>
      <c r="L1629" s="6" t="s">
        <v>90</v>
      </c>
      <c r="M1629" s="6" t="s">
        <v>4481</v>
      </c>
      <c r="N1629" s="6" t="s">
        <v>4889</v>
      </c>
    </row>
    <row r="1630" spans="10:14" x14ac:dyDescent="0.25">
      <c r="J1630" s="6" t="s">
        <v>2272</v>
      </c>
      <c r="K1630" s="6" t="s">
        <v>4447</v>
      </c>
      <c r="L1630" s="6" t="s">
        <v>90</v>
      </c>
      <c r="M1630" s="6" t="s">
        <v>4436</v>
      </c>
      <c r="N1630" s="6" t="s">
        <v>6560</v>
      </c>
    </row>
    <row r="1631" spans="10:14" x14ac:dyDescent="0.25">
      <c r="J1631" s="6" t="s">
        <v>4085</v>
      </c>
      <c r="K1631" s="6" t="s">
        <v>4508</v>
      </c>
      <c r="L1631" s="6" t="s">
        <v>90</v>
      </c>
      <c r="M1631" s="6" t="s">
        <v>4441</v>
      </c>
      <c r="N1631" s="6" t="s">
        <v>6561</v>
      </c>
    </row>
    <row r="1632" spans="10:14" x14ac:dyDescent="0.25">
      <c r="J1632" s="6" t="s">
        <v>2275</v>
      </c>
      <c r="K1632" s="6" t="s">
        <v>4500</v>
      </c>
      <c r="L1632" s="6" t="s">
        <v>90</v>
      </c>
      <c r="M1632" s="6" t="s">
        <v>4481</v>
      </c>
      <c r="N1632" s="6" t="s">
        <v>5406</v>
      </c>
    </row>
    <row r="1633" spans="10:14" x14ac:dyDescent="0.25">
      <c r="J1633" s="6" t="s">
        <v>2277</v>
      </c>
      <c r="K1633" s="6" t="s">
        <v>4476</v>
      </c>
      <c r="L1633" s="6" t="s">
        <v>90</v>
      </c>
      <c r="M1633" s="6" t="s">
        <v>130</v>
      </c>
      <c r="N1633" s="6" t="s">
        <v>6562</v>
      </c>
    </row>
    <row r="1634" spans="10:14" x14ac:dyDescent="0.25">
      <c r="J1634" s="6" t="s">
        <v>2279</v>
      </c>
      <c r="K1634" s="6" t="s">
        <v>4520</v>
      </c>
      <c r="L1634" s="6" t="s">
        <v>90</v>
      </c>
      <c r="M1634" s="6" t="s">
        <v>4438</v>
      </c>
      <c r="N1634" s="6" t="s">
        <v>6563</v>
      </c>
    </row>
    <row r="1635" spans="10:14" x14ac:dyDescent="0.25">
      <c r="J1635" s="6" t="s">
        <v>2281</v>
      </c>
      <c r="K1635" s="6" t="s">
        <v>4456</v>
      </c>
      <c r="L1635" s="6" t="s">
        <v>90</v>
      </c>
      <c r="M1635" s="6" t="s">
        <v>4431</v>
      </c>
      <c r="N1635" s="6" t="s">
        <v>6564</v>
      </c>
    </row>
    <row r="1636" spans="10:14" x14ac:dyDescent="0.25">
      <c r="J1636" s="6" t="s">
        <v>2283</v>
      </c>
      <c r="K1636" s="6" t="s">
        <v>4451</v>
      </c>
      <c r="L1636" s="6" t="s">
        <v>90</v>
      </c>
      <c r="M1636" s="6" t="s">
        <v>4441</v>
      </c>
      <c r="N1636" s="6" t="s">
        <v>5591</v>
      </c>
    </row>
    <row r="1637" spans="10:14" x14ac:dyDescent="0.25">
      <c r="J1637" s="6" t="s">
        <v>4087</v>
      </c>
      <c r="K1637" s="6" t="s">
        <v>4500</v>
      </c>
      <c r="L1637" s="6" t="s">
        <v>90</v>
      </c>
      <c r="M1637" s="6" t="s">
        <v>4481</v>
      </c>
      <c r="N1637" s="6" t="s">
        <v>6565</v>
      </c>
    </row>
    <row r="1638" spans="10:14" x14ac:dyDescent="0.25">
      <c r="J1638" s="6" t="s">
        <v>2285</v>
      </c>
      <c r="K1638" s="6" t="s">
        <v>4462</v>
      </c>
      <c r="L1638" s="6" t="s">
        <v>90</v>
      </c>
      <c r="M1638" s="6" t="s">
        <v>4434</v>
      </c>
      <c r="N1638" s="6" t="s">
        <v>6566</v>
      </c>
    </row>
    <row r="1639" spans="10:14" x14ac:dyDescent="0.25">
      <c r="J1639" s="6" t="s">
        <v>4089</v>
      </c>
      <c r="K1639" s="6" t="s">
        <v>4554</v>
      </c>
      <c r="L1639" s="6" t="s">
        <v>90</v>
      </c>
      <c r="M1639" s="6" t="s">
        <v>118</v>
      </c>
      <c r="N1639" s="6" t="s">
        <v>6567</v>
      </c>
    </row>
    <row r="1640" spans="10:14" x14ac:dyDescent="0.25">
      <c r="J1640" s="6" t="s">
        <v>2287</v>
      </c>
      <c r="K1640" s="6" t="s">
        <v>4462</v>
      </c>
      <c r="L1640" s="6" t="s">
        <v>90</v>
      </c>
      <c r="M1640" s="6" t="s">
        <v>4434</v>
      </c>
      <c r="N1640" s="6" t="s">
        <v>5251</v>
      </c>
    </row>
    <row r="1641" spans="10:14" x14ac:dyDescent="0.25">
      <c r="J1641" s="6" t="s">
        <v>2289</v>
      </c>
      <c r="K1641" s="6" t="s">
        <v>4502</v>
      </c>
      <c r="L1641" s="6" t="s">
        <v>90</v>
      </c>
      <c r="M1641" s="6" t="s">
        <v>4503</v>
      </c>
      <c r="N1641" s="6" t="s">
        <v>4875</v>
      </c>
    </row>
    <row r="1642" spans="10:14" x14ac:dyDescent="0.25">
      <c r="J1642" s="6" t="s">
        <v>2291</v>
      </c>
      <c r="K1642" s="6" t="s">
        <v>4502</v>
      </c>
      <c r="L1642" s="6" t="s">
        <v>90</v>
      </c>
      <c r="M1642" s="6" t="s">
        <v>4503</v>
      </c>
      <c r="N1642" s="6" t="s">
        <v>4875</v>
      </c>
    </row>
    <row r="1643" spans="10:14" x14ac:dyDescent="0.25">
      <c r="J1643" s="6" t="s">
        <v>2293</v>
      </c>
      <c r="K1643" s="6" t="s">
        <v>4462</v>
      </c>
      <c r="L1643" s="6" t="s">
        <v>90</v>
      </c>
      <c r="M1643" s="6" t="s">
        <v>4434</v>
      </c>
      <c r="N1643" s="6" t="s">
        <v>6568</v>
      </c>
    </row>
    <row r="1644" spans="10:14" x14ac:dyDescent="0.25">
      <c r="J1644" s="6" t="s">
        <v>2295</v>
      </c>
      <c r="K1644" s="6" t="s">
        <v>4473</v>
      </c>
      <c r="L1644" s="6" t="s">
        <v>90</v>
      </c>
      <c r="M1644" s="6" t="s">
        <v>4434</v>
      </c>
      <c r="N1644" s="6" t="s">
        <v>6569</v>
      </c>
    </row>
    <row r="1645" spans="10:14" x14ac:dyDescent="0.25">
      <c r="J1645" s="6" t="s">
        <v>2297</v>
      </c>
      <c r="K1645" s="6" t="s">
        <v>4471</v>
      </c>
      <c r="L1645" s="6" t="s">
        <v>90</v>
      </c>
      <c r="M1645" s="6" t="s">
        <v>4438</v>
      </c>
      <c r="N1645" s="6" t="s">
        <v>5196</v>
      </c>
    </row>
    <row r="1646" spans="10:14" x14ac:dyDescent="0.25">
      <c r="J1646" s="6" t="s">
        <v>2299</v>
      </c>
      <c r="K1646" s="6" t="s">
        <v>4447</v>
      </c>
      <c r="L1646" s="6" t="s">
        <v>90</v>
      </c>
      <c r="M1646" s="6" t="s">
        <v>4436</v>
      </c>
      <c r="N1646" s="6" t="s">
        <v>6570</v>
      </c>
    </row>
    <row r="1647" spans="10:14" x14ac:dyDescent="0.25">
      <c r="J1647" s="6" t="s">
        <v>2301</v>
      </c>
      <c r="K1647" s="6" t="s">
        <v>4500</v>
      </c>
      <c r="L1647" s="6" t="s">
        <v>90</v>
      </c>
      <c r="M1647" s="6" t="s">
        <v>4481</v>
      </c>
      <c r="N1647" s="6" t="s">
        <v>6571</v>
      </c>
    </row>
    <row r="1648" spans="10:14" x14ac:dyDescent="0.25">
      <c r="J1648" s="6" t="s">
        <v>2303</v>
      </c>
      <c r="K1648" s="6" t="s">
        <v>4556</v>
      </c>
      <c r="L1648" s="6" t="s">
        <v>90</v>
      </c>
      <c r="M1648" s="6" t="s">
        <v>4481</v>
      </c>
      <c r="N1648" s="6" t="s">
        <v>4847</v>
      </c>
    </row>
    <row r="1649" spans="10:14" x14ac:dyDescent="0.25">
      <c r="J1649" s="6" t="s">
        <v>4091</v>
      </c>
      <c r="K1649" s="6" t="s">
        <v>4497</v>
      </c>
      <c r="L1649" s="6" t="s">
        <v>90</v>
      </c>
      <c r="M1649" s="6" t="s">
        <v>4431</v>
      </c>
      <c r="N1649" s="6" t="s">
        <v>6572</v>
      </c>
    </row>
    <row r="1650" spans="10:14" x14ac:dyDescent="0.25">
      <c r="J1650" s="6" t="s">
        <v>2305</v>
      </c>
      <c r="K1650" s="6" t="s">
        <v>4539</v>
      </c>
      <c r="L1650" s="6" t="s">
        <v>90</v>
      </c>
      <c r="M1650" s="6" t="s">
        <v>4481</v>
      </c>
      <c r="N1650" s="6" t="s">
        <v>6573</v>
      </c>
    </row>
    <row r="1651" spans="10:14" x14ac:dyDescent="0.25">
      <c r="J1651" s="6" t="s">
        <v>4593</v>
      </c>
      <c r="K1651" s="6" t="s">
        <v>4539</v>
      </c>
      <c r="L1651" s="6" t="s">
        <v>90</v>
      </c>
      <c r="M1651" s="6" t="s">
        <v>4481</v>
      </c>
      <c r="N1651" s="6" t="s">
        <v>6573</v>
      </c>
    </row>
    <row r="1652" spans="10:14" x14ac:dyDescent="0.25">
      <c r="J1652" s="6" t="s">
        <v>2308</v>
      </c>
      <c r="K1652" s="6" t="s">
        <v>4483</v>
      </c>
      <c r="L1652" s="6" t="s">
        <v>90</v>
      </c>
      <c r="M1652" s="6" t="s">
        <v>4438</v>
      </c>
      <c r="N1652" s="6" t="s">
        <v>5415</v>
      </c>
    </row>
    <row r="1653" spans="10:14" x14ac:dyDescent="0.25">
      <c r="J1653" s="6" t="s">
        <v>4092</v>
      </c>
      <c r="K1653" s="6" t="s">
        <v>4507</v>
      </c>
      <c r="L1653" s="6" t="s">
        <v>90</v>
      </c>
      <c r="M1653" s="6" t="s">
        <v>4503</v>
      </c>
      <c r="N1653" s="6" t="s">
        <v>6574</v>
      </c>
    </row>
    <row r="1654" spans="10:14" x14ac:dyDescent="0.25">
      <c r="J1654" s="6" t="s">
        <v>2310</v>
      </c>
      <c r="K1654" s="6" t="s">
        <v>4475</v>
      </c>
      <c r="L1654" s="6" t="s">
        <v>90</v>
      </c>
      <c r="M1654" s="6" t="s">
        <v>118</v>
      </c>
      <c r="N1654" s="6" t="s">
        <v>5193</v>
      </c>
    </row>
    <row r="1655" spans="10:14" x14ac:dyDescent="0.25">
      <c r="J1655" s="6" t="s">
        <v>2312</v>
      </c>
      <c r="K1655" s="6" t="s">
        <v>4506</v>
      </c>
      <c r="L1655" s="6" t="s">
        <v>90</v>
      </c>
      <c r="M1655" s="6" t="s">
        <v>4455</v>
      </c>
      <c r="N1655" s="6" t="s">
        <v>5188</v>
      </c>
    </row>
    <row r="1656" spans="10:14" x14ac:dyDescent="0.25">
      <c r="J1656" s="6" t="s">
        <v>2314</v>
      </c>
      <c r="K1656" s="6" t="s">
        <v>4473</v>
      </c>
      <c r="L1656" s="6" t="s">
        <v>90</v>
      </c>
      <c r="M1656" s="6" t="s">
        <v>4434</v>
      </c>
      <c r="N1656" s="6" t="s">
        <v>6575</v>
      </c>
    </row>
    <row r="1657" spans="10:14" x14ac:dyDescent="0.25">
      <c r="J1657" s="6" t="s">
        <v>4093</v>
      </c>
      <c r="K1657" s="6" t="s">
        <v>4442</v>
      </c>
      <c r="L1657" s="6" t="s">
        <v>90</v>
      </c>
      <c r="M1657" s="6" t="s">
        <v>4434</v>
      </c>
      <c r="N1657" s="6" t="s">
        <v>6576</v>
      </c>
    </row>
    <row r="1658" spans="10:14" x14ac:dyDescent="0.25">
      <c r="J1658" s="6" t="s">
        <v>2316</v>
      </c>
      <c r="K1658" s="6" t="s">
        <v>4473</v>
      </c>
      <c r="L1658" s="6" t="s">
        <v>90</v>
      </c>
      <c r="M1658" s="6" t="s">
        <v>4434</v>
      </c>
      <c r="N1658" s="6" t="s">
        <v>6577</v>
      </c>
    </row>
    <row r="1659" spans="10:14" x14ac:dyDescent="0.25">
      <c r="J1659" s="6" t="s">
        <v>2318</v>
      </c>
      <c r="K1659" s="6" t="s">
        <v>4448</v>
      </c>
      <c r="L1659" s="6" t="s">
        <v>90</v>
      </c>
      <c r="M1659" s="6" t="s">
        <v>4431</v>
      </c>
      <c r="N1659" s="6" t="s">
        <v>6578</v>
      </c>
    </row>
    <row r="1660" spans="10:14" x14ac:dyDescent="0.25">
      <c r="J1660" s="6" t="s">
        <v>4095</v>
      </c>
      <c r="K1660" s="6" t="s">
        <v>4473</v>
      </c>
      <c r="L1660" s="6" t="s">
        <v>90</v>
      </c>
      <c r="M1660" s="6" t="s">
        <v>4434</v>
      </c>
      <c r="N1660" s="6" t="s">
        <v>6579</v>
      </c>
    </row>
    <row r="1661" spans="10:14" x14ac:dyDescent="0.25">
      <c r="J1661" s="6" t="s">
        <v>2320</v>
      </c>
      <c r="K1661" s="6" t="s">
        <v>4480</v>
      </c>
      <c r="L1661" s="6" t="s">
        <v>90</v>
      </c>
      <c r="M1661" s="6" t="s">
        <v>4481</v>
      </c>
      <c r="N1661" s="6" t="s">
        <v>5421</v>
      </c>
    </row>
    <row r="1662" spans="10:14" x14ac:dyDescent="0.25">
      <c r="J1662" s="6" t="s">
        <v>4097</v>
      </c>
      <c r="K1662" s="6" t="s">
        <v>4446</v>
      </c>
      <c r="L1662" s="6" t="s">
        <v>90</v>
      </c>
      <c r="M1662" s="6" t="s">
        <v>4431</v>
      </c>
      <c r="N1662" s="6" t="s">
        <v>5060</v>
      </c>
    </row>
    <row r="1663" spans="10:14" x14ac:dyDescent="0.25">
      <c r="J1663" s="6" t="s">
        <v>4098</v>
      </c>
      <c r="K1663" s="6" t="s">
        <v>4548</v>
      </c>
      <c r="L1663" s="6" t="s">
        <v>90</v>
      </c>
      <c r="M1663" s="6" t="s">
        <v>4441</v>
      </c>
      <c r="N1663" s="6" t="s">
        <v>6580</v>
      </c>
    </row>
    <row r="1664" spans="10:14" x14ac:dyDescent="0.25">
      <c r="J1664" s="6" t="s">
        <v>2322</v>
      </c>
      <c r="K1664" s="6" t="s">
        <v>4559</v>
      </c>
      <c r="L1664" s="6" t="s">
        <v>90</v>
      </c>
      <c r="M1664" s="6" t="s">
        <v>4455</v>
      </c>
      <c r="N1664" s="6" t="s">
        <v>6581</v>
      </c>
    </row>
    <row r="1665" spans="10:14" x14ac:dyDescent="0.25">
      <c r="J1665" s="6" t="s">
        <v>2324</v>
      </c>
      <c r="K1665" s="6" t="s">
        <v>4466</v>
      </c>
      <c r="L1665" s="6" t="s">
        <v>90</v>
      </c>
      <c r="M1665" s="6" t="s">
        <v>4455</v>
      </c>
      <c r="N1665" s="6" t="s">
        <v>5154</v>
      </c>
    </row>
    <row r="1666" spans="10:14" x14ac:dyDescent="0.25">
      <c r="J1666" s="6" t="s">
        <v>2326</v>
      </c>
      <c r="K1666" s="6" t="s">
        <v>4475</v>
      </c>
      <c r="L1666" s="6" t="s">
        <v>90</v>
      </c>
      <c r="M1666" s="6" t="s">
        <v>118</v>
      </c>
      <c r="N1666" s="6" t="s">
        <v>6582</v>
      </c>
    </row>
    <row r="1667" spans="10:14" x14ac:dyDescent="0.25">
      <c r="J1667" s="6" t="s">
        <v>2328</v>
      </c>
      <c r="K1667" s="6" t="s">
        <v>4473</v>
      </c>
      <c r="L1667" s="6" t="s">
        <v>90</v>
      </c>
      <c r="M1667" s="6" t="s">
        <v>4434</v>
      </c>
      <c r="N1667" s="6" t="s">
        <v>6583</v>
      </c>
    </row>
    <row r="1668" spans="10:14" x14ac:dyDescent="0.25">
      <c r="J1668" s="6" t="s">
        <v>2330</v>
      </c>
      <c r="K1668" s="6" t="s">
        <v>4456</v>
      </c>
      <c r="L1668" s="6" t="s">
        <v>90</v>
      </c>
      <c r="M1668" s="6" t="s">
        <v>4431</v>
      </c>
      <c r="N1668" s="6" t="s">
        <v>6584</v>
      </c>
    </row>
    <row r="1669" spans="10:14" x14ac:dyDescent="0.25">
      <c r="J1669" s="6" t="s">
        <v>2332</v>
      </c>
      <c r="K1669" s="6" t="s">
        <v>4542</v>
      </c>
      <c r="L1669" s="6" t="s">
        <v>90</v>
      </c>
      <c r="M1669" s="6" t="s">
        <v>4441</v>
      </c>
      <c r="N1669" s="6" t="s">
        <v>6585</v>
      </c>
    </row>
    <row r="1670" spans="10:14" x14ac:dyDescent="0.25">
      <c r="J1670" s="6" t="s">
        <v>2334</v>
      </c>
      <c r="K1670" s="6" t="s">
        <v>4493</v>
      </c>
      <c r="L1670" s="6" t="s">
        <v>90</v>
      </c>
      <c r="M1670" s="6" t="s">
        <v>4450</v>
      </c>
      <c r="N1670" s="6" t="s">
        <v>4843</v>
      </c>
    </row>
    <row r="1671" spans="10:14" x14ac:dyDescent="0.25">
      <c r="J1671" s="6" t="s">
        <v>2336</v>
      </c>
      <c r="K1671" s="6" t="s">
        <v>4445</v>
      </c>
      <c r="L1671" s="6" t="s">
        <v>90</v>
      </c>
      <c r="M1671" s="6" t="s">
        <v>4431</v>
      </c>
      <c r="N1671" s="6" t="s">
        <v>5025</v>
      </c>
    </row>
    <row r="1672" spans="10:14" x14ac:dyDescent="0.25">
      <c r="J1672" s="6" t="s">
        <v>2337</v>
      </c>
      <c r="K1672" s="6" t="s">
        <v>90</v>
      </c>
      <c r="L1672" s="6" t="s">
        <v>90</v>
      </c>
      <c r="M1672" s="6" t="s">
        <v>90</v>
      </c>
      <c r="N1672" s="6" t="s">
        <v>90</v>
      </c>
    </row>
    <row r="1673" spans="10:14" x14ac:dyDescent="0.25">
      <c r="J1673" s="6" t="s">
        <v>2339</v>
      </c>
      <c r="K1673" s="6" t="s">
        <v>4443</v>
      </c>
      <c r="L1673" s="6" t="s">
        <v>90</v>
      </c>
      <c r="M1673" s="6" t="s">
        <v>4436</v>
      </c>
      <c r="N1673" s="6" t="s">
        <v>4880</v>
      </c>
    </row>
    <row r="1674" spans="10:14" x14ac:dyDescent="0.25">
      <c r="J1674" s="6" t="s">
        <v>2341</v>
      </c>
      <c r="K1674" s="6" t="s">
        <v>4543</v>
      </c>
      <c r="L1674" s="6" t="s">
        <v>90</v>
      </c>
      <c r="M1674" s="6" t="s">
        <v>4450</v>
      </c>
      <c r="N1674" s="6" t="s">
        <v>5108</v>
      </c>
    </row>
    <row r="1675" spans="10:14" x14ac:dyDescent="0.25">
      <c r="J1675" s="6" t="s">
        <v>2344</v>
      </c>
      <c r="K1675" s="6" t="s">
        <v>4552</v>
      </c>
      <c r="L1675" s="6" t="s">
        <v>90</v>
      </c>
      <c r="M1675" s="6" t="s">
        <v>4436</v>
      </c>
      <c r="N1675" s="6" t="s">
        <v>6586</v>
      </c>
    </row>
    <row r="1676" spans="10:14" x14ac:dyDescent="0.25">
      <c r="J1676" s="6" t="s">
        <v>2346</v>
      </c>
      <c r="K1676" s="6" t="s">
        <v>4547</v>
      </c>
      <c r="L1676" s="6" t="s">
        <v>90</v>
      </c>
      <c r="M1676" s="6" t="s">
        <v>4450</v>
      </c>
      <c r="N1676" s="6" t="s">
        <v>6587</v>
      </c>
    </row>
    <row r="1677" spans="10:14" x14ac:dyDescent="0.25">
      <c r="J1677" s="6" t="s">
        <v>2348</v>
      </c>
      <c r="K1677" s="6" t="s">
        <v>4484</v>
      </c>
      <c r="L1677" s="6" t="s">
        <v>90</v>
      </c>
      <c r="M1677" s="6" t="s">
        <v>4431</v>
      </c>
      <c r="N1677" s="6" t="s">
        <v>6588</v>
      </c>
    </row>
    <row r="1678" spans="10:14" x14ac:dyDescent="0.25">
      <c r="J1678" s="6" t="s">
        <v>2350</v>
      </c>
      <c r="K1678" s="6" t="s">
        <v>4482</v>
      </c>
      <c r="L1678" s="6" t="s">
        <v>90</v>
      </c>
      <c r="M1678" s="6" t="s">
        <v>4436</v>
      </c>
      <c r="N1678" s="6" t="s">
        <v>5308</v>
      </c>
    </row>
    <row r="1679" spans="10:14" x14ac:dyDescent="0.25">
      <c r="J1679" s="6" t="s">
        <v>2351</v>
      </c>
      <c r="K1679" s="6" t="s">
        <v>90</v>
      </c>
      <c r="L1679" s="6" t="s">
        <v>90</v>
      </c>
      <c r="M1679" s="6" t="s">
        <v>90</v>
      </c>
      <c r="N1679" s="6" t="s">
        <v>90</v>
      </c>
    </row>
    <row r="1680" spans="10:14" x14ac:dyDescent="0.25">
      <c r="J1680" s="6" t="s">
        <v>2353</v>
      </c>
      <c r="K1680" s="6" t="s">
        <v>4496</v>
      </c>
      <c r="L1680" s="6" t="s">
        <v>90</v>
      </c>
      <c r="M1680" s="6" t="s">
        <v>4438</v>
      </c>
      <c r="N1680" s="6" t="s">
        <v>5589</v>
      </c>
    </row>
    <row r="1681" spans="10:14" x14ac:dyDescent="0.25">
      <c r="J1681" s="6" t="s">
        <v>2355</v>
      </c>
      <c r="K1681" s="6" t="s">
        <v>4456</v>
      </c>
      <c r="L1681" s="6" t="s">
        <v>90</v>
      </c>
      <c r="M1681" s="6" t="s">
        <v>4431</v>
      </c>
      <c r="N1681" s="6" t="s">
        <v>4734</v>
      </c>
    </row>
    <row r="1682" spans="10:14" x14ac:dyDescent="0.25">
      <c r="J1682" s="6" t="s">
        <v>2357</v>
      </c>
      <c r="K1682" s="6" t="s">
        <v>4507</v>
      </c>
      <c r="L1682" s="6" t="s">
        <v>90</v>
      </c>
      <c r="M1682" s="6" t="s">
        <v>4503</v>
      </c>
      <c r="N1682" s="6" t="s">
        <v>6589</v>
      </c>
    </row>
    <row r="1683" spans="10:14" x14ac:dyDescent="0.25">
      <c r="J1683" s="6" t="s">
        <v>2359</v>
      </c>
      <c r="K1683" s="6" t="s">
        <v>4534</v>
      </c>
      <c r="L1683" s="6" t="s">
        <v>90</v>
      </c>
      <c r="M1683" s="6" t="s">
        <v>4441</v>
      </c>
      <c r="N1683" s="6" t="s">
        <v>6590</v>
      </c>
    </row>
    <row r="1684" spans="10:14" x14ac:dyDescent="0.25">
      <c r="J1684" s="6" t="s">
        <v>4100</v>
      </c>
      <c r="K1684" s="6" t="s">
        <v>4433</v>
      </c>
      <c r="L1684" s="6" t="s">
        <v>90</v>
      </c>
      <c r="M1684" s="6" t="s">
        <v>4434</v>
      </c>
      <c r="N1684" s="6" t="s">
        <v>6591</v>
      </c>
    </row>
    <row r="1685" spans="10:14" x14ac:dyDescent="0.25">
      <c r="J1685" s="6" t="s">
        <v>2361</v>
      </c>
      <c r="K1685" s="6" t="s">
        <v>4527</v>
      </c>
      <c r="L1685" s="6" t="s">
        <v>90</v>
      </c>
      <c r="M1685" s="6" t="s">
        <v>4441</v>
      </c>
      <c r="N1685" s="6" t="s">
        <v>5419</v>
      </c>
    </row>
    <row r="1686" spans="10:14" x14ac:dyDescent="0.25">
      <c r="J1686" s="6" t="s">
        <v>2363</v>
      </c>
      <c r="K1686" s="6" t="s">
        <v>4484</v>
      </c>
      <c r="L1686" s="6" t="s">
        <v>90</v>
      </c>
      <c r="M1686" s="6" t="s">
        <v>4431</v>
      </c>
      <c r="N1686" s="6" t="s">
        <v>5372</v>
      </c>
    </row>
    <row r="1687" spans="10:14" x14ac:dyDescent="0.25">
      <c r="J1687" s="6" t="s">
        <v>2365</v>
      </c>
      <c r="K1687" s="6" t="s">
        <v>4522</v>
      </c>
      <c r="L1687" s="6" t="s">
        <v>90</v>
      </c>
      <c r="M1687" s="6" t="s">
        <v>4503</v>
      </c>
      <c r="N1687" s="6" t="s">
        <v>6592</v>
      </c>
    </row>
    <row r="1688" spans="10:14" x14ac:dyDescent="0.25">
      <c r="J1688" s="6" t="s">
        <v>4102</v>
      </c>
      <c r="K1688" s="6" t="s">
        <v>4560</v>
      </c>
      <c r="L1688" s="6" t="s">
        <v>90</v>
      </c>
      <c r="M1688" s="6" t="s">
        <v>4436</v>
      </c>
      <c r="N1688" s="6" t="s">
        <v>6593</v>
      </c>
    </row>
    <row r="1689" spans="10:14" x14ac:dyDescent="0.25">
      <c r="J1689" s="6" t="s">
        <v>4104</v>
      </c>
      <c r="K1689" s="6" t="s">
        <v>4513</v>
      </c>
      <c r="L1689" s="6" t="s">
        <v>90</v>
      </c>
      <c r="M1689" s="6" t="s">
        <v>4455</v>
      </c>
      <c r="N1689" s="6" t="s">
        <v>5316</v>
      </c>
    </row>
    <row r="1690" spans="10:14" x14ac:dyDescent="0.25">
      <c r="J1690" s="6" t="s">
        <v>2367</v>
      </c>
      <c r="K1690" s="6" t="s">
        <v>4501</v>
      </c>
      <c r="L1690" s="6" t="s">
        <v>90</v>
      </c>
      <c r="M1690" s="6" t="s">
        <v>4441</v>
      </c>
      <c r="N1690" s="6" t="s">
        <v>5303</v>
      </c>
    </row>
    <row r="1691" spans="10:14" x14ac:dyDescent="0.25">
      <c r="J1691" s="6" t="s">
        <v>2369</v>
      </c>
      <c r="K1691" s="6" t="s">
        <v>4510</v>
      </c>
      <c r="L1691" s="6" t="s">
        <v>90</v>
      </c>
      <c r="M1691" s="6" t="s">
        <v>130</v>
      </c>
      <c r="N1691" s="6" t="s">
        <v>6594</v>
      </c>
    </row>
    <row r="1692" spans="10:14" x14ac:dyDescent="0.25">
      <c r="J1692" s="6" t="s">
        <v>2371</v>
      </c>
      <c r="K1692" s="6" t="s">
        <v>4551</v>
      </c>
      <c r="L1692" s="6" t="s">
        <v>90</v>
      </c>
      <c r="M1692" s="6" t="s">
        <v>4455</v>
      </c>
      <c r="N1692" s="6" t="s">
        <v>5460</v>
      </c>
    </row>
    <row r="1693" spans="10:14" x14ac:dyDescent="0.25">
      <c r="J1693" s="6" t="s">
        <v>2373</v>
      </c>
      <c r="K1693" s="6" t="s">
        <v>4511</v>
      </c>
      <c r="L1693" s="6" t="s">
        <v>90</v>
      </c>
      <c r="M1693" s="6" t="s">
        <v>4441</v>
      </c>
      <c r="N1693" s="6" t="s">
        <v>4824</v>
      </c>
    </row>
    <row r="1694" spans="10:14" x14ac:dyDescent="0.25">
      <c r="J1694" s="6" t="s">
        <v>2375</v>
      </c>
      <c r="K1694" s="6" t="s">
        <v>4524</v>
      </c>
      <c r="L1694" s="6" t="s">
        <v>90</v>
      </c>
      <c r="M1694" s="6" t="s">
        <v>4503</v>
      </c>
      <c r="N1694" s="6" t="s">
        <v>6595</v>
      </c>
    </row>
    <row r="1695" spans="10:14" x14ac:dyDescent="0.25">
      <c r="J1695" s="6" t="s">
        <v>2377</v>
      </c>
      <c r="K1695" s="6" t="s">
        <v>4462</v>
      </c>
      <c r="L1695" s="6" t="s">
        <v>90</v>
      </c>
      <c r="M1695" s="6" t="s">
        <v>4434</v>
      </c>
      <c r="N1695" s="6" t="s">
        <v>6596</v>
      </c>
    </row>
    <row r="1696" spans="10:14" x14ac:dyDescent="0.25">
      <c r="J1696" s="6" t="s">
        <v>2379</v>
      </c>
      <c r="K1696" s="6" t="s">
        <v>4444</v>
      </c>
      <c r="L1696" s="6" t="s">
        <v>90</v>
      </c>
      <c r="M1696" s="6" t="s">
        <v>4438</v>
      </c>
      <c r="N1696" s="6" t="s">
        <v>6597</v>
      </c>
    </row>
    <row r="1697" spans="10:14" x14ac:dyDescent="0.25">
      <c r="J1697" s="6" t="s">
        <v>4106</v>
      </c>
      <c r="K1697" s="6" t="s">
        <v>4512</v>
      </c>
      <c r="L1697" s="6" t="s">
        <v>90</v>
      </c>
      <c r="M1697" s="6" t="s">
        <v>4434</v>
      </c>
      <c r="N1697" s="6" t="s">
        <v>5329</v>
      </c>
    </row>
    <row r="1698" spans="10:14" x14ac:dyDescent="0.25">
      <c r="J1698" s="6" t="s">
        <v>2381</v>
      </c>
      <c r="K1698" s="6" t="s">
        <v>585</v>
      </c>
      <c r="L1698" s="6" t="s">
        <v>90</v>
      </c>
      <c r="M1698" s="6" t="s">
        <v>4450</v>
      </c>
      <c r="N1698" s="6" t="s">
        <v>5280</v>
      </c>
    </row>
    <row r="1699" spans="10:14" x14ac:dyDescent="0.25">
      <c r="J1699" s="6" t="s">
        <v>2383</v>
      </c>
      <c r="K1699" s="6" t="s">
        <v>4447</v>
      </c>
      <c r="L1699" s="6" t="s">
        <v>90</v>
      </c>
      <c r="M1699" s="6" t="s">
        <v>4436</v>
      </c>
      <c r="N1699" s="6" t="s">
        <v>6598</v>
      </c>
    </row>
    <row r="1700" spans="10:14" x14ac:dyDescent="0.25">
      <c r="J1700" s="6" t="s">
        <v>2385</v>
      </c>
      <c r="K1700" s="6" t="s">
        <v>4447</v>
      </c>
      <c r="L1700" s="6" t="s">
        <v>90</v>
      </c>
      <c r="M1700" s="6" t="s">
        <v>4436</v>
      </c>
      <c r="N1700" s="6" t="s">
        <v>6599</v>
      </c>
    </row>
    <row r="1701" spans="10:14" x14ac:dyDescent="0.25">
      <c r="J1701" s="6" t="s">
        <v>4107</v>
      </c>
      <c r="K1701" s="6" t="s">
        <v>4435</v>
      </c>
      <c r="L1701" s="6" t="s">
        <v>90</v>
      </c>
      <c r="M1701" s="6" t="s">
        <v>4436</v>
      </c>
      <c r="N1701" s="6" t="s">
        <v>6600</v>
      </c>
    </row>
    <row r="1702" spans="10:14" x14ac:dyDescent="0.25">
      <c r="J1702" s="6" t="s">
        <v>2387</v>
      </c>
      <c r="K1702" s="6" t="s">
        <v>4475</v>
      </c>
      <c r="L1702" s="6" t="s">
        <v>90</v>
      </c>
      <c r="M1702" s="6" t="s">
        <v>118</v>
      </c>
      <c r="N1702" s="6" t="s">
        <v>6601</v>
      </c>
    </row>
    <row r="1703" spans="10:14" x14ac:dyDescent="0.25">
      <c r="J1703" s="6" t="s">
        <v>2389</v>
      </c>
      <c r="K1703" s="6" t="s">
        <v>4496</v>
      </c>
      <c r="L1703" s="6" t="s">
        <v>90</v>
      </c>
      <c r="M1703" s="6" t="s">
        <v>4438</v>
      </c>
      <c r="N1703" s="6" t="s">
        <v>5063</v>
      </c>
    </row>
    <row r="1704" spans="10:14" x14ac:dyDescent="0.25">
      <c r="J1704" s="6" t="s">
        <v>2391</v>
      </c>
      <c r="K1704" s="6" t="s">
        <v>4475</v>
      </c>
      <c r="L1704" s="6" t="s">
        <v>90</v>
      </c>
      <c r="M1704" s="6" t="s">
        <v>118</v>
      </c>
      <c r="N1704" s="6" t="s">
        <v>6602</v>
      </c>
    </row>
    <row r="1705" spans="10:14" x14ac:dyDescent="0.25">
      <c r="J1705" s="6" t="s">
        <v>2393</v>
      </c>
      <c r="K1705" s="6" t="s">
        <v>4456</v>
      </c>
      <c r="L1705" s="6" t="s">
        <v>90</v>
      </c>
      <c r="M1705" s="6" t="s">
        <v>4431</v>
      </c>
      <c r="N1705" s="6" t="s">
        <v>6603</v>
      </c>
    </row>
    <row r="1706" spans="10:14" x14ac:dyDescent="0.25">
      <c r="J1706" s="6" t="s">
        <v>2395</v>
      </c>
      <c r="K1706" s="6" t="s">
        <v>4472</v>
      </c>
      <c r="L1706" s="6" t="s">
        <v>90</v>
      </c>
      <c r="M1706" s="6" t="s">
        <v>4438</v>
      </c>
      <c r="N1706" s="6" t="s">
        <v>5194</v>
      </c>
    </row>
    <row r="1707" spans="10:14" x14ac:dyDescent="0.25">
      <c r="J1707" s="6" t="s">
        <v>2397</v>
      </c>
      <c r="K1707" s="6" t="s">
        <v>4475</v>
      </c>
      <c r="L1707" s="6" t="s">
        <v>90</v>
      </c>
      <c r="M1707" s="6" t="s">
        <v>118</v>
      </c>
      <c r="N1707" s="6" t="s">
        <v>6604</v>
      </c>
    </row>
    <row r="1708" spans="10:14" x14ac:dyDescent="0.25">
      <c r="J1708" s="6" t="s">
        <v>2399</v>
      </c>
      <c r="K1708" s="6" t="s">
        <v>4491</v>
      </c>
      <c r="L1708" s="6" t="s">
        <v>90</v>
      </c>
      <c r="M1708" s="6" t="s">
        <v>4450</v>
      </c>
      <c r="N1708" s="6" t="s">
        <v>5086</v>
      </c>
    </row>
    <row r="1709" spans="10:14" x14ac:dyDescent="0.25">
      <c r="J1709" s="6" t="s">
        <v>2401</v>
      </c>
      <c r="K1709" s="6" t="s">
        <v>4468</v>
      </c>
      <c r="L1709" s="6" t="s">
        <v>90</v>
      </c>
      <c r="M1709" s="6" t="s">
        <v>4434</v>
      </c>
      <c r="N1709" s="6" t="s">
        <v>6605</v>
      </c>
    </row>
    <row r="1710" spans="10:14" x14ac:dyDescent="0.25">
      <c r="J1710" s="6" t="s">
        <v>2404</v>
      </c>
      <c r="K1710" s="6" t="s">
        <v>4491</v>
      </c>
      <c r="L1710" s="6" t="s">
        <v>90</v>
      </c>
      <c r="M1710" s="6" t="s">
        <v>4450</v>
      </c>
      <c r="N1710" s="6" t="s">
        <v>4997</v>
      </c>
    </row>
    <row r="1711" spans="10:14" x14ac:dyDescent="0.25">
      <c r="J1711" s="6" t="s">
        <v>4108</v>
      </c>
      <c r="K1711" s="6" t="s">
        <v>4447</v>
      </c>
      <c r="L1711" s="6" t="s">
        <v>90</v>
      </c>
      <c r="M1711" s="6" t="s">
        <v>4436</v>
      </c>
      <c r="N1711" s="6" t="s">
        <v>6606</v>
      </c>
    </row>
    <row r="1712" spans="10:14" x14ac:dyDescent="0.25">
      <c r="J1712" s="6" t="s">
        <v>2406</v>
      </c>
      <c r="K1712" s="6" t="s">
        <v>4488</v>
      </c>
      <c r="L1712" s="6" t="s">
        <v>90</v>
      </c>
      <c r="M1712" s="6" t="s">
        <v>130</v>
      </c>
      <c r="N1712" s="6" t="s">
        <v>4729</v>
      </c>
    </row>
    <row r="1713" spans="10:14" x14ac:dyDescent="0.25">
      <c r="J1713" s="6" t="s">
        <v>2407</v>
      </c>
      <c r="K1713" s="6" t="s">
        <v>4475</v>
      </c>
      <c r="L1713" s="6" t="s">
        <v>90</v>
      </c>
      <c r="M1713" s="6" t="s">
        <v>118</v>
      </c>
      <c r="N1713" s="6" t="s">
        <v>5478</v>
      </c>
    </row>
    <row r="1714" spans="10:14" x14ac:dyDescent="0.25">
      <c r="J1714" s="6" t="s">
        <v>4109</v>
      </c>
      <c r="K1714" s="6" t="s">
        <v>4541</v>
      </c>
      <c r="L1714" s="6" t="s">
        <v>90</v>
      </c>
      <c r="M1714" s="6" t="s">
        <v>4441</v>
      </c>
      <c r="N1714" s="6" t="s">
        <v>6607</v>
      </c>
    </row>
    <row r="1715" spans="10:14" x14ac:dyDescent="0.25">
      <c r="J1715" s="6" t="s">
        <v>2409</v>
      </c>
      <c r="K1715" s="6" t="s">
        <v>4480</v>
      </c>
      <c r="L1715" s="6" t="s">
        <v>90</v>
      </c>
      <c r="M1715" s="6" t="s">
        <v>4481</v>
      </c>
      <c r="N1715" s="6" t="s">
        <v>6608</v>
      </c>
    </row>
    <row r="1716" spans="10:14" x14ac:dyDescent="0.25">
      <c r="J1716" s="6" t="s">
        <v>4111</v>
      </c>
      <c r="K1716" s="6" t="s">
        <v>4464</v>
      </c>
      <c r="L1716" s="6" t="s">
        <v>90</v>
      </c>
      <c r="M1716" s="6" t="s">
        <v>4434</v>
      </c>
      <c r="N1716" s="6" t="s">
        <v>6609</v>
      </c>
    </row>
    <row r="1717" spans="10:14" x14ac:dyDescent="0.25">
      <c r="J1717" s="6" t="s">
        <v>2411</v>
      </c>
      <c r="K1717" s="6" t="s">
        <v>4497</v>
      </c>
      <c r="L1717" s="6" t="s">
        <v>90</v>
      </c>
      <c r="M1717" s="6" t="s">
        <v>4431</v>
      </c>
      <c r="N1717" s="6" t="s">
        <v>6610</v>
      </c>
    </row>
    <row r="1718" spans="10:14" x14ac:dyDescent="0.25">
      <c r="J1718" s="6" t="s">
        <v>4113</v>
      </c>
      <c r="K1718" s="6" t="s">
        <v>4473</v>
      </c>
      <c r="L1718" s="6" t="s">
        <v>90</v>
      </c>
      <c r="M1718" s="6" t="s">
        <v>4434</v>
      </c>
      <c r="N1718" s="6" t="s">
        <v>6611</v>
      </c>
    </row>
    <row r="1719" spans="10:14" x14ac:dyDescent="0.25">
      <c r="J1719" s="6" t="s">
        <v>2413</v>
      </c>
      <c r="K1719" s="6" t="s">
        <v>4435</v>
      </c>
      <c r="L1719" s="6" t="s">
        <v>90</v>
      </c>
      <c r="M1719" s="6" t="s">
        <v>4436</v>
      </c>
      <c r="N1719" s="6" t="s">
        <v>6612</v>
      </c>
    </row>
    <row r="1720" spans="10:14" x14ac:dyDescent="0.25">
      <c r="J1720" s="6" t="s">
        <v>4114</v>
      </c>
      <c r="K1720" s="6" t="s">
        <v>4480</v>
      </c>
      <c r="L1720" s="6" t="s">
        <v>90</v>
      </c>
      <c r="M1720" s="6" t="s">
        <v>4481</v>
      </c>
      <c r="N1720" s="6" t="s">
        <v>6613</v>
      </c>
    </row>
    <row r="1721" spans="10:14" x14ac:dyDescent="0.25">
      <c r="J1721" s="6" t="s">
        <v>4116</v>
      </c>
      <c r="K1721" s="6" t="s">
        <v>4493</v>
      </c>
      <c r="L1721" s="6" t="s">
        <v>90</v>
      </c>
      <c r="M1721" s="6" t="s">
        <v>4450</v>
      </c>
      <c r="N1721" s="6" t="s">
        <v>6614</v>
      </c>
    </row>
    <row r="1722" spans="10:14" x14ac:dyDescent="0.25">
      <c r="J1722" s="6" t="s">
        <v>4117</v>
      </c>
      <c r="K1722" s="6" t="s">
        <v>4529</v>
      </c>
      <c r="L1722" s="6" t="s">
        <v>90</v>
      </c>
      <c r="M1722" s="6" t="s">
        <v>4450</v>
      </c>
      <c r="N1722" s="6" t="s">
        <v>6615</v>
      </c>
    </row>
    <row r="1723" spans="10:14" x14ac:dyDescent="0.25">
      <c r="J1723" s="6" t="s">
        <v>4118</v>
      </c>
      <c r="K1723" s="6" t="s">
        <v>4522</v>
      </c>
      <c r="L1723" s="6" t="s">
        <v>90</v>
      </c>
      <c r="M1723" s="6" t="s">
        <v>4503</v>
      </c>
      <c r="N1723" s="6" t="s">
        <v>6616</v>
      </c>
    </row>
    <row r="1724" spans="10:14" x14ac:dyDescent="0.25">
      <c r="J1724" s="6" t="s">
        <v>2415</v>
      </c>
      <c r="K1724" s="6" t="s">
        <v>4448</v>
      </c>
      <c r="L1724" s="6" t="s">
        <v>90</v>
      </c>
      <c r="M1724" s="6" t="s">
        <v>4431</v>
      </c>
      <c r="N1724" s="6" t="s">
        <v>6617</v>
      </c>
    </row>
    <row r="1725" spans="10:14" x14ac:dyDescent="0.25">
      <c r="J1725" s="6" t="s">
        <v>2417</v>
      </c>
      <c r="K1725" s="6" t="s">
        <v>4435</v>
      </c>
      <c r="L1725" s="6" t="s">
        <v>90</v>
      </c>
      <c r="M1725" s="6" t="s">
        <v>4436</v>
      </c>
      <c r="N1725" s="6" t="s">
        <v>5200</v>
      </c>
    </row>
    <row r="1726" spans="10:14" x14ac:dyDescent="0.25">
      <c r="J1726" s="6" t="s">
        <v>4120</v>
      </c>
      <c r="K1726" s="6" t="s">
        <v>4484</v>
      </c>
      <c r="L1726" s="6" t="s">
        <v>90</v>
      </c>
      <c r="M1726" s="6" t="s">
        <v>4431</v>
      </c>
      <c r="N1726" s="6" t="s">
        <v>6618</v>
      </c>
    </row>
    <row r="1727" spans="10:14" x14ac:dyDescent="0.25">
      <c r="J1727" s="6" t="s">
        <v>2419</v>
      </c>
      <c r="K1727" s="6" t="s">
        <v>4551</v>
      </c>
      <c r="L1727" s="6" t="s">
        <v>90</v>
      </c>
      <c r="M1727" s="6" t="s">
        <v>4455</v>
      </c>
      <c r="N1727" s="6" t="s">
        <v>5592</v>
      </c>
    </row>
    <row r="1728" spans="10:14" x14ac:dyDescent="0.25">
      <c r="J1728" s="6" t="s">
        <v>4122</v>
      </c>
      <c r="K1728" s="6" t="s">
        <v>4443</v>
      </c>
      <c r="L1728" s="6" t="s">
        <v>90</v>
      </c>
      <c r="M1728" s="6" t="s">
        <v>4436</v>
      </c>
      <c r="N1728" s="6" t="s">
        <v>5465</v>
      </c>
    </row>
    <row r="1729" spans="10:14" x14ac:dyDescent="0.25">
      <c r="J1729" s="6" t="s">
        <v>4123</v>
      </c>
      <c r="K1729" s="6" t="s">
        <v>90</v>
      </c>
      <c r="L1729" s="6" t="s">
        <v>90</v>
      </c>
      <c r="M1729" s="6" t="s">
        <v>90</v>
      </c>
      <c r="N1729" s="6" t="s">
        <v>6619</v>
      </c>
    </row>
    <row r="1730" spans="10:14" x14ac:dyDescent="0.25">
      <c r="J1730" s="6" t="s">
        <v>4124</v>
      </c>
      <c r="K1730" s="6" t="s">
        <v>4534</v>
      </c>
      <c r="L1730" s="6" t="s">
        <v>90</v>
      </c>
      <c r="M1730" s="6" t="s">
        <v>4441</v>
      </c>
      <c r="N1730" s="6" t="s">
        <v>6620</v>
      </c>
    </row>
    <row r="1731" spans="10:14" x14ac:dyDescent="0.25">
      <c r="J1731" s="6" t="s">
        <v>4126</v>
      </c>
      <c r="K1731" s="6" t="s">
        <v>4533</v>
      </c>
      <c r="L1731" s="6" t="s">
        <v>90</v>
      </c>
      <c r="M1731" s="6" t="s">
        <v>4450</v>
      </c>
      <c r="N1731" s="6" t="s">
        <v>5029</v>
      </c>
    </row>
    <row r="1732" spans="10:14" x14ac:dyDescent="0.25">
      <c r="J1732" s="6" t="s">
        <v>2421</v>
      </c>
      <c r="K1732" s="6" t="s">
        <v>4464</v>
      </c>
      <c r="L1732" s="6" t="s">
        <v>90</v>
      </c>
      <c r="M1732" s="6" t="s">
        <v>4434</v>
      </c>
      <c r="N1732" s="6" t="s">
        <v>6621</v>
      </c>
    </row>
    <row r="1733" spans="10:14" x14ac:dyDescent="0.25">
      <c r="J1733" s="6" t="s">
        <v>2423</v>
      </c>
      <c r="K1733" s="6" t="s">
        <v>4526</v>
      </c>
      <c r="L1733" s="6" t="s">
        <v>90</v>
      </c>
      <c r="M1733" s="6" t="s">
        <v>4441</v>
      </c>
      <c r="N1733" s="6" t="s">
        <v>6622</v>
      </c>
    </row>
    <row r="1734" spans="10:14" x14ac:dyDescent="0.25">
      <c r="J1734" s="6" t="s">
        <v>2425</v>
      </c>
      <c r="K1734" s="6" t="s">
        <v>4573</v>
      </c>
      <c r="L1734" s="6" t="s">
        <v>90</v>
      </c>
      <c r="M1734" s="6" t="s">
        <v>4503</v>
      </c>
      <c r="N1734" s="6" t="s">
        <v>6623</v>
      </c>
    </row>
    <row r="1735" spans="10:14" x14ac:dyDescent="0.25">
      <c r="J1735" s="6" t="s">
        <v>2427</v>
      </c>
      <c r="K1735" s="6" t="s">
        <v>4509</v>
      </c>
      <c r="L1735" s="6" t="s">
        <v>90</v>
      </c>
      <c r="M1735" s="6" t="s">
        <v>4434</v>
      </c>
      <c r="N1735" s="6" t="s">
        <v>5480</v>
      </c>
    </row>
    <row r="1736" spans="10:14" x14ac:dyDescent="0.25">
      <c r="J1736" s="6" t="s">
        <v>2429</v>
      </c>
      <c r="K1736" s="6" t="s">
        <v>4556</v>
      </c>
      <c r="L1736" s="6" t="s">
        <v>90</v>
      </c>
      <c r="M1736" s="6" t="s">
        <v>4481</v>
      </c>
      <c r="N1736" s="6" t="s">
        <v>4805</v>
      </c>
    </row>
    <row r="1737" spans="10:14" x14ac:dyDescent="0.25">
      <c r="J1737" s="6" t="s">
        <v>2430</v>
      </c>
      <c r="K1737" s="6" t="s">
        <v>4473</v>
      </c>
      <c r="L1737" s="6" t="s">
        <v>90</v>
      </c>
      <c r="M1737" s="6" t="s">
        <v>4434</v>
      </c>
      <c r="N1737" s="6" t="s">
        <v>6624</v>
      </c>
    </row>
    <row r="1738" spans="10:14" x14ac:dyDescent="0.25">
      <c r="J1738" s="6" t="s">
        <v>2432</v>
      </c>
      <c r="K1738" s="6" t="s">
        <v>4448</v>
      </c>
      <c r="L1738" s="6" t="s">
        <v>90</v>
      </c>
      <c r="M1738" s="6" t="s">
        <v>4431</v>
      </c>
      <c r="N1738" s="6" t="s">
        <v>6625</v>
      </c>
    </row>
    <row r="1739" spans="10:14" x14ac:dyDescent="0.25">
      <c r="J1739" s="6" t="s">
        <v>4128</v>
      </c>
      <c r="K1739" s="6" t="s">
        <v>4567</v>
      </c>
      <c r="L1739" s="6" t="s">
        <v>90</v>
      </c>
      <c r="M1739" s="6" t="s">
        <v>4481</v>
      </c>
      <c r="N1739" s="6" t="s">
        <v>5100</v>
      </c>
    </row>
    <row r="1740" spans="10:14" x14ac:dyDescent="0.25">
      <c r="J1740" s="6" t="s">
        <v>4130</v>
      </c>
      <c r="K1740" s="6" t="s">
        <v>4511</v>
      </c>
      <c r="L1740" s="6" t="s">
        <v>90</v>
      </c>
      <c r="M1740" s="6" t="s">
        <v>4441</v>
      </c>
      <c r="N1740" s="6" t="s">
        <v>5590</v>
      </c>
    </row>
    <row r="1741" spans="10:14" x14ac:dyDescent="0.25">
      <c r="J1741" s="6" t="s">
        <v>4131</v>
      </c>
      <c r="K1741" s="6" t="s">
        <v>4427</v>
      </c>
      <c r="L1741" s="6" t="s">
        <v>90</v>
      </c>
      <c r="M1741" s="6" t="s">
        <v>4503</v>
      </c>
      <c r="N1741" s="6" t="s">
        <v>5664</v>
      </c>
    </row>
    <row r="1742" spans="10:14" x14ac:dyDescent="0.25">
      <c r="J1742" s="6" t="s">
        <v>2434</v>
      </c>
      <c r="K1742" s="6" t="s">
        <v>4435</v>
      </c>
      <c r="L1742" s="6" t="s">
        <v>90</v>
      </c>
      <c r="M1742" s="6" t="s">
        <v>4436</v>
      </c>
      <c r="N1742" s="6" t="s">
        <v>6626</v>
      </c>
    </row>
    <row r="1743" spans="10:14" x14ac:dyDescent="0.25">
      <c r="J1743" s="6" t="s">
        <v>2435</v>
      </c>
      <c r="K1743" s="6" t="s">
        <v>4538</v>
      </c>
      <c r="L1743" s="6" t="s">
        <v>90</v>
      </c>
      <c r="M1743" s="6" t="s">
        <v>4441</v>
      </c>
      <c r="N1743" s="6" t="s">
        <v>5314</v>
      </c>
    </row>
    <row r="1744" spans="10:14" x14ac:dyDescent="0.25">
      <c r="J1744" s="6" t="s">
        <v>2437</v>
      </c>
      <c r="K1744" s="6" t="s">
        <v>4457</v>
      </c>
      <c r="L1744" s="6" t="s">
        <v>90</v>
      </c>
      <c r="M1744" s="6" t="s">
        <v>4438</v>
      </c>
      <c r="N1744" s="6" t="s">
        <v>5593</v>
      </c>
    </row>
    <row r="1745" spans="10:14" x14ac:dyDescent="0.25">
      <c r="J1745" s="6" t="s">
        <v>2439</v>
      </c>
      <c r="K1745" s="6" t="s">
        <v>4473</v>
      </c>
      <c r="L1745" s="6" t="s">
        <v>90</v>
      </c>
      <c r="M1745" s="6" t="s">
        <v>4434</v>
      </c>
      <c r="N1745" s="6" t="s">
        <v>6627</v>
      </c>
    </row>
    <row r="1746" spans="10:14" x14ac:dyDescent="0.25">
      <c r="J1746" s="6" t="s">
        <v>2441</v>
      </c>
      <c r="K1746" s="6" t="s">
        <v>4480</v>
      </c>
      <c r="L1746" s="6" t="s">
        <v>90</v>
      </c>
      <c r="M1746" s="6" t="s">
        <v>4481</v>
      </c>
      <c r="N1746" s="6" t="s">
        <v>5134</v>
      </c>
    </row>
    <row r="1747" spans="10:14" x14ac:dyDescent="0.25">
      <c r="J1747" s="6" t="s">
        <v>2443</v>
      </c>
      <c r="K1747" s="6" t="s">
        <v>4473</v>
      </c>
      <c r="L1747" s="6" t="s">
        <v>90</v>
      </c>
      <c r="M1747" s="6" t="s">
        <v>4434</v>
      </c>
      <c r="N1747" s="6" t="s">
        <v>5311</v>
      </c>
    </row>
    <row r="1748" spans="10:14" x14ac:dyDescent="0.25">
      <c r="J1748" s="6" t="s">
        <v>2445</v>
      </c>
      <c r="K1748" s="6" t="s">
        <v>4498</v>
      </c>
      <c r="L1748" s="6" t="s">
        <v>90</v>
      </c>
      <c r="M1748" s="6" t="s">
        <v>4436</v>
      </c>
      <c r="N1748" s="6" t="s">
        <v>5098</v>
      </c>
    </row>
    <row r="1749" spans="10:14" x14ac:dyDescent="0.25">
      <c r="J1749" s="6" t="s">
        <v>4133</v>
      </c>
      <c r="K1749" s="6" t="s">
        <v>4531</v>
      </c>
      <c r="L1749" s="6" t="s">
        <v>90</v>
      </c>
      <c r="M1749" s="6" t="s">
        <v>4441</v>
      </c>
      <c r="N1749" s="6" t="s">
        <v>5588</v>
      </c>
    </row>
    <row r="1750" spans="10:14" x14ac:dyDescent="0.25">
      <c r="J1750" s="6" t="s">
        <v>2447</v>
      </c>
      <c r="K1750" s="6" t="s">
        <v>4468</v>
      </c>
      <c r="L1750" s="6" t="s">
        <v>90</v>
      </c>
      <c r="M1750" s="6" t="s">
        <v>4434</v>
      </c>
      <c r="N1750" s="6" t="s">
        <v>5107</v>
      </c>
    </row>
    <row r="1751" spans="10:14" x14ac:dyDescent="0.25">
      <c r="J1751" s="6" t="s">
        <v>2449</v>
      </c>
      <c r="K1751" s="6" t="s">
        <v>4456</v>
      </c>
      <c r="L1751" s="6" t="s">
        <v>90</v>
      </c>
      <c r="M1751" s="6" t="s">
        <v>4431</v>
      </c>
      <c r="N1751" s="6" t="s">
        <v>6628</v>
      </c>
    </row>
    <row r="1752" spans="10:14" x14ac:dyDescent="0.25">
      <c r="J1752" s="6" t="s">
        <v>4135</v>
      </c>
      <c r="K1752" s="6" t="s">
        <v>4498</v>
      </c>
      <c r="L1752" s="6" t="s">
        <v>90</v>
      </c>
      <c r="M1752" s="6" t="s">
        <v>4436</v>
      </c>
      <c r="N1752" s="6" t="s">
        <v>6629</v>
      </c>
    </row>
    <row r="1753" spans="10:14" x14ac:dyDescent="0.25">
      <c r="J1753" s="6" t="s">
        <v>2451</v>
      </c>
      <c r="K1753" s="6" t="s">
        <v>4430</v>
      </c>
      <c r="L1753" s="6" t="s">
        <v>90</v>
      </c>
      <c r="M1753" s="6" t="s">
        <v>4431</v>
      </c>
      <c r="N1753" s="6" t="s">
        <v>6630</v>
      </c>
    </row>
    <row r="1754" spans="10:14" x14ac:dyDescent="0.25">
      <c r="J1754" s="6" t="s">
        <v>2453</v>
      </c>
      <c r="K1754" s="6" t="s">
        <v>4462</v>
      </c>
      <c r="L1754" s="6" t="s">
        <v>90</v>
      </c>
      <c r="M1754" s="6" t="s">
        <v>4434</v>
      </c>
      <c r="N1754" s="6" t="s">
        <v>6631</v>
      </c>
    </row>
    <row r="1755" spans="10:14" x14ac:dyDescent="0.25">
      <c r="J1755" s="6" t="s">
        <v>2455</v>
      </c>
      <c r="K1755" s="6" t="s">
        <v>90</v>
      </c>
      <c r="L1755" s="6" t="s">
        <v>90</v>
      </c>
      <c r="M1755" s="6" t="s">
        <v>90</v>
      </c>
      <c r="N1755" s="6" t="s">
        <v>90</v>
      </c>
    </row>
    <row r="1756" spans="10:14" x14ac:dyDescent="0.25">
      <c r="J1756" s="6" t="s">
        <v>4137</v>
      </c>
      <c r="K1756" s="6" t="s">
        <v>4508</v>
      </c>
      <c r="L1756" s="6" t="s">
        <v>90</v>
      </c>
      <c r="M1756" s="6" t="s">
        <v>4441</v>
      </c>
      <c r="N1756" s="6" t="s">
        <v>6632</v>
      </c>
    </row>
    <row r="1757" spans="10:14" x14ac:dyDescent="0.25">
      <c r="J1757" s="6" t="s">
        <v>2457</v>
      </c>
      <c r="K1757" s="6" t="s">
        <v>4468</v>
      </c>
      <c r="L1757" s="6" t="s">
        <v>90</v>
      </c>
      <c r="M1757" s="6" t="s">
        <v>4434</v>
      </c>
      <c r="N1757" s="6" t="s">
        <v>4709</v>
      </c>
    </row>
    <row r="1758" spans="10:14" x14ac:dyDescent="0.25">
      <c r="J1758" s="6" t="s">
        <v>4139</v>
      </c>
      <c r="K1758" s="6" t="s">
        <v>4470</v>
      </c>
      <c r="L1758" s="6" t="s">
        <v>90</v>
      </c>
      <c r="M1758" s="6" t="s">
        <v>4441</v>
      </c>
      <c r="N1758" s="6" t="s">
        <v>6633</v>
      </c>
    </row>
    <row r="1759" spans="10:14" x14ac:dyDescent="0.25">
      <c r="J1759" s="6" t="s">
        <v>2460</v>
      </c>
      <c r="K1759" s="6" t="s">
        <v>4531</v>
      </c>
      <c r="L1759" s="6" t="s">
        <v>90</v>
      </c>
      <c r="M1759" s="6" t="s">
        <v>4441</v>
      </c>
      <c r="N1759" s="6" t="s">
        <v>6634</v>
      </c>
    </row>
    <row r="1760" spans="10:14" x14ac:dyDescent="0.25">
      <c r="J1760" s="6" t="s">
        <v>2462</v>
      </c>
      <c r="K1760" s="6" t="s">
        <v>4478</v>
      </c>
      <c r="L1760" s="6" t="s">
        <v>90</v>
      </c>
      <c r="M1760" s="6" t="s">
        <v>4438</v>
      </c>
      <c r="N1760" s="6" t="s">
        <v>5229</v>
      </c>
    </row>
    <row r="1761" spans="10:14" x14ac:dyDescent="0.25">
      <c r="J1761" s="6" t="s">
        <v>4140</v>
      </c>
      <c r="K1761" s="6" t="s">
        <v>4447</v>
      </c>
      <c r="L1761" s="6" t="s">
        <v>90</v>
      </c>
      <c r="M1761" s="6" t="s">
        <v>4436</v>
      </c>
      <c r="N1761" s="6" t="s">
        <v>6635</v>
      </c>
    </row>
    <row r="1762" spans="10:14" x14ac:dyDescent="0.25">
      <c r="J1762" s="6" t="s">
        <v>2464</v>
      </c>
      <c r="K1762" s="6" t="s">
        <v>4448</v>
      </c>
      <c r="L1762" s="6" t="s">
        <v>90</v>
      </c>
      <c r="M1762" s="6" t="s">
        <v>4431</v>
      </c>
      <c r="N1762" s="6" t="s">
        <v>6636</v>
      </c>
    </row>
    <row r="1763" spans="10:14" x14ac:dyDescent="0.25">
      <c r="J1763" s="6" t="s">
        <v>2465</v>
      </c>
      <c r="K1763" s="6" t="s">
        <v>4452</v>
      </c>
      <c r="L1763" s="6" t="s">
        <v>90</v>
      </c>
      <c r="M1763" s="6" t="s">
        <v>4438</v>
      </c>
      <c r="N1763" s="6" t="s">
        <v>6637</v>
      </c>
    </row>
    <row r="1764" spans="10:14" x14ac:dyDescent="0.25">
      <c r="J1764" s="6" t="s">
        <v>2467</v>
      </c>
      <c r="K1764" s="6" t="s">
        <v>4572</v>
      </c>
      <c r="L1764" s="6" t="s">
        <v>90</v>
      </c>
      <c r="M1764" s="6" t="s">
        <v>4438</v>
      </c>
      <c r="N1764" s="6" t="s">
        <v>4738</v>
      </c>
    </row>
    <row r="1765" spans="10:14" x14ac:dyDescent="0.25">
      <c r="J1765" s="6" t="s">
        <v>4142</v>
      </c>
      <c r="K1765" s="6" t="s">
        <v>4547</v>
      </c>
      <c r="L1765" s="6" t="s">
        <v>90</v>
      </c>
      <c r="M1765" s="6" t="s">
        <v>4450</v>
      </c>
      <c r="N1765" s="6" t="s">
        <v>5262</v>
      </c>
    </row>
    <row r="1766" spans="10:14" x14ac:dyDescent="0.25">
      <c r="J1766" s="6" t="s">
        <v>2469</v>
      </c>
      <c r="K1766" s="6" t="s">
        <v>4524</v>
      </c>
      <c r="L1766" s="6" t="s">
        <v>90</v>
      </c>
      <c r="M1766" s="6" t="s">
        <v>4503</v>
      </c>
      <c r="N1766" s="6" t="s">
        <v>6638</v>
      </c>
    </row>
    <row r="1767" spans="10:14" x14ac:dyDescent="0.25">
      <c r="J1767" s="6" t="s">
        <v>2471</v>
      </c>
      <c r="K1767" s="6" t="s">
        <v>4507</v>
      </c>
      <c r="L1767" s="6" t="s">
        <v>90</v>
      </c>
      <c r="M1767" s="6" t="s">
        <v>4503</v>
      </c>
      <c r="N1767" s="6" t="s">
        <v>6639</v>
      </c>
    </row>
    <row r="1768" spans="10:14" x14ac:dyDescent="0.25">
      <c r="J1768" s="6" t="s">
        <v>2473</v>
      </c>
      <c r="K1768" s="6" t="s">
        <v>4453</v>
      </c>
      <c r="L1768" s="6" t="s">
        <v>90</v>
      </c>
      <c r="M1768" s="6" t="s">
        <v>4441</v>
      </c>
      <c r="N1768" s="6" t="s">
        <v>5018</v>
      </c>
    </row>
    <row r="1769" spans="10:14" x14ac:dyDescent="0.25">
      <c r="J1769" s="6" t="s">
        <v>2475</v>
      </c>
      <c r="K1769" s="6" t="s">
        <v>4484</v>
      </c>
      <c r="L1769" s="6" t="s">
        <v>90</v>
      </c>
      <c r="M1769" s="6" t="s">
        <v>4431</v>
      </c>
      <c r="N1769" s="6" t="s">
        <v>6640</v>
      </c>
    </row>
    <row r="1770" spans="10:14" x14ac:dyDescent="0.25">
      <c r="J1770" s="6" t="s">
        <v>4143</v>
      </c>
      <c r="K1770" s="6" t="s">
        <v>4471</v>
      </c>
      <c r="L1770" s="6" t="s">
        <v>90</v>
      </c>
      <c r="M1770" s="6" t="s">
        <v>4438</v>
      </c>
      <c r="N1770" s="6" t="s">
        <v>6641</v>
      </c>
    </row>
    <row r="1771" spans="10:14" x14ac:dyDescent="0.25">
      <c r="J1771" s="6" t="s">
        <v>4144</v>
      </c>
      <c r="K1771" s="6" t="s">
        <v>4475</v>
      </c>
      <c r="L1771" s="6" t="s">
        <v>90</v>
      </c>
      <c r="M1771" s="6" t="s">
        <v>118</v>
      </c>
      <c r="N1771" s="6" t="s">
        <v>6642</v>
      </c>
    </row>
    <row r="1772" spans="10:14" x14ac:dyDescent="0.25">
      <c r="J1772" s="6" t="s">
        <v>2477</v>
      </c>
      <c r="K1772" s="6" t="s">
        <v>4465</v>
      </c>
      <c r="L1772" s="6" t="s">
        <v>90</v>
      </c>
      <c r="M1772" s="6" t="s">
        <v>4436</v>
      </c>
      <c r="N1772" s="6" t="s">
        <v>5594</v>
      </c>
    </row>
    <row r="1773" spans="10:14" x14ac:dyDescent="0.25">
      <c r="J1773" s="6" t="s">
        <v>2479</v>
      </c>
      <c r="K1773" s="6" t="s">
        <v>4497</v>
      </c>
      <c r="L1773" s="6" t="s">
        <v>90</v>
      </c>
      <c r="M1773" s="6" t="s">
        <v>4431</v>
      </c>
      <c r="N1773" s="6" t="s">
        <v>6643</v>
      </c>
    </row>
    <row r="1774" spans="10:14" x14ac:dyDescent="0.25">
      <c r="J1774" s="6" t="s">
        <v>2482</v>
      </c>
      <c r="K1774" s="6" t="s">
        <v>4569</v>
      </c>
      <c r="L1774" s="6" t="s">
        <v>90</v>
      </c>
      <c r="M1774" s="6" t="s">
        <v>4436</v>
      </c>
      <c r="N1774" s="6" t="s">
        <v>6644</v>
      </c>
    </row>
    <row r="1775" spans="10:14" x14ac:dyDescent="0.25">
      <c r="J1775" s="6" t="s">
        <v>2484</v>
      </c>
      <c r="K1775" s="6" t="s">
        <v>4466</v>
      </c>
      <c r="L1775" s="6" t="s">
        <v>90</v>
      </c>
      <c r="M1775" s="6" t="s">
        <v>4455</v>
      </c>
      <c r="N1775" s="6" t="s">
        <v>6645</v>
      </c>
    </row>
    <row r="1776" spans="10:14" x14ac:dyDescent="0.25">
      <c r="J1776" s="6" t="s">
        <v>2486</v>
      </c>
      <c r="K1776" s="6" t="s">
        <v>4448</v>
      </c>
      <c r="L1776" s="6" t="s">
        <v>90</v>
      </c>
      <c r="M1776" s="6" t="s">
        <v>4431</v>
      </c>
      <c r="N1776" s="6" t="s">
        <v>5277</v>
      </c>
    </row>
    <row r="1777" spans="10:14" x14ac:dyDescent="0.25">
      <c r="J1777" s="6" t="s">
        <v>2487</v>
      </c>
      <c r="K1777" s="6" t="s">
        <v>4452</v>
      </c>
      <c r="L1777" s="6" t="s">
        <v>90</v>
      </c>
      <c r="M1777" s="6" t="s">
        <v>4438</v>
      </c>
      <c r="N1777" s="6" t="s">
        <v>5173</v>
      </c>
    </row>
    <row r="1778" spans="10:14" x14ac:dyDescent="0.25">
      <c r="J1778" s="6" t="s">
        <v>2489</v>
      </c>
      <c r="K1778" s="6" t="s">
        <v>4462</v>
      </c>
      <c r="L1778" s="6" t="s">
        <v>90</v>
      </c>
      <c r="M1778" s="6" t="s">
        <v>4434</v>
      </c>
      <c r="N1778" s="6" t="s">
        <v>6646</v>
      </c>
    </row>
    <row r="1779" spans="10:14" x14ac:dyDescent="0.25">
      <c r="J1779" s="6" t="s">
        <v>4145</v>
      </c>
      <c r="K1779" s="6" t="s">
        <v>4529</v>
      </c>
      <c r="L1779" s="6" t="s">
        <v>90</v>
      </c>
      <c r="M1779" s="6" t="s">
        <v>4450</v>
      </c>
      <c r="N1779" s="6" t="s">
        <v>6647</v>
      </c>
    </row>
    <row r="1780" spans="10:14" x14ac:dyDescent="0.25">
      <c r="J1780" s="6" t="s">
        <v>4146</v>
      </c>
      <c r="K1780" s="6" t="s">
        <v>4539</v>
      </c>
      <c r="L1780" s="6" t="s">
        <v>90</v>
      </c>
      <c r="M1780" s="6" t="s">
        <v>4481</v>
      </c>
      <c r="N1780" s="6" t="s">
        <v>6648</v>
      </c>
    </row>
    <row r="1781" spans="10:14" x14ac:dyDescent="0.25">
      <c r="J1781" s="6" t="s">
        <v>2491</v>
      </c>
      <c r="K1781" s="6" t="s">
        <v>4448</v>
      </c>
      <c r="L1781" s="6" t="s">
        <v>90</v>
      </c>
      <c r="M1781" s="6" t="s">
        <v>4431</v>
      </c>
      <c r="N1781" s="6" t="s">
        <v>6649</v>
      </c>
    </row>
    <row r="1782" spans="10:14" x14ac:dyDescent="0.25">
      <c r="J1782" s="6" t="s">
        <v>2493</v>
      </c>
      <c r="K1782" s="6" t="s">
        <v>4551</v>
      </c>
      <c r="L1782" s="6" t="s">
        <v>90</v>
      </c>
      <c r="M1782" s="6" t="s">
        <v>4455</v>
      </c>
      <c r="N1782" s="6" t="s">
        <v>6650</v>
      </c>
    </row>
    <row r="1783" spans="10:14" x14ac:dyDescent="0.25">
      <c r="J1783" s="6" t="s">
        <v>2495</v>
      </c>
      <c r="K1783" s="6" t="s">
        <v>4501</v>
      </c>
      <c r="L1783" s="6" t="s">
        <v>90</v>
      </c>
      <c r="M1783" s="6" t="s">
        <v>4441</v>
      </c>
      <c r="N1783" s="6" t="s">
        <v>4809</v>
      </c>
    </row>
    <row r="1784" spans="10:14" x14ac:dyDescent="0.25">
      <c r="J1784" s="6" t="s">
        <v>4148</v>
      </c>
      <c r="K1784" s="6" t="s">
        <v>4474</v>
      </c>
      <c r="L1784" s="6" t="s">
        <v>90</v>
      </c>
      <c r="M1784" s="6" t="s">
        <v>4438</v>
      </c>
      <c r="N1784" s="6" t="s">
        <v>6651</v>
      </c>
    </row>
    <row r="1785" spans="10:14" x14ac:dyDescent="0.25">
      <c r="J1785" s="6" t="s">
        <v>2498</v>
      </c>
      <c r="K1785" s="6" t="s">
        <v>4447</v>
      </c>
      <c r="L1785" s="6" t="s">
        <v>90</v>
      </c>
      <c r="M1785" s="6" t="s">
        <v>4436</v>
      </c>
      <c r="N1785" s="6" t="s">
        <v>6652</v>
      </c>
    </row>
    <row r="1786" spans="10:14" x14ac:dyDescent="0.25">
      <c r="J1786" s="6" t="s">
        <v>2500</v>
      </c>
      <c r="K1786" s="6" t="s">
        <v>4569</v>
      </c>
      <c r="L1786" s="6" t="s">
        <v>90</v>
      </c>
      <c r="M1786" s="6" t="s">
        <v>4436</v>
      </c>
      <c r="N1786" s="6" t="s">
        <v>5197</v>
      </c>
    </row>
    <row r="1787" spans="10:14" x14ac:dyDescent="0.25">
      <c r="J1787" s="6" t="s">
        <v>2502</v>
      </c>
      <c r="K1787" s="6" t="s">
        <v>4495</v>
      </c>
      <c r="L1787" s="6" t="s">
        <v>90</v>
      </c>
      <c r="M1787" s="6" t="s">
        <v>4431</v>
      </c>
      <c r="N1787" s="6" t="s">
        <v>5595</v>
      </c>
    </row>
    <row r="1788" spans="10:14" x14ac:dyDescent="0.25">
      <c r="J1788" s="6" t="s">
        <v>2504</v>
      </c>
      <c r="K1788" s="6" t="s">
        <v>4476</v>
      </c>
      <c r="L1788" s="6" t="s">
        <v>90</v>
      </c>
      <c r="M1788" s="6" t="s">
        <v>130</v>
      </c>
      <c r="N1788" s="6" t="s">
        <v>5599</v>
      </c>
    </row>
    <row r="1789" spans="10:14" x14ac:dyDescent="0.25">
      <c r="J1789" s="6" t="s">
        <v>2505</v>
      </c>
      <c r="K1789" s="6" t="s">
        <v>4440</v>
      </c>
      <c r="L1789" s="6" t="s">
        <v>90</v>
      </c>
      <c r="M1789" s="6" t="s">
        <v>4441</v>
      </c>
      <c r="N1789" s="6" t="s">
        <v>5665</v>
      </c>
    </row>
    <row r="1790" spans="10:14" x14ac:dyDescent="0.25">
      <c r="J1790" s="6" t="s">
        <v>4149</v>
      </c>
      <c r="K1790" s="6" t="s">
        <v>4445</v>
      </c>
      <c r="L1790" s="6" t="s">
        <v>90</v>
      </c>
      <c r="M1790" s="6" t="s">
        <v>4431</v>
      </c>
      <c r="N1790" s="6" t="s">
        <v>5464</v>
      </c>
    </row>
    <row r="1791" spans="10:14" x14ac:dyDescent="0.25">
      <c r="J1791" s="6" t="s">
        <v>2507</v>
      </c>
      <c r="K1791" s="6" t="s">
        <v>4471</v>
      </c>
      <c r="L1791" s="6" t="s">
        <v>90</v>
      </c>
      <c r="M1791" s="6" t="s">
        <v>4438</v>
      </c>
      <c r="N1791" s="6" t="s">
        <v>6653</v>
      </c>
    </row>
    <row r="1792" spans="10:14" x14ac:dyDescent="0.25">
      <c r="J1792" s="6" t="s">
        <v>2509</v>
      </c>
      <c r="K1792" s="6" t="s">
        <v>4513</v>
      </c>
      <c r="L1792" s="6" t="s">
        <v>90</v>
      </c>
      <c r="M1792" s="6" t="s">
        <v>4455</v>
      </c>
      <c r="N1792" s="6" t="s">
        <v>6654</v>
      </c>
    </row>
    <row r="1793" spans="10:14" x14ac:dyDescent="0.25">
      <c r="J1793" s="6" t="s">
        <v>4150</v>
      </c>
      <c r="K1793" s="6" t="s">
        <v>4540</v>
      </c>
      <c r="L1793" s="6" t="s">
        <v>90</v>
      </c>
      <c r="M1793" s="6" t="s">
        <v>4438</v>
      </c>
      <c r="N1793" s="6" t="s">
        <v>5435</v>
      </c>
    </row>
    <row r="1794" spans="10:14" x14ac:dyDescent="0.25">
      <c r="J1794" s="6" t="s">
        <v>2511</v>
      </c>
      <c r="K1794" s="6" t="s">
        <v>4567</v>
      </c>
      <c r="L1794" s="6" t="s">
        <v>90</v>
      </c>
      <c r="M1794" s="6" t="s">
        <v>4481</v>
      </c>
      <c r="N1794" s="6" t="s">
        <v>4735</v>
      </c>
    </row>
    <row r="1795" spans="10:14" x14ac:dyDescent="0.25">
      <c r="J1795" s="6" t="s">
        <v>2513</v>
      </c>
      <c r="K1795" s="6" t="s">
        <v>4532</v>
      </c>
      <c r="L1795" s="6" t="s">
        <v>90</v>
      </c>
      <c r="M1795" s="6" t="s">
        <v>130</v>
      </c>
      <c r="N1795" s="6" t="s">
        <v>4766</v>
      </c>
    </row>
    <row r="1796" spans="10:14" x14ac:dyDescent="0.25">
      <c r="J1796" s="6" t="s">
        <v>2515</v>
      </c>
      <c r="K1796" s="6" t="s">
        <v>4454</v>
      </c>
      <c r="L1796" s="6" t="s">
        <v>90</v>
      </c>
      <c r="M1796" s="6" t="s">
        <v>4455</v>
      </c>
      <c r="N1796" s="6" t="s">
        <v>6655</v>
      </c>
    </row>
    <row r="1797" spans="10:14" x14ac:dyDescent="0.25">
      <c r="J1797" s="6" t="s">
        <v>2517</v>
      </c>
      <c r="K1797" s="6" t="s">
        <v>4526</v>
      </c>
      <c r="L1797" s="6" t="s">
        <v>90</v>
      </c>
      <c r="M1797" s="6" t="s">
        <v>4441</v>
      </c>
      <c r="N1797" s="6" t="s">
        <v>5596</v>
      </c>
    </row>
    <row r="1798" spans="10:14" x14ac:dyDescent="0.25">
      <c r="J1798" s="6" t="s">
        <v>2519</v>
      </c>
      <c r="K1798" s="6" t="s">
        <v>4560</v>
      </c>
      <c r="L1798" s="6" t="s">
        <v>90</v>
      </c>
      <c r="M1798" s="6" t="s">
        <v>4436</v>
      </c>
      <c r="N1798" s="6" t="s">
        <v>5095</v>
      </c>
    </row>
    <row r="1799" spans="10:14" x14ac:dyDescent="0.25">
      <c r="J1799" s="6" t="s">
        <v>4152</v>
      </c>
      <c r="K1799" s="6" t="s">
        <v>4492</v>
      </c>
      <c r="L1799" s="6" t="s">
        <v>90</v>
      </c>
      <c r="M1799" s="6" t="s">
        <v>4438</v>
      </c>
      <c r="N1799" s="6" t="s">
        <v>5666</v>
      </c>
    </row>
    <row r="1800" spans="10:14" x14ac:dyDescent="0.25">
      <c r="J1800" s="6" t="s">
        <v>2521</v>
      </c>
      <c r="K1800" s="6" t="s">
        <v>4552</v>
      </c>
      <c r="L1800" s="6" t="s">
        <v>90</v>
      </c>
      <c r="M1800" s="6" t="s">
        <v>4436</v>
      </c>
      <c r="N1800" s="6" t="s">
        <v>6656</v>
      </c>
    </row>
    <row r="1801" spans="10:14" x14ac:dyDescent="0.25">
      <c r="J1801" s="6" t="s">
        <v>4153</v>
      </c>
      <c r="K1801" s="6" t="s">
        <v>4508</v>
      </c>
      <c r="L1801" s="6" t="s">
        <v>90</v>
      </c>
      <c r="M1801" s="6" t="s">
        <v>4441</v>
      </c>
      <c r="N1801" s="6" t="s">
        <v>6657</v>
      </c>
    </row>
    <row r="1802" spans="10:14" x14ac:dyDescent="0.25">
      <c r="J1802" s="6" t="s">
        <v>2523</v>
      </c>
      <c r="K1802" s="6" t="s">
        <v>4538</v>
      </c>
      <c r="L1802" s="6" t="s">
        <v>90</v>
      </c>
      <c r="M1802" s="6" t="s">
        <v>4441</v>
      </c>
      <c r="N1802" s="6" t="s">
        <v>5377</v>
      </c>
    </row>
    <row r="1803" spans="10:14" x14ac:dyDescent="0.25">
      <c r="J1803" s="6" t="s">
        <v>2524</v>
      </c>
      <c r="K1803" s="6" t="s">
        <v>4482</v>
      </c>
      <c r="L1803" s="6" t="s">
        <v>90</v>
      </c>
      <c r="M1803" s="6" t="s">
        <v>4436</v>
      </c>
      <c r="N1803" s="6" t="s">
        <v>6658</v>
      </c>
    </row>
    <row r="1804" spans="10:14" x14ac:dyDescent="0.25">
      <c r="J1804" s="6" t="s">
        <v>2526</v>
      </c>
      <c r="K1804" s="6" t="s">
        <v>4468</v>
      </c>
      <c r="L1804" s="6" t="s">
        <v>90</v>
      </c>
      <c r="M1804" s="6" t="s">
        <v>4434</v>
      </c>
      <c r="N1804" s="6" t="s">
        <v>6659</v>
      </c>
    </row>
    <row r="1805" spans="10:14" x14ac:dyDescent="0.25">
      <c r="J1805" s="6" t="s">
        <v>2528</v>
      </c>
      <c r="K1805" s="6" t="s">
        <v>4495</v>
      </c>
      <c r="L1805" s="6" t="s">
        <v>90</v>
      </c>
      <c r="M1805" s="6" t="s">
        <v>4431</v>
      </c>
      <c r="N1805" s="6" t="s">
        <v>5129</v>
      </c>
    </row>
    <row r="1806" spans="10:14" x14ac:dyDescent="0.25">
      <c r="J1806" s="6" t="s">
        <v>2530</v>
      </c>
      <c r="K1806" s="6" t="s">
        <v>4473</v>
      </c>
      <c r="L1806" s="6" t="s">
        <v>90</v>
      </c>
      <c r="M1806" s="6" t="s">
        <v>4434</v>
      </c>
      <c r="N1806" s="6" t="s">
        <v>6660</v>
      </c>
    </row>
    <row r="1807" spans="10:14" x14ac:dyDescent="0.25">
      <c r="J1807" s="6" t="s">
        <v>4154</v>
      </c>
      <c r="K1807" s="6" t="s">
        <v>4526</v>
      </c>
      <c r="L1807" s="6" t="s">
        <v>90</v>
      </c>
      <c r="M1807" s="6" t="s">
        <v>4441</v>
      </c>
      <c r="N1807" s="6" t="s">
        <v>6661</v>
      </c>
    </row>
    <row r="1808" spans="10:14" x14ac:dyDescent="0.25">
      <c r="J1808" s="6" t="s">
        <v>2532</v>
      </c>
      <c r="K1808" s="6" t="s">
        <v>4569</v>
      </c>
      <c r="L1808" s="6" t="s">
        <v>90</v>
      </c>
      <c r="M1808" s="6" t="s">
        <v>4436</v>
      </c>
      <c r="N1808" s="6" t="s">
        <v>6662</v>
      </c>
    </row>
    <row r="1809" spans="10:14" x14ac:dyDescent="0.25">
      <c r="J1809" s="6" t="s">
        <v>4155</v>
      </c>
      <c r="K1809" s="6" t="s">
        <v>4536</v>
      </c>
      <c r="L1809" s="6" t="s">
        <v>90</v>
      </c>
      <c r="M1809" s="6" t="s">
        <v>4434</v>
      </c>
      <c r="N1809" s="6" t="s">
        <v>6663</v>
      </c>
    </row>
    <row r="1810" spans="10:14" x14ac:dyDescent="0.25">
      <c r="J1810" s="6" t="s">
        <v>4157</v>
      </c>
      <c r="K1810" s="6" t="s">
        <v>4514</v>
      </c>
      <c r="L1810" s="6" t="s">
        <v>90</v>
      </c>
      <c r="M1810" s="6" t="s">
        <v>118</v>
      </c>
      <c r="N1810" s="6" t="s">
        <v>6664</v>
      </c>
    </row>
    <row r="1811" spans="10:14" x14ac:dyDescent="0.25">
      <c r="J1811" s="6" t="s">
        <v>4159</v>
      </c>
      <c r="K1811" s="6" t="s">
        <v>4512</v>
      </c>
      <c r="L1811" s="6" t="s">
        <v>90</v>
      </c>
      <c r="M1811" s="6" t="s">
        <v>4434</v>
      </c>
      <c r="N1811" s="6" t="s">
        <v>5034</v>
      </c>
    </row>
    <row r="1812" spans="10:14" x14ac:dyDescent="0.25">
      <c r="J1812" s="6" t="s">
        <v>2534</v>
      </c>
      <c r="K1812" s="6" t="s">
        <v>4448</v>
      </c>
      <c r="L1812" s="6" t="s">
        <v>90</v>
      </c>
      <c r="M1812" s="6" t="s">
        <v>4431</v>
      </c>
      <c r="N1812" s="6" t="s">
        <v>6665</v>
      </c>
    </row>
    <row r="1813" spans="10:14" x14ac:dyDescent="0.25">
      <c r="J1813" s="6" t="s">
        <v>2536</v>
      </c>
      <c r="K1813" s="6" t="s">
        <v>4496</v>
      </c>
      <c r="L1813" s="6" t="s">
        <v>90</v>
      </c>
      <c r="M1813" s="6" t="s">
        <v>4438</v>
      </c>
      <c r="N1813" s="6" t="s">
        <v>5130</v>
      </c>
    </row>
    <row r="1814" spans="10:14" x14ac:dyDescent="0.25">
      <c r="J1814" s="6" t="s">
        <v>2539</v>
      </c>
      <c r="K1814" s="6" t="s">
        <v>4502</v>
      </c>
      <c r="L1814" s="6" t="s">
        <v>90</v>
      </c>
      <c r="M1814" s="6" t="s">
        <v>4503</v>
      </c>
      <c r="N1814" s="6" t="s">
        <v>6666</v>
      </c>
    </row>
    <row r="1815" spans="10:14" x14ac:dyDescent="0.25">
      <c r="J1815" s="6" t="s">
        <v>2541</v>
      </c>
      <c r="K1815" s="6" t="s">
        <v>4530</v>
      </c>
      <c r="L1815" s="6" t="s">
        <v>90</v>
      </c>
      <c r="M1815" s="6" t="s">
        <v>4441</v>
      </c>
      <c r="N1815" s="6" t="s">
        <v>5597</v>
      </c>
    </row>
    <row r="1816" spans="10:14" x14ac:dyDescent="0.25">
      <c r="J1816" s="6" t="s">
        <v>2544</v>
      </c>
      <c r="K1816" s="6" t="s">
        <v>4473</v>
      </c>
      <c r="L1816" s="6" t="s">
        <v>90</v>
      </c>
      <c r="M1816" s="6" t="s">
        <v>4434</v>
      </c>
      <c r="N1816" s="6" t="s">
        <v>5385</v>
      </c>
    </row>
    <row r="1817" spans="10:14" x14ac:dyDescent="0.25">
      <c r="J1817" s="6" t="s">
        <v>2546</v>
      </c>
      <c r="K1817" s="6" t="s">
        <v>4477</v>
      </c>
      <c r="L1817" s="6" t="s">
        <v>90</v>
      </c>
      <c r="M1817" s="6" t="s">
        <v>4441</v>
      </c>
      <c r="N1817" s="6" t="s">
        <v>5598</v>
      </c>
    </row>
    <row r="1818" spans="10:14" x14ac:dyDescent="0.25">
      <c r="J1818" s="6" t="s">
        <v>4160</v>
      </c>
      <c r="K1818" s="6" t="s">
        <v>4549</v>
      </c>
      <c r="L1818" s="6" t="s">
        <v>90</v>
      </c>
      <c r="M1818" s="6" t="s">
        <v>4438</v>
      </c>
      <c r="N1818" s="6" t="s">
        <v>6667</v>
      </c>
    </row>
    <row r="1819" spans="10:14" x14ac:dyDescent="0.25">
      <c r="J1819" s="6" t="s">
        <v>4162</v>
      </c>
      <c r="K1819" s="6" t="s">
        <v>4462</v>
      </c>
      <c r="L1819" s="6" t="s">
        <v>90</v>
      </c>
      <c r="M1819" s="6" t="s">
        <v>4434</v>
      </c>
      <c r="N1819" s="6" t="s">
        <v>6668</v>
      </c>
    </row>
    <row r="1820" spans="10:14" x14ac:dyDescent="0.25">
      <c r="J1820" s="6" t="s">
        <v>2548</v>
      </c>
      <c r="K1820" s="6" t="s">
        <v>4488</v>
      </c>
      <c r="L1820" s="6" t="s">
        <v>90</v>
      </c>
      <c r="M1820" s="6" t="s">
        <v>130</v>
      </c>
      <c r="N1820" s="6" t="s">
        <v>4821</v>
      </c>
    </row>
    <row r="1821" spans="10:14" x14ac:dyDescent="0.25">
      <c r="J1821" s="6" t="s">
        <v>2551</v>
      </c>
      <c r="K1821" s="6" t="s">
        <v>4448</v>
      </c>
      <c r="L1821" s="6" t="s">
        <v>90</v>
      </c>
      <c r="M1821" s="6" t="s">
        <v>4431</v>
      </c>
      <c r="N1821" s="6" t="s">
        <v>6669</v>
      </c>
    </row>
    <row r="1822" spans="10:14" x14ac:dyDescent="0.25">
      <c r="J1822" s="6" t="s">
        <v>2553</v>
      </c>
      <c r="K1822" s="6" t="s">
        <v>4480</v>
      </c>
      <c r="L1822" s="6" t="s">
        <v>90</v>
      </c>
      <c r="M1822" s="6" t="s">
        <v>4481</v>
      </c>
      <c r="N1822" s="6" t="s">
        <v>6670</v>
      </c>
    </row>
    <row r="1823" spans="10:14" x14ac:dyDescent="0.25">
      <c r="J1823" s="6" t="s">
        <v>2555</v>
      </c>
      <c r="K1823" s="6" t="s">
        <v>4542</v>
      </c>
      <c r="L1823" s="6" t="s">
        <v>90</v>
      </c>
      <c r="M1823" s="6" t="s">
        <v>4441</v>
      </c>
      <c r="N1823" s="6" t="s">
        <v>6671</v>
      </c>
    </row>
    <row r="1824" spans="10:14" x14ac:dyDescent="0.25">
      <c r="J1824" s="6" t="s">
        <v>2557</v>
      </c>
      <c r="K1824" s="6" t="s">
        <v>4496</v>
      </c>
      <c r="L1824" s="6" t="s">
        <v>90</v>
      </c>
      <c r="M1824" s="6" t="s">
        <v>4438</v>
      </c>
      <c r="N1824" s="6" t="s">
        <v>5388</v>
      </c>
    </row>
    <row r="1825" spans="10:14" x14ac:dyDescent="0.25">
      <c r="J1825" s="6" t="s">
        <v>2559</v>
      </c>
      <c r="K1825" s="6" t="s">
        <v>4510</v>
      </c>
      <c r="L1825" s="6" t="s">
        <v>90</v>
      </c>
      <c r="M1825" s="6" t="s">
        <v>130</v>
      </c>
      <c r="N1825" s="6" t="s">
        <v>5058</v>
      </c>
    </row>
    <row r="1826" spans="10:14" x14ac:dyDescent="0.25">
      <c r="J1826" s="6" t="s">
        <v>2561</v>
      </c>
      <c r="K1826" s="6" t="s">
        <v>3153</v>
      </c>
      <c r="L1826" s="6" t="s">
        <v>90</v>
      </c>
      <c r="M1826" s="6" t="s">
        <v>4438</v>
      </c>
      <c r="N1826" s="6" t="s">
        <v>5126</v>
      </c>
    </row>
    <row r="1827" spans="10:14" x14ac:dyDescent="0.25">
      <c r="J1827" s="6" t="s">
        <v>2562</v>
      </c>
      <c r="K1827" s="6" t="s">
        <v>90</v>
      </c>
      <c r="L1827" s="6" t="s">
        <v>90</v>
      </c>
      <c r="M1827" s="6" t="s">
        <v>90</v>
      </c>
      <c r="N1827" s="6" t="s">
        <v>90</v>
      </c>
    </row>
    <row r="1828" spans="10:14" x14ac:dyDescent="0.25">
      <c r="J1828" s="6" t="s">
        <v>2564</v>
      </c>
      <c r="K1828" s="6" t="s">
        <v>4452</v>
      </c>
      <c r="L1828" s="6" t="s">
        <v>90</v>
      </c>
      <c r="M1828" s="6" t="s">
        <v>4438</v>
      </c>
      <c r="N1828" s="6" t="s">
        <v>5558</v>
      </c>
    </row>
    <row r="1829" spans="10:14" x14ac:dyDescent="0.25">
      <c r="J1829" s="6" t="s">
        <v>2566</v>
      </c>
      <c r="K1829" s="6" t="s">
        <v>4492</v>
      </c>
      <c r="L1829" s="6" t="s">
        <v>90</v>
      </c>
      <c r="M1829" s="6" t="s">
        <v>4438</v>
      </c>
      <c r="N1829" s="6" t="s">
        <v>5005</v>
      </c>
    </row>
    <row r="1830" spans="10:14" x14ac:dyDescent="0.25">
      <c r="J1830" s="6" t="s">
        <v>2568</v>
      </c>
      <c r="K1830" s="6" t="s">
        <v>4473</v>
      </c>
      <c r="L1830" s="6" t="s">
        <v>90</v>
      </c>
      <c r="M1830" s="6" t="s">
        <v>4434</v>
      </c>
      <c r="N1830" s="6" t="s">
        <v>6672</v>
      </c>
    </row>
    <row r="1831" spans="10:14" x14ac:dyDescent="0.25">
      <c r="J1831" s="6" t="s">
        <v>2570</v>
      </c>
      <c r="K1831" s="6" t="s">
        <v>311</v>
      </c>
      <c r="L1831" s="6" t="s">
        <v>90</v>
      </c>
      <c r="M1831" s="6" t="s">
        <v>4434</v>
      </c>
      <c r="N1831" s="6" t="s">
        <v>5146</v>
      </c>
    </row>
    <row r="1832" spans="10:14" x14ac:dyDescent="0.25">
      <c r="J1832" s="6" t="s">
        <v>4163</v>
      </c>
      <c r="K1832" s="6" t="s">
        <v>4451</v>
      </c>
      <c r="L1832" s="6" t="s">
        <v>90</v>
      </c>
      <c r="M1832" s="6" t="s">
        <v>4441</v>
      </c>
      <c r="N1832" s="6" t="s">
        <v>5178</v>
      </c>
    </row>
    <row r="1833" spans="10:14" x14ac:dyDescent="0.25">
      <c r="J1833" s="6" t="s">
        <v>2572</v>
      </c>
      <c r="K1833" s="6" t="s">
        <v>4451</v>
      </c>
      <c r="L1833" s="6" t="s">
        <v>90</v>
      </c>
      <c r="M1833" s="6" t="s">
        <v>4441</v>
      </c>
      <c r="N1833" s="6" t="s">
        <v>5178</v>
      </c>
    </row>
    <row r="1834" spans="10:14" x14ac:dyDescent="0.25">
      <c r="J1834" s="6" t="s">
        <v>4165</v>
      </c>
      <c r="K1834" s="6" t="s">
        <v>4448</v>
      </c>
      <c r="L1834" s="6" t="s">
        <v>90</v>
      </c>
      <c r="M1834" s="6" t="s">
        <v>4431</v>
      </c>
      <c r="N1834" s="6" t="s">
        <v>6673</v>
      </c>
    </row>
    <row r="1835" spans="10:14" x14ac:dyDescent="0.25">
      <c r="J1835" s="6" t="s">
        <v>4167</v>
      </c>
      <c r="K1835" s="6" t="s">
        <v>4448</v>
      </c>
      <c r="L1835" s="6" t="s">
        <v>90</v>
      </c>
      <c r="M1835" s="6" t="s">
        <v>4431</v>
      </c>
      <c r="N1835" s="6" t="s">
        <v>6674</v>
      </c>
    </row>
    <row r="1836" spans="10:14" x14ac:dyDescent="0.25">
      <c r="J1836" s="6" t="s">
        <v>2574</v>
      </c>
      <c r="K1836" s="6" t="s">
        <v>4430</v>
      </c>
      <c r="L1836" s="6" t="s">
        <v>90</v>
      </c>
      <c r="M1836" s="6" t="s">
        <v>4431</v>
      </c>
      <c r="N1836" s="6" t="s">
        <v>6675</v>
      </c>
    </row>
    <row r="1837" spans="10:14" x14ac:dyDescent="0.25">
      <c r="J1837" s="6" t="s">
        <v>4168</v>
      </c>
      <c r="K1837" s="6" t="s">
        <v>4479</v>
      </c>
      <c r="L1837" s="6" t="s">
        <v>90</v>
      </c>
      <c r="M1837" s="6" t="s">
        <v>118</v>
      </c>
      <c r="N1837" s="6" t="s">
        <v>6676</v>
      </c>
    </row>
    <row r="1838" spans="10:14" x14ac:dyDescent="0.25">
      <c r="J1838" s="6" t="s">
        <v>2575</v>
      </c>
      <c r="K1838" s="6" t="s">
        <v>4448</v>
      </c>
      <c r="L1838" s="6" t="s">
        <v>90</v>
      </c>
      <c r="M1838" s="6" t="s">
        <v>4431</v>
      </c>
      <c r="N1838" s="6" t="s">
        <v>6677</v>
      </c>
    </row>
    <row r="1839" spans="10:14" x14ac:dyDescent="0.25">
      <c r="J1839" s="6" t="s">
        <v>4169</v>
      </c>
      <c r="K1839" s="6" t="s">
        <v>4515</v>
      </c>
      <c r="L1839" s="6" t="s">
        <v>90</v>
      </c>
      <c r="M1839" s="6" t="s">
        <v>4438</v>
      </c>
      <c r="N1839" s="6" t="s">
        <v>6678</v>
      </c>
    </row>
    <row r="1840" spans="10:14" x14ac:dyDescent="0.25">
      <c r="J1840" s="6" t="s">
        <v>2577</v>
      </c>
      <c r="K1840" s="6" t="s">
        <v>4458</v>
      </c>
      <c r="L1840" s="6" t="s">
        <v>90</v>
      </c>
      <c r="M1840" s="6" t="s">
        <v>4436</v>
      </c>
      <c r="N1840" s="6" t="s">
        <v>4965</v>
      </c>
    </row>
    <row r="1841" spans="10:14" x14ac:dyDescent="0.25">
      <c r="J1841" s="6" t="s">
        <v>2579</v>
      </c>
      <c r="K1841" s="6" t="s">
        <v>4437</v>
      </c>
      <c r="L1841" s="6" t="s">
        <v>90</v>
      </c>
      <c r="M1841" s="6" t="s">
        <v>4438</v>
      </c>
      <c r="N1841" s="6" t="s">
        <v>6679</v>
      </c>
    </row>
    <row r="1842" spans="10:14" x14ac:dyDescent="0.25">
      <c r="J1842" s="6" t="s">
        <v>2581</v>
      </c>
      <c r="K1842" s="6" t="s">
        <v>4465</v>
      </c>
      <c r="L1842" s="6" t="s">
        <v>90</v>
      </c>
      <c r="M1842" s="6" t="s">
        <v>4436</v>
      </c>
      <c r="N1842" s="6" t="s">
        <v>6680</v>
      </c>
    </row>
    <row r="1843" spans="10:14" x14ac:dyDescent="0.25">
      <c r="J1843" s="6" t="s">
        <v>2583</v>
      </c>
      <c r="K1843" s="6" t="s">
        <v>4506</v>
      </c>
      <c r="L1843" s="6" t="s">
        <v>90</v>
      </c>
      <c r="M1843" s="6" t="s">
        <v>4455</v>
      </c>
      <c r="N1843" s="6" t="s">
        <v>4773</v>
      </c>
    </row>
    <row r="1844" spans="10:14" x14ac:dyDescent="0.25">
      <c r="J1844" s="6" t="s">
        <v>2585</v>
      </c>
      <c r="K1844" s="6" t="s">
        <v>4462</v>
      </c>
      <c r="L1844" s="6" t="s">
        <v>90</v>
      </c>
      <c r="M1844" s="6" t="s">
        <v>4434</v>
      </c>
      <c r="N1844" s="6" t="s">
        <v>6681</v>
      </c>
    </row>
    <row r="1845" spans="10:14" x14ac:dyDescent="0.25">
      <c r="J1845" s="6" t="s">
        <v>4170</v>
      </c>
      <c r="K1845" s="6" t="s">
        <v>4492</v>
      </c>
      <c r="L1845" s="6" t="s">
        <v>90</v>
      </c>
      <c r="M1845" s="6" t="s">
        <v>4438</v>
      </c>
      <c r="N1845" s="6" t="s">
        <v>4949</v>
      </c>
    </row>
    <row r="1846" spans="10:14" x14ac:dyDescent="0.25">
      <c r="J1846" s="6" t="s">
        <v>4172</v>
      </c>
      <c r="K1846" s="6" t="s">
        <v>4448</v>
      </c>
      <c r="L1846" s="6" t="s">
        <v>90</v>
      </c>
      <c r="M1846" s="6" t="s">
        <v>4431</v>
      </c>
      <c r="N1846" s="6" t="s">
        <v>6682</v>
      </c>
    </row>
    <row r="1847" spans="10:14" x14ac:dyDescent="0.25">
      <c r="J1847" s="6" t="s">
        <v>2587</v>
      </c>
      <c r="K1847" s="6" t="s">
        <v>4515</v>
      </c>
      <c r="L1847" s="6" t="s">
        <v>90</v>
      </c>
      <c r="M1847" s="6" t="s">
        <v>4438</v>
      </c>
      <c r="N1847" s="6" t="s">
        <v>5454</v>
      </c>
    </row>
    <row r="1848" spans="10:14" x14ac:dyDescent="0.25">
      <c r="J1848" s="6" t="s">
        <v>2589</v>
      </c>
      <c r="K1848" s="6" t="s">
        <v>4464</v>
      </c>
      <c r="L1848" s="6" t="s">
        <v>90</v>
      </c>
      <c r="M1848" s="6" t="s">
        <v>4434</v>
      </c>
      <c r="N1848" s="6" t="s">
        <v>5600</v>
      </c>
    </row>
    <row r="1849" spans="10:14" x14ac:dyDescent="0.25">
      <c r="J1849" s="6" t="s">
        <v>2591</v>
      </c>
      <c r="K1849" s="6" t="s">
        <v>4449</v>
      </c>
      <c r="L1849" s="6" t="s">
        <v>90</v>
      </c>
      <c r="M1849" s="6" t="s">
        <v>4450</v>
      </c>
      <c r="N1849" s="6" t="s">
        <v>6683</v>
      </c>
    </row>
    <row r="1850" spans="10:14" x14ac:dyDescent="0.25">
      <c r="J1850" s="6" t="s">
        <v>2593</v>
      </c>
      <c r="K1850" s="6" t="s">
        <v>4458</v>
      </c>
      <c r="L1850" s="6" t="s">
        <v>90</v>
      </c>
      <c r="M1850" s="6" t="s">
        <v>4436</v>
      </c>
      <c r="N1850" s="6" t="s">
        <v>6684</v>
      </c>
    </row>
    <row r="1851" spans="10:14" x14ac:dyDescent="0.25">
      <c r="J1851" s="6" t="s">
        <v>2595</v>
      </c>
      <c r="K1851" s="6" t="s">
        <v>4512</v>
      </c>
      <c r="L1851" s="6" t="s">
        <v>90</v>
      </c>
      <c r="M1851" s="6" t="s">
        <v>4434</v>
      </c>
      <c r="N1851" s="6" t="s">
        <v>4973</v>
      </c>
    </row>
    <row r="1852" spans="10:14" x14ac:dyDescent="0.25">
      <c r="J1852" s="6" t="s">
        <v>2596</v>
      </c>
      <c r="K1852" s="6" t="s">
        <v>4473</v>
      </c>
      <c r="L1852" s="6" t="s">
        <v>90</v>
      </c>
      <c r="M1852" s="6" t="s">
        <v>4434</v>
      </c>
      <c r="N1852" s="6" t="s">
        <v>4716</v>
      </c>
    </row>
    <row r="1853" spans="10:14" x14ac:dyDescent="0.25">
      <c r="J1853" s="6" t="s">
        <v>4173</v>
      </c>
      <c r="K1853" s="6" t="s">
        <v>4535</v>
      </c>
      <c r="L1853" s="6" t="s">
        <v>90</v>
      </c>
      <c r="M1853" s="6" t="s">
        <v>4481</v>
      </c>
      <c r="N1853" s="6" t="s">
        <v>6685</v>
      </c>
    </row>
    <row r="1854" spans="10:14" x14ac:dyDescent="0.25">
      <c r="J1854" s="6" t="s">
        <v>4174</v>
      </c>
      <c r="K1854" s="6" t="s">
        <v>4459</v>
      </c>
      <c r="L1854" s="6" t="s">
        <v>90</v>
      </c>
      <c r="M1854" s="6" t="s">
        <v>4436</v>
      </c>
      <c r="N1854" s="6" t="s">
        <v>6686</v>
      </c>
    </row>
    <row r="1855" spans="10:14" x14ac:dyDescent="0.25">
      <c r="J1855" s="6" t="s">
        <v>2598</v>
      </c>
      <c r="K1855" s="6" t="s">
        <v>4506</v>
      </c>
      <c r="L1855" s="6" t="s">
        <v>90</v>
      </c>
      <c r="M1855" s="6" t="s">
        <v>4455</v>
      </c>
      <c r="N1855" s="6" t="s">
        <v>6687</v>
      </c>
    </row>
    <row r="1856" spans="10:14" x14ac:dyDescent="0.25">
      <c r="J1856" s="6" t="s">
        <v>4175</v>
      </c>
      <c r="K1856" s="6" t="s">
        <v>4496</v>
      </c>
      <c r="L1856" s="6" t="s">
        <v>90</v>
      </c>
      <c r="M1856" s="6" t="s">
        <v>4438</v>
      </c>
      <c r="N1856" s="6" t="s">
        <v>5166</v>
      </c>
    </row>
    <row r="1857" spans="10:14" x14ac:dyDescent="0.25">
      <c r="J1857" s="6" t="s">
        <v>4176</v>
      </c>
      <c r="K1857" s="6" t="s">
        <v>4574</v>
      </c>
      <c r="L1857" s="6" t="s">
        <v>90</v>
      </c>
      <c r="M1857" s="6" t="s">
        <v>4436</v>
      </c>
      <c r="N1857" s="6" t="s">
        <v>6688</v>
      </c>
    </row>
    <row r="1858" spans="10:14" x14ac:dyDescent="0.25">
      <c r="J1858" s="6" t="s">
        <v>4177</v>
      </c>
      <c r="K1858" s="6" t="s">
        <v>4448</v>
      </c>
      <c r="L1858" s="6" t="s">
        <v>90</v>
      </c>
      <c r="M1858" s="6" t="s">
        <v>4431</v>
      </c>
      <c r="N1858" s="6" t="s">
        <v>6689</v>
      </c>
    </row>
    <row r="1859" spans="10:14" x14ac:dyDescent="0.25">
      <c r="J1859" s="6" t="s">
        <v>4179</v>
      </c>
      <c r="K1859" s="6" t="s">
        <v>4559</v>
      </c>
      <c r="L1859" s="6" t="s">
        <v>90</v>
      </c>
      <c r="M1859" s="6" t="s">
        <v>4455</v>
      </c>
      <c r="N1859" s="6" t="s">
        <v>6690</v>
      </c>
    </row>
    <row r="1860" spans="10:14" x14ac:dyDescent="0.25">
      <c r="J1860" s="6" t="s">
        <v>2600</v>
      </c>
      <c r="K1860" s="6" t="s">
        <v>4476</v>
      </c>
      <c r="L1860" s="6" t="s">
        <v>90</v>
      </c>
      <c r="M1860" s="6" t="s">
        <v>130</v>
      </c>
      <c r="N1860" s="6" t="s">
        <v>6691</v>
      </c>
    </row>
    <row r="1861" spans="10:14" x14ac:dyDescent="0.25">
      <c r="J1861" s="6" t="s">
        <v>2602</v>
      </c>
      <c r="K1861" s="6" t="s">
        <v>4531</v>
      </c>
      <c r="L1861" s="6" t="s">
        <v>90</v>
      </c>
      <c r="M1861" s="6" t="s">
        <v>4441</v>
      </c>
      <c r="N1861" s="6" t="s">
        <v>4707</v>
      </c>
    </row>
    <row r="1862" spans="10:14" x14ac:dyDescent="0.25">
      <c r="J1862" s="6" t="s">
        <v>2604</v>
      </c>
      <c r="K1862" s="6" t="s">
        <v>4562</v>
      </c>
      <c r="L1862" s="6" t="s">
        <v>90</v>
      </c>
      <c r="M1862" s="6" t="s">
        <v>130</v>
      </c>
      <c r="N1862" s="6" t="s">
        <v>5235</v>
      </c>
    </row>
    <row r="1863" spans="10:14" x14ac:dyDescent="0.25">
      <c r="J1863" s="6" t="s">
        <v>4180</v>
      </c>
      <c r="K1863" s="6" t="s">
        <v>4447</v>
      </c>
      <c r="L1863" s="6" t="s">
        <v>90</v>
      </c>
      <c r="M1863" s="6" t="s">
        <v>4436</v>
      </c>
      <c r="N1863" s="6" t="s">
        <v>6692</v>
      </c>
    </row>
    <row r="1864" spans="10:14" x14ac:dyDescent="0.25">
      <c r="J1864" s="6" t="s">
        <v>2606</v>
      </c>
      <c r="K1864" s="6" t="s">
        <v>4560</v>
      </c>
      <c r="L1864" s="6" t="s">
        <v>90</v>
      </c>
      <c r="M1864" s="6" t="s">
        <v>4436</v>
      </c>
      <c r="N1864" s="6" t="s">
        <v>6693</v>
      </c>
    </row>
    <row r="1865" spans="10:14" x14ac:dyDescent="0.25">
      <c r="J1865" s="6" t="s">
        <v>4181</v>
      </c>
      <c r="K1865" s="6" t="s">
        <v>4542</v>
      </c>
      <c r="L1865" s="6" t="s">
        <v>90</v>
      </c>
      <c r="M1865" s="6" t="s">
        <v>4441</v>
      </c>
      <c r="N1865" s="6" t="s">
        <v>6694</v>
      </c>
    </row>
    <row r="1866" spans="10:14" x14ac:dyDescent="0.25">
      <c r="J1866" s="6" t="s">
        <v>2608</v>
      </c>
      <c r="K1866" s="6" t="s">
        <v>4530</v>
      </c>
      <c r="L1866" s="6" t="s">
        <v>90</v>
      </c>
      <c r="M1866" s="6" t="s">
        <v>4441</v>
      </c>
      <c r="N1866" s="6" t="s">
        <v>4844</v>
      </c>
    </row>
    <row r="1867" spans="10:14" x14ac:dyDescent="0.25">
      <c r="J1867" s="6" t="s">
        <v>4183</v>
      </c>
      <c r="K1867" s="6" t="s">
        <v>4488</v>
      </c>
      <c r="L1867" s="6" t="s">
        <v>90</v>
      </c>
      <c r="M1867" s="6" t="s">
        <v>130</v>
      </c>
      <c r="N1867" s="6" t="s">
        <v>6695</v>
      </c>
    </row>
    <row r="1868" spans="10:14" x14ac:dyDescent="0.25">
      <c r="J1868" s="6" t="s">
        <v>4184</v>
      </c>
      <c r="K1868" s="6" t="s">
        <v>4507</v>
      </c>
      <c r="L1868" s="6" t="s">
        <v>90</v>
      </c>
      <c r="M1868" s="6" t="s">
        <v>4503</v>
      </c>
      <c r="N1868" s="6" t="s">
        <v>6696</v>
      </c>
    </row>
    <row r="1869" spans="10:14" x14ac:dyDescent="0.25">
      <c r="J1869" s="6" t="s">
        <v>4186</v>
      </c>
      <c r="K1869" s="6" t="s">
        <v>4524</v>
      </c>
      <c r="L1869" s="6" t="s">
        <v>90</v>
      </c>
      <c r="M1869" s="6" t="s">
        <v>4503</v>
      </c>
      <c r="N1869" s="6" t="s">
        <v>6697</v>
      </c>
    </row>
    <row r="1870" spans="10:14" x14ac:dyDescent="0.25">
      <c r="J1870" s="6" t="s">
        <v>4187</v>
      </c>
      <c r="K1870" s="6" t="s">
        <v>4569</v>
      </c>
      <c r="L1870" s="6" t="s">
        <v>90</v>
      </c>
      <c r="M1870" s="6" t="s">
        <v>4436</v>
      </c>
      <c r="N1870" s="6" t="s">
        <v>5014</v>
      </c>
    </row>
    <row r="1871" spans="10:14" x14ac:dyDescent="0.25">
      <c r="J1871" s="6" t="s">
        <v>4189</v>
      </c>
      <c r="K1871" s="6" t="s">
        <v>4484</v>
      </c>
      <c r="L1871" s="6" t="s">
        <v>90</v>
      </c>
      <c r="M1871" s="6" t="s">
        <v>4431</v>
      </c>
      <c r="N1871" s="6" t="s">
        <v>6698</v>
      </c>
    </row>
    <row r="1872" spans="10:14" x14ac:dyDescent="0.25">
      <c r="J1872" s="6" t="s">
        <v>4190</v>
      </c>
      <c r="K1872" s="6" t="s">
        <v>4452</v>
      </c>
      <c r="L1872" s="6" t="s">
        <v>90</v>
      </c>
      <c r="M1872" s="6" t="s">
        <v>4438</v>
      </c>
      <c r="N1872" s="6" t="s">
        <v>5239</v>
      </c>
    </row>
    <row r="1873" spans="10:14" x14ac:dyDescent="0.25">
      <c r="J1873" s="6" t="s">
        <v>2610</v>
      </c>
      <c r="K1873" s="6" t="s">
        <v>90</v>
      </c>
      <c r="L1873" s="6" t="s">
        <v>90</v>
      </c>
      <c r="M1873" s="6" t="s">
        <v>90</v>
      </c>
      <c r="N1873" s="6" t="s">
        <v>90</v>
      </c>
    </row>
    <row r="1874" spans="10:14" x14ac:dyDescent="0.25">
      <c r="J1874" s="6" t="s">
        <v>2612</v>
      </c>
      <c r="K1874" s="6" t="s">
        <v>4508</v>
      </c>
      <c r="L1874" s="6" t="s">
        <v>90</v>
      </c>
      <c r="M1874" s="6" t="s">
        <v>4441</v>
      </c>
      <c r="N1874" s="6" t="s">
        <v>6699</v>
      </c>
    </row>
    <row r="1875" spans="10:14" x14ac:dyDescent="0.25">
      <c r="J1875" s="6" t="s">
        <v>2614</v>
      </c>
      <c r="K1875" s="6" t="s">
        <v>4511</v>
      </c>
      <c r="L1875" s="6" t="s">
        <v>90</v>
      </c>
      <c r="M1875" s="6" t="s">
        <v>4441</v>
      </c>
      <c r="N1875" s="6" t="s">
        <v>5053</v>
      </c>
    </row>
    <row r="1876" spans="10:14" x14ac:dyDescent="0.25">
      <c r="J1876" s="6" t="s">
        <v>2616</v>
      </c>
      <c r="K1876" s="6" t="s">
        <v>865</v>
      </c>
      <c r="L1876" s="6" t="s">
        <v>90</v>
      </c>
      <c r="M1876" s="6" t="s">
        <v>4438</v>
      </c>
      <c r="N1876" s="6" t="s">
        <v>4813</v>
      </c>
    </row>
    <row r="1877" spans="10:14" x14ac:dyDescent="0.25">
      <c r="J1877" s="6" t="s">
        <v>2618</v>
      </c>
      <c r="K1877" s="6" t="s">
        <v>311</v>
      </c>
      <c r="L1877" s="6" t="s">
        <v>90</v>
      </c>
      <c r="M1877" s="6" t="s">
        <v>4434</v>
      </c>
      <c r="N1877" s="6" t="s">
        <v>6700</v>
      </c>
    </row>
    <row r="1878" spans="10:14" x14ac:dyDescent="0.25">
      <c r="J1878" s="6" t="s">
        <v>2620</v>
      </c>
      <c r="K1878" s="6" t="s">
        <v>4501</v>
      </c>
      <c r="L1878" s="6" t="s">
        <v>90</v>
      </c>
      <c r="M1878" s="6" t="s">
        <v>4441</v>
      </c>
      <c r="N1878" s="6" t="s">
        <v>5102</v>
      </c>
    </row>
    <row r="1879" spans="10:14" x14ac:dyDescent="0.25">
      <c r="J1879" s="6" t="s">
        <v>4191</v>
      </c>
      <c r="K1879" s="6" t="s">
        <v>4551</v>
      </c>
      <c r="L1879" s="6" t="s">
        <v>90</v>
      </c>
      <c r="M1879" s="6" t="s">
        <v>4455</v>
      </c>
      <c r="N1879" s="6" t="s">
        <v>6701</v>
      </c>
    </row>
    <row r="1880" spans="10:14" x14ac:dyDescent="0.25">
      <c r="J1880" s="6" t="s">
        <v>2622</v>
      </c>
      <c r="K1880" s="6" t="s">
        <v>4443</v>
      </c>
      <c r="L1880" s="6" t="s">
        <v>90</v>
      </c>
      <c r="M1880" s="6" t="s">
        <v>4436</v>
      </c>
      <c r="N1880" s="6" t="s">
        <v>5641</v>
      </c>
    </row>
    <row r="1881" spans="10:14" x14ac:dyDescent="0.25">
      <c r="J1881" s="6" t="s">
        <v>4192</v>
      </c>
      <c r="K1881" s="6" t="s">
        <v>4509</v>
      </c>
      <c r="L1881" s="6" t="s">
        <v>90</v>
      </c>
      <c r="M1881" s="6" t="s">
        <v>4434</v>
      </c>
      <c r="N1881" s="6" t="s">
        <v>6702</v>
      </c>
    </row>
    <row r="1882" spans="10:14" x14ac:dyDescent="0.25">
      <c r="J1882" s="6" t="s">
        <v>2624</v>
      </c>
      <c r="K1882" s="6" t="s">
        <v>4460</v>
      </c>
      <c r="L1882" s="6" t="s">
        <v>90</v>
      </c>
      <c r="M1882" s="6" t="s">
        <v>4431</v>
      </c>
      <c r="N1882" s="6" t="s">
        <v>5187</v>
      </c>
    </row>
    <row r="1883" spans="10:14" x14ac:dyDescent="0.25">
      <c r="J1883" s="6" t="s">
        <v>4193</v>
      </c>
      <c r="K1883" s="6" t="s">
        <v>4571</v>
      </c>
      <c r="L1883" s="6" t="s">
        <v>90</v>
      </c>
      <c r="M1883" s="6" t="s">
        <v>130</v>
      </c>
      <c r="N1883" s="6" t="s">
        <v>6703</v>
      </c>
    </row>
    <row r="1884" spans="10:14" x14ac:dyDescent="0.25">
      <c r="J1884" s="6" t="s">
        <v>4194</v>
      </c>
      <c r="K1884" s="6" t="s">
        <v>4536</v>
      </c>
      <c r="L1884" s="6" t="s">
        <v>90</v>
      </c>
      <c r="M1884" s="6" t="s">
        <v>4434</v>
      </c>
      <c r="N1884" s="6" t="s">
        <v>6704</v>
      </c>
    </row>
    <row r="1885" spans="10:14" x14ac:dyDescent="0.25">
      <c r="J1885" s="6" t="s">
        <v>2626</v>
      </c>
      <c r="K1885" s="6" t="s">
        <v>4560</v>
      </c>
      <c r="L1885" s="6" t="s">
        <v>90</v>
      </c>
      <c r="M1885" s="6" t="s">
        <v>4436</v>
      </c>
      <c r="N1885" s="6" t="s">
        <v>5631</v>
      </c>
    </row>
    <row r="1886" spans="10:14" x14ac:dyDescent="0.25">
      <c r="J1886" s="6" t="s">
        <v>4196</v>
      </c>
      <c r="K1886" s="6" t="s">
        <v>4447</v>
      </c>
      <c r="L1886" s="6" t="s">
        <v>90</v>
      </c>
      <c r="M1886" s="6" t="s">
        <v>4436</v>
      </c>
      <c r="N1886" s="6" t="s">
        <v>6705</v>
      </c>
    </row>
    <row r="1887" spans="10:14" x14ac:dyDescent="0.25">
      <c r="J1887" s="6" t="s">
        <v>2628</v>
      </c>
      <c r="K1887" s="6" t="s">
        <v>4461</v>
      </c>
      <c r="L1887" s="6" t="s">
        <v>90</v>
      </c>
      <c r="M1887" s="6" t="s">
        <v>4450</v>
      </c>
      <c r="N1887" s="6" t="s">
        <v>5451</v>
      </c>
    </row>
    <row r="1888" spans="10:14" x14ac:dyDescent="0.25">
      <c r="J1888" s="6" t="s">
        <v>4198</v>
      </c>
      <c r="K1888" s="6" t="s">
        <v>4447</v>
      </c>
      <c r="L1888" s="6" t="s">
        <v>90</v>
      </c>
      <c r="M1888" s="6" t="s">
        <v>4436</v>
      </c>
      <c r="N1888" s="6" t="s">
        <v>6706</v>
      </c>
    </row>
    <row r="1889" spans="10:14" x14ac:dyDescent="0.25">
      <c r="J1889" s="6" t="s">
        <v>4199</v>
      </c>
      <c r="K1889" s="6" t="s">
        <v>4551</v>
      </c>
      <c r="L1889" s="6" t="s">
        <v>90</v>
      </c>
      <c r="M1889" s="6" t="s">
        <v>4455</v>
      </c>
      <c r="N1889" s="6" t="s">
        <v>6707</v>
      </c>
    </row>
    <row r="1890" spans="10:14" x14ac:dyDescent="0.25">
      <c r="J1890" s="6" t="s">
        <v>4200</v>
      </c>
      <c r="K1890" s="6" t="s">
        <v>4507</v>
      </c>
      <c r="L1890" s="6" t="s">
        <v>90</v>
      </c>
      <c r="M1890" s="6" t="s">
        <v>4503</v>
      </c>
      <c r="N1890" s="6" t="s">
        <v>6708</v>
      </c>
    </row>
    <row r="1891" spans="10:14" x14ac:dyDescent="0.25">
      <c r="J1891" s="6" t="s">
        <v>4201</v>
      </c>
      <c r="K1891" s="6" t="s">
        <v>4507</v>
      </c>
      <c r="L1891" s="6" t="s">
        <v>90</v>
      </c>
      <c r="M1891" s="6" t="s">
        <v>4503</v>
      </c>
      <c r="N1891" s="6" t="s">
        <v>6709</v>
      </c>
    </row>
    <row r="1892" spans="10:14" x14ac:dyDescent="0.25">
      <c r="J1892" s="6" t="s">
        <v>2630</v>
      </c>
      <c r="K1892" s="6" t="s">
        <v>4448</v>
      </c>
      <c r="L1892" s="6" t="s">
        <v>90</v>
      </c>
      <c r="M1892" s="6" t="s">
        <v>4431</v>
      </c>
      <c r="N1892" s="6" t="s">
        <v>5070</v>
      </c>
    </row>
    <row r="1893" spans="10:14" x14ac:dyDescent="0.25">
      <c r="J1893" s="6" t="s">
        <v>4202</v>
      </c>
      <c r="K1893" s="6" t="s">
        <v>4497</v>
      </c>
      <c r="L1893" s="6" t="s">
        <v>90</v>
      </c>
      <c r="M1893" s="6" t="s">
        <v>4431</v>
      </c>
      <c r="N1893" s="6" t="s">
        <v>6710</v>
      </c>
    </row>
    <row r="1894" spans="10:14" x14ac:dyDescent="0.25">
      <c r="J1894" s="6" t="s">
        <v>2632</v>
      </c>
      <c r="K1894" s="6" t="s">
        <v>4532</v>
      </c>
      <c r="L1894" s="6" t="s">
        <v>90</v>
      </c>
      <c r="M1894" s="6" t="s">
        <v>130</v>
      </c>
      <c r="N1894" s="6" t="s">
        <v>6711</v>
      </c>
    </row>
    <row r="1895" spans="10:14" x14ac:dyDescent="0.25">
      <c r="J1895" s="6" t="s">
        <v>4203</v>
      </c>
      <c r="K1895" s="6" t="s">
        <v>4473</v>
      </c>
      <c r="L1895" s="6" t="s">
        <v>90</v>
      </c>
      <c r="M1895" s="6" t="s">
        <v>4434</v>
      </c>
      <c r="N1895" s="6" t="s">
        <v>6712</v>
      </c>
    </row>
    <row r="1896" spans="10:14" x14ac:dyDescent="0.25">
      <c r="J1896" s="6" t="s">
        <v>2634</v>
      </c>
      <c r="K1896" s="6" t="s">
        <v>4460</v>
      </c>
      <c r="L1896" s="6" t="s">
        <v>90</v>
      </c>
      <c r="M1896" s="6" t="s">
        <v>4431</v>
      </c>
      <c r="N1896" s="6" t="s">
        <v>5123</v>
      </c>
    </row>
    <row r="1897" spans="10:14" x14ac:dyDescent="0.25">
      <c r="J1897" s="6" t="s">
        <v>4204</v>
      </c>
      <c r="K1897" s="6" t="s">
        <v>86</v>
      </c>
      <c r="L1897" s="6" t="s">
        <v>90</v>
      </c>
      <c r="M1897" s="6" t="s">
        <v>4438</v>
      </c>
      <c r="N1897" s="6" t="s">
        <v>6713</v>
      </c>
    </row>
    <row r="1898" spans="10:14" x14ac:dyDescent="0.25">
      <c r="J1898" s="6" t="s">
        <v>4206</v>
      </c>
      <c r="K1898" s="6" t="s">
        <v>4531</v>
      </c>
      <c r="L1898" s="6" t="s">
        <v>90</v>
      </c>
      <c r="M1898" s="6" t="s">
        <v>4441</v>
      </c>
      <c r="N1898" s="6" t="s">
        <v>6714</v>
      </c>
    </row>
    <row r="1899" spans="10:14" x14ac:dyDescent="0.25">
      <c r="J1899" s="6" t="s">
        <v>4207</v>
      </c>
      <c r="K1899" s="6" t="s">
        <v>4521</v>
      </c>
      <c r="L1899" s="6" t="s">
        <v>90</v>
      </c>
      <c r="M1899" s="6" t="s">
        <v>4441</v>
      </c>
      <c r="N1899" s="6" t="s">
        <v>6715</v>
      </c>
    </row>
    <row r="1900" spans="10:14" x14ac:dyDescent="0.25">
      <c r="J1900" s="6" t="s">
        <v>2636</v>
      </c>
      <c r="K1900" s="6" t="s">
        <v>4430</v>
      </c>
      <c r="L1900" s="6" t="s">
        <v>90</v>
      </c>
      <c r="M1900" s="6" t="s">
        <v>4431</v>
      </c>
      <c r="N1900" s="6" t="s">
        <v>4737</v>
      </c>
    </row>
    <row r="1901" spans="10:14" x14ac:dyDescent="0.25">
      <c r="J1901" s="6" t="s">
        <v>4208</v>
      </c>
      <c r="K1901" s="6" t="s">
        <v>4442</v>
      </c>
      <c r="L1901" s="6" t="s">
        <v>90</v>
      </c>
      <c r="M1901" s="6" t="s">
        <v>4434</v>
      </c>
      <c r="N1901" s="6" t="s">
        <v>6716</v>
      </c>
    </row>
    <row r="1902" spans="10:14" x14ac:dyDescent="0.25">
      <c r="J1902" s="6" t="s">
        <v>4209</v>
      </c>
      <c r="K1902" s="6" t="s">
        <v>4486</v>
      </c>
      <c r="L1902" s="6" t="s">
        <v>90</v>
      </c>
      <c r="M1902" s="6" t="s">
        <v>130</v>
      </c>
      <c r="N1902" s="6" t="s">
        <v>6717</v>
      </c>
    </row>
    <row r="1903" spans="10:14" x14ac:dyDescent="0.25">
      <c r="J1903" s="6" t="s">
        <v>2638</v>
      </c>
      <c r="K1903" s="6" t="s">
        <v>4539</v>
      </c>
      <c r="L1903" s="6" t="s">
        <v>90</v>
      </c>
      <c r="M1903" s="6" t="s">
        <v>4481</v>
      </c>
      <c r="N1903" s="6" t="s">
        <v>5261</v>
      </c>
    </row>
    <row r="1904" spans="10:14" x14ac:dyDescent="0.25">
      <c r="J1904" s="6" t="s">
        <v>2640</v>
      </c>
      <c r="K1904" s="6" t="s">
        <v>4447</v>
      </c>
      <c r="L1904" s="6" t="s">
        <v>90</v>
      </c>
      <c r="M1904" s="6" t="s">
        <v>4436</v>
      </c>
      <c r="N1904" s="6" t="s">
        <v>6718</v>
      </c>
    </row>
    <row r="1905" spans="10:14" x14ac:dyDescent="0.25">
      <c r="J1905" s="6" t="s">
        <v>2642</v>
      </c>
      <c r="K1905" s="6" t="s">
        <v>311</v>
      </c>
      <c r="L1905" s="6" t="s">
        <v>90</v>
      </c>
      <c r="M1905" s="6" t="s">
        <v>4434</v>
      </c>
      <c r="N1905" s="6" t="s">
        <v>6719</v>
      </c>
    </row>
    <row r="1906" spans="10:14" x14ac:dyDescent="0.25">
      <c r="J1906" s="6" t="s">
        <v>2643</v>
      </c>
      <c r="K1906" s="6" t="s">
        <v>90</v>
      </c>
      <c r="L1906" s="6" t="s">
        <v>90</v>
      </c>
      <c r="M1906" s="6" t="s">
        <v>90</v>
      </c>
      <c r="N1906" s="6" t="s">
        <v>90</v>
      </c>
    </row>
    <row r="1907" spans="10:14" x14ac:dyDescent="0.25">
      <c r="J1907" s="6" t="s">
        <v>4210</v>
      </c>
      <c r="K1907" s="6" t="s">
        <v>4457</v>
      </c>
      <c r="L1907" s="6" t="s">
        <v>90</v>
      </c>
      <c r="M1907" s="6" t="s">
        <v>4438</v>
      </c>
      <c r="N1907" s="6" t="s">
        <v>6720</v>
      </c>
    </row>
    <row r="1908" spans="10:14" x14ac:dyDescent="0.25">
      <c r="J1908" s="6" t="s">
        <v>4212</v>
      </c>
      <c r="K1908" s="6" t="s">
        <v>4513</v>
      </c>
      <c r="L1908" s="6" t="s">
        <v>90</v>
      </c>
      <c r="M1908" s="6" t="s">
        <v>4455</v>
      </c>
      <c r="N1908" s="6" t="s">
        <v>6721</v>
      </c>
    </row>
    <row r="1909" spans="10:14" x14ac:dyDescent="0.25">
      <c r="J1909" s="6" t="s">
        <v>4214</v>
      </c>
      <c r="K1909" s="6" t="s">
        <v>4467</v>
      </c>
      <c r="L1909" s="6" t="s">
        <v>90</v>
      </c>
      <c r="M1909" s="6" t="s">
        <v>4441</v>
      </c>
      <c r="N1909" s="6" t="s">
        <v>5064</v>
      </c>
    </row>
    <row r="1910" spans="10:14" x14ac:dyDescent="0.25">
      <c r="J1910" s="6" t="s">
        <v>2645</v>
      </c>
      <c r="K1910" s="6" t="s">
        <v>4473</v>
      </c>
      <c r="L1910" s="6" t="s">
        <v>90</v>
      </c>
      <c r="M1910" s="6" t="s">
        <v>4434</v>
      </c>
      <c r="N1910" s="6" t="s">
        <v>6722</v>
      </c>
    </row>
    <row r="1911" spans="10:14" x14ac:dyDescent="0.25">
      <c r="J1911" s="6" t="s">
        <v>2646</v>
      </c>
      <c r="K1911" s="6" t="s">
        <v>90</v>
      </c>
      <c r="L1911" s="6" t="s">
        <v>90</v>
      </c>
      <c r="M1911" s="6" t="s">
        <v>90</v>
      </c>
      <c r="N1911" s="6" t="s">
        <v>90</v>
      </c>
    </row>
    <row r="1912" spans="10:14" x14ac:dyDescent="0.25">
      <c r="J1912" s="6" t="s">
        <v>2648</v>
      </c>
      <c r="K1912" s="6" t="s">
        <v>4488</v>
      </c>
      <c r="L1912" s="6" t="s">
        <v>90</v>
      </c>
      <c r="M1912" s="6" t="s">
        <v>130</v>
      </c>
      <c r="N1912" s="6" t="s">
        <v>5603</v>
      </c>
    </row>
    <row r="1913" spans="10:14" x14ac:dyDescent="0.25">
      <c r="J1913" s="6" t="s">
        <v>4215</v>
      </c>
      <c r="K1913" s="6" t="s">
        <v>4486</v>
      </c>
      <c r="L1913" s="6" t="s">
        <v>90</v>
      </c>
      <c r="M1913" s="6" t="s">
        <v>130</v>
      </c>
      <c r="N1913" s="6" t="s">
        <v>6723</v>
      </c>
    </row>
    <row r="1914" spans="10:14" x14ac:dyDescent="0.25">
      <c r="J1914" s="6" t="s">
        <v>4216</v>
      </c>
      <c r="K1914" s="6" t="s">
        <v>4495</v>
      </c>
      <c r="L1914" s="6" t="s">
        <v>90</v>
      </c>
      <c r="M1914" s="6" t="s">
        <v>4431</v>
      </c>
      <c r="N1914" s="6" t="s">
        <v>6724</v>
      </c>
    </row>
    <row r="1915" spans="10:14" x14ac:dyDescent="0.25">
      <c r="J1915" s="6" t="s">
        <v>2649</v>
      </c>
      <c r="K1915" s="6" t="s">
        <v>90</v>
      </c>
      <c r="L1915" s="6" t="s">
        <v>90</v>
      </c>
      <c r="M1915" s="6" t="s">
        <v>90</v>
      </c>
      <c r="N1915" s="6" t="s">
        <v>90</v>
      </c>
    </row>
    <row r="1916" spans="10:14" x14ac:dyDescent="0.25">
      <c r="J1916" s="6" t="s">
        <v>2651</v>
      </c>
      <c r="K1916" s="6" t="s">
        <v>4510</v>
      </c>
      <c r="L1916" s="6" t="s">
        <v>90</v>
      </c>
      <c r="M1916" s="6" t="s">
        <v>130</v>
      </c>
      <c r="N1916" s="6" t="s">
        <v>6725</v>
      </c>
    </row>
    <row r="1917" spans="10:14" x14ac:dyDescent="0.25">
      <c r="J1917" s="6" t="s">
        <v>4217</v>
      </c>
      <c r="K1917" s="6" t="s">
        <v>4496</v>
      </c>
      <c r="L1917" s="6" t="s">
        <v>90</v>
      </c>
      <c r="M1917" s="6" t="s">
        <v>4438</v>
      </c>
      <c r="N1917" s="6" t="s">
        <v>4905</v>
      </c>
    </row>
    <row r="1918" spans="10:14" x14ac:dyDescent="0.25">
      <c r="J1918" s="6" t="s">
        <v>4219</v>
      </c>
      <c r="K1918" s="6" t="s">
        <v>4541</v>
      </c>
      <c r="L1918" s="6" t="s">
        <v>90</v>
      </c>
      <c r="M1918" s="6" t="s">
        <v>4441</v>
      </c>
      <c r="N1918" s="6" t="s">
        <v>4962</v>
      </c>
    </row>
    <row r="1919" spans="10:14" x14ac:dyDescent="0.25">
      <c r="J1919" s="6" t="s">
        <v>2653</v>
      </c>
      <c r="K1919" s="6" t="s">
        <v>4482</v>
      </c>
      <c r="L1919" s="6" t="s">
        <v>90</v>
      </c>
      <c r="M1919" s="6" t="s">
        <v>4436</v>
      </c>
      <c r="N1919" s="6" t="s">
        <v>6726</v>
      </c>
    </row>
    <row r="1920" spans="10:14" x14ac:dyDescent="0.25">
      <c r="J1920" s="6" t="s">
        <v>2655</v>
      </c>
      <c r="K1920" s="6" t="s">
        <v>4510</v>
      </c>
      <c r="L1920" s="6" t="s">
        <v>90</v>
      </c>
      <c r="M1920" s="6" t="s">
        <v>130</v>
      </c>
      <c r="N1920" s="6" t="s">
        <v>6727</v>
      </c>
    </row>
    <row r="1921" spans="10:14" x14ac:dyDescent="0.25">
      <c r="J1921" s="6" t="s">
        <v>4221</v>
      </c>
      <c r="K1921" s="6" t="s">
        <v>4468</v>
      </c>
      <c r="L1921" s="6" t="s">
        <v>90</v>
      </c>
      <c r="M1921" s="6" t="s">
        <v>4434</v>
      </c>
      <c r="N1921" s="6" t="s">
        <v>6728</v>
      </c>
    </row>
    <row r="1922" spans="10:14" x14ac:dyDescent="0.25">
      <c r="J1922" s="6" t="s">
        <v>2657</v>
      </c>
      <c r="K1922" s="6" t="s">
        <v>4502</v>
      </c>
      <c r="L1922" s="6" t="s">
        <v>90</v>
      </c>
      <c r="M1922" s="6" t="s">
        <v>4503</v>
      </c>
      <c r="N1922" s="6" t="s">
        <v>4856</v>
      </c>
    </row>
    <row r="1923" spans="10:14" x14ac:dyDescent="0.25">
      <c r="J1923" s="6" t="s">
        <v>4223</v>
      </c>
      <c r="K1923" s="6" t="s">
        <v>4466</v>
      </c>
      <c r="L1923" s="6" t="s">
        <v>90</v>
      </c>
      <c r="M1923" s="6" t="s">
        <v>4455</v>
      </c>
      <c r="N1923" s="6" t="s">
        <v>6729</v>
      </c>
    </row>
    <row r="1924" spans="10:14" x14ac:dyDescent="0.25">
      <c r="J1924" s="6" t="s">
        <v>2659</v>
      </c>
      <c r="K1924" s="6" t="s">
        <v>4472</v>
      </c>
      <c r="L1924" s="6" t="s">
        <v>90</v>
      </c>
      <c r="M1924" s="6" t="s">
        <v>4438</v>
      </c>
      <c r="N1924" s="6" t="s">
        <v>5604</v>
      </c>
    </row>
    <row r="1925" spans="10:14" x14ac:dyDescent="0.25">
      <c r="J1925" s="6" t="s">
        <v>4225</v>
      </c>
      <c r="K1925" s="6" t="s">
        <v>4468</v>
      </c>
      <c r="L1925" s="6" t="s">
        <v>90</v>
      </c>
      <c r="M1925" s="6" t="s">
        <v>4434</v>
      </c>
      <c r="N1925" s="6" t="s">
        <v>6730</v>
      </c>
    </row>
    <row r="1926" spans="10:14" x14ac:dyDescent="0.25">
      <c r="J1926" s="6" t="s">
        <v>4227</v>
      </c>
      <c r="K1926" s="6" t="s">
        <v>4511</v>
      </c>
      <c r="L1926" s="6" t="s">
        <v>90</v>
      </c>
      <c r="M1926" s="6" t="s">
        <v>4441</v>
      </c>
      <c r="N1926" s="6" t="s">
        <v>4742</v>
      </c>
    </row>
    <row r="1927" spans="10:14" x14ac:dyDescent="0.25">
      <c r="J1927" s="6" t="s">
        <v>2661</v>
      </c>
      <c r="K1927" s="6" t="s">
        <v>4491</v>
      </c>
      <c r="L1927" s="6" t="s">
        <v>90</v>
      </c>
      <c r="M1927" s="6" t="s">
        <v>4450</v>
      </c>
      <c r="N1927" s="6" t="s">
        <v>4907</v>
      </c>
    </row>
    <row r="1928" spans="10:14" x14ac:dyDescent="0.25">
      <c r="J1928" s="6" t="s">
        <v>4228</v>
      </c>
      <c r="K1928" s="6" t="s">
        <v>4542</v>
      </c>
      <c r="L1928" s="6" t="s">
        <v>90</v>
      </c>
      <c r="M1928" s="6" t="s">
        <v>4441</v>
      </c>
      <c r="N1928" s="6" t="s">
        <v>6731</v>
      </c>
    </row>
    <row r="1929" spans="10:14" x14ac:dyDescent="0.25">
      <c r="J1929" s="6" t="s">
        <v>4230</v>
      </c>
      <c r="K1929" s="6" t="s">
        <v>4525</v>
      </c>
      <c r="L1929" s="6" t="s">
        <v>90</v>
      </c>
      <c r="M1929" s="6" t="s">
        <v>118</v>
      </c>
      <c r="N1929" s="6" t="s">
        <v>6732</v>
      </c>
    </row>
    <row r="1930" spans="10:14" x14ac:dyDescent="0.25">
      <c r="J1930" s="6" t="s">
        <v>4231</v>
      </c>
      <c r="K1930" s="6" t="s">
        <v>4572</v>
      </c>
      <c r="L1930" s="6" t="s">
        <v>90</v>
      </c>
      <c r="M1930" s="6" t="s">
        <v>4438</v>
      </c>
      <c r="N1930" s="6" t="s">
        <v>6733</v>
      </c>
    </row>
    <row r="1931" spans="10:14" x14ac:dyDescent="0.25">
      <c r="J1931" s="6" t="s">
        <v>4232</v>
      </c>
      <c r="K1931" s="6" t="s">
        <v>4534</v>
      </c>
      <c r="L1931" s="6" t="s">
        <v>90</v>
      </c>
      <c r="M1931" s="6" t="s">
        <v>4441</v>
      </c>
      <c r="N1931" s="6" t="s">
        <v>6734</v>
      </c>
    </row>
    <row r="1932" spans="10:14" x14ac:dyDescent="0.25">
      <c r="J1932" s="6" t="s">
        <v>4234</v>
      </c>
      <c r="K1932" s="6" t="s">
        <v>4466</v>
      </c>
      <c r="L1932" s="6" t="s">
        <v>90</v>
      </c>
      <c r="M1932" s="6" t="s">
        <v>4455</v>
      </c>
      <c r="N1932" s="6" t="s">
        <v>6735</v>
      </c>
    </row>
    <row r="1933" spans="10:14" x14ac:dyDescent="0.25">
      <c r="J1933" s="6" t="s">
        <v>2663</v>
      </c>
      <c r="K1933" s="6" t="s">
        <v>4467</v>
      </c>
      <c r="L1933" s="6" t="s">
        <v>90</v>
      </c>
      <c r="M1933" s="6" t="s">
        <v>4441</v>
      </c>
      <c r="N1933" s="6" t="s">
        <v>5349</v>
      </c>
    </row>
    <row r="1934" spans="10:14" x14ac:dyDescent="0.25">
      <c r="J1934" s="6" t="s">
        <v>2665</v>
      </c>
      <c r="K1934" s="6" t="s">
        <v>4534</v>
      </c>
      <c r="L1934" s="6" t="s">
        <v>90</v>
      </c>
      <c r="M1934" s="6" t="s">
        <v>4441</v>
      </c>
      <c r="N1934" s="6" t="s">
        <v>6736</v>
      </c>
    </row>
    <row r="1935" spans="10:14" x14ac:dyDescent="0.25">
      <c r="J1935" s="6" t="s">
        <v>2668</v>
      </c>
      <c r="K1935" s="6" t="s">
        <v>4468</v>
      </c>
      <c r="L1935" s="6" t="s">
        <v>90</v>
      </c>
      <c r="M1935" s="6" t="s">
        <v>4434</v>
      </c>
      <c r="N1935" s="6" t="s">
        <v>6737</v>
      </c>
    </row>
    <row r="1936" spans="10:14" x14ac:dyDescent="0.25">
      <c r="J1936" s="6" t="s">
        <v>2670</v>
      </c>
      <c r="K1936" s="6" t="s">
        <v>4535</v>
      </c>
      <c r="L1936" s="6" t="s">
        <v>90</v>
      </c>
      <c r="M1936" s="6" t="s">
        <v>4481</v>
      </c>
      <c r="N1936" s="6" t="s">
        <v>5089</v>
      </c>
    </row>
    <row r="1937" spans="10:14" x14ac:dyDescent="0.25">
      <c r="J1937" s="6" t="s">
        <v>2672</v>
      </c>
      <c r="K1937" s="6" t="s">
        <v>4459</v>
      </c>
      <c r="L1937" s="6" t="s">
        <v>90</v>
      </c>
      <c r="M1937" s="6" t="s">
        <v>4436</v>
      </c>
      <c r="N1937" s="6" t="s">
        <v>6738</v>
      </c>
    </row>
    <row r="1938" spans="10:14" x14ac:dyDescent="0.25">
      <c r="J1938" s="6" t="s">
        <v>4235</v>
      </c>
      <c r="K1938" s="6" t="s">
        <v>4443</v>
      </c>
      <c r="L1938" s="6" t="s">
        <v>90</v>
      </c>
      <c r="M1938" s="6" t="s">
        <v>4436</v>
      </c>
      <c r="N1938" s="6" t="s">
        <v>6739</v>
      </c>
    </row>
    <row r="1939" spans="10:14" x14ac:dyDescent="0.25">
      <c r="J1939" s="6" t="s">
        <v>2674</v>
      </c>
      <c r="K1939" s="6" t="s">
        <v>4501</v>
      </c>
      <c r="L1939" s="6" t="s">
        <v>90</v>
      </c>
      <c r="M1939" s="6" t="s">
        <v>4441</v>
      </c>
      <c r="N1939" s="6" t="s">
        <v>5469</v>
      </c>
    </row>
    <row r="1940" spans="10:14" x14ac:dyDescent="0.25">
      <c r="J1940" s="6" t="s">
        <v>2675</v>
      </c>
      <c r="K1940" s="6" t="s">
        <v>4498</v>
      </c>
      <c r="L1940" s="6" t="s">
        <v>90</v>
      </c>
      <c r="M1940" s="6" t="s">
        <v>4436</v>
      </c>
      <c r="N1940" s="6" t="s">
        <v>4715</v>
      </c>
    </row>
    <row r="1941" spans="10:14" x14ac:dyDescent="0.25">
      <c r="J1941" s="6" t="s">
        <v>4236</v>
      </c>
      <c r="K1941" s="6" t="s">
        <v>4463</v>
      </c>
      <c r="L1941" s="6" t="s">
        <v>90</v>
      </c>
      <c r="M1941" s="6" t="s">
        <v>4434</v>
      </c>
      <c r="N1941" s="6" t="s">
        <v>6740</v>
      </c>
    </row>
    <row r="1942" spans="10:14" x14ac:dyDescent="0.25">
      <c r="J1942" s="6" t="s">
        <v>2677</v>
      </c>
      <c r="K1942" s="6" t="s">
        <v>4480</v>
      </c>
      <c r="L1942" s="6" t="s">
        <v>90</v>
      </c>
      <c r="M1942" s="6" t="s">
        <v>4481</v>
      </c>
      <c r="N1942" s="6" t="s">
        <v>6741</v>
      </c>
    </row>
    <row r="1943" spans="10:14" x14ac:dyDescent="0.25">
      <c r="J1943" s="6" t="s">
        <v>2679</v>
      </c>
      <c r="K1943" s="6" t="s">
        <v>4473</v>
      </c>
      <c r="L1943" s="6" t="s">
        <v>90</v>
      </c>
      <c r="M1943" s="6" t="s">
        <v>4434</v>
      </c>
      <c r="N1943" s="6" t="s">
        <v>6742</v>
      </c>
    </row>
    <row r="1944" spans="10:14" x14ac:dyDescent="0.25">
      <c r="J1944" s="6" t="s">
        <v>4237</v>
      </c>
      <c r="K1944" s="6" t="s">
        <v>4496</v>
      </c>
      <c r="L1944" s="6" t="s">
        <v>90</v>
      </c>
      <c r="M1944" s="6" t="s">
        <v>4438</v>
      </c>
      <c r="N1944" s="6" t="s">
        <v>6743</v>
      </c>
    </row>
    <row r="1945" spans="10:14" x14ac:dyDescent="0.25">
      <c r="J1945" s="6" t="s">
        <v>2681</v>
      </c>
      <c r="K1945" s="6" t="s">
        <v>4509</v>
      </c>
      <c r="L1945" s="6" t="s">
        <v>90</v>
      </c>
      <c r="M1945" s="6" t="s">
        <v>4434</v>
      </c>
      <c r="N1945" s="6" t="s">
        <v>5220</v>
      </c>
    </row>
    <row r="1946" spans="10:14" x14ac:dyDescent="0.25">
      <c r="J1946" s="6" t="s">
        <v>2683</v>
      </c>
      <c r="K1946" s="6" t="s">
        <v>4458</v>
      </c>
      <c r="L1946" s="6" t="s">
        <v>90</v>
      </c>
      <c r="M1946" s="6" t="s">
        <v>4436</v>
      </c>
      <c r="N1946" s="6" t="s">
        <v>6744</v>
      </c>
    </row>
    <row r="1947" spans="10:14" x14ac:dyDescent="0.25">
      <c r="J1947" s="6" t="s">
        <v>4238</v>
      </c>
      <c r="K1947" s="6" t="s">
        <v>4501</v>
      </c>
      <c r="L1947" s="6" t="s">
        <v>90</v>
      </c>
      <c r="M1947" s="6" t="s">
        <v>4441</v>
      </c>
      <c r="N1947" s="6" t="s">
        <v>5225</v>
      </c>
    </row>
    <row r="1948" spans="10:14" x14ac:dyDescent="0.25">
      <c r="J1948" s="6" t="s">
        <v>2685</v>
      </c>
      <c r="K1948" s="6" t="s">
        <v>4546</v>
      </c>
      <c r="L1948" s="6" t="s">
        <v>90</v>
      </c>
      <c r="M1948" s="6" t="s">
        <v>130</v>
      </c>
      <c r="N1948" s="6" t="s">
        <v>4969</v>
      </c>
    </row>
    <row r="1949" spans="10:14" x14ac:dyDescent="0.25">
      <c r="J1949" s="6" t="s">
        <v>4239</v>
      </c>
      <c r="K1949" s="6" t="s">
        <v>4496</v>
      </c>
      <c r="L1949" s="6" t="s">
        <v>90</v>
      </c>
      <c r="M1949" s="6" t="s">
        <v>4438</v>
      </c>
      <c r="N1949" s="6" t="s">
        <v>5088</v>
      </c>
    </row>
    <row r="1950" spans="10:14" x14ac:dyDescent="0.25">
      <c r="J1950" s="6" t="s">
        <v>4240</v>
      </c>
      <c r="K1950" s="6" t="s">
        <v>4511</v>
      </c>
      <c r="L1950" s="6" t="s">
        <v>90</v>
      </c>
      <c r="M1950" s="6" t="s">
        <v>4441</v>
      </c>
      <c r="N1950" s="6" t="s">
        <v>6745</v>
      </c>
    </row>
    <row r="1951" spans="10:14" x14ac:dyDescent="0.25">
      <c r="J1951" s="6" t="s">
        <v>2687</v>
      </c>
      <c r="K1951" s="6" t="s">
        <v>4491</v>
      </c>
      <c r="L1951" s="6" t="s">
        <v>90</v>
      </c>
      <c r="M1951" s="6" t="s">
        <v>4450</v>
      </c>
      <c r="N1951" s="6" t="s">
        <v>6746</v>
      </c>
    </row>
    <row r="1952" spans="10:14" x14ac:dyDescent="0.25">
      <c r="J1952" s="6" t="s">
        <v>4241</v>
      </c>
      <c r="K1952" s="6" t="s">
        <v>4482</v>
      </c>
      <c r="L1952" s="6" t="s">
        <v>90</v>
      </c>
      <c r="M1952" s="6" t="s">
        <v>4436</v>
      </c>
      <c r="N1952" s="6" t="s">
        <v>6747</v>
      </c>
    </row>
    <row r="1953" spans="10:14" x14ac:dyDescent="0.25">
      <c r="J1953" s="6" t="s">
        <v>4242</v>
      </c>
      <c r="K1953" s="6" t="s">
        <v>4467</v>
      </c>
      <c r="L1953" s="6" t="s">
        <v>90</v>
      </c>
      <c r="M1953" s="6" t="s">
        <v>4441</v>
      </c>
      <c r="N1953" s="6" t="s">
        <v>5462</v>
      </c>
    </row>
    <row r="1954" spans="10:14" x14ac:dyDescent="0.25">
      <c r="J1954" s="6" t="s">
        <v>2689</v>
      </c>
      <c r="K1954" s="6" t="s">
        <v>4572</v>
      </c>
      <c r="L1954" s="6" t="s">
        <v>90</v>
      </c>
      <c r="M1954" s="6" t="s">
        <v>4438</v>
      </c>
      <c r="N1954" s="6" t="s">
        <v>6748</v>
      </c>
    </row>
    <row r="1955" spans="10:14" x14ac:dyDescent="0.25">
      <c r="J1955" s="6" t="s">
        <v>2692</v>
      </c>
      <c r="K1955" s="6" t="s">
        <v>4522</v>
      </c>
      <c r="L1955" s="6" t="s">
        <v>90</v>
      </c>
      <c r="M1955" s="6" t="s">
        <v>4503</v>
      </c>
      <c r="N1955" s="6" t="s">
        <v>5431</v>
      </c>
    </row>
    <row r="1956" spans="10:14" x14ac:dyDescent="0.25">
      <c r="J1956" s="6" t="s">
        <v>2694</v>
      </c>
      <c r="K1956" s="6" t="s">
        <v>4515</v>
      </c>
      <c r="L1956" s="6" t="s">
        <v>90</v>
      </c>
      <c r="M1956" s="6" t="s">
        <v>4438</v>
      </c>
      <c r="N1956" s="6" t="s">
        <v>5601</v>
      </c>
    </row>
    <row r="1957" spans="10:14" x14ac:dyDescent="0.25">
      <c r="J1957" s="6" t="s">
        <v>4243</v>
      </c>
      <c r="K1957" s="6" t="s">
        <v>4555</v>
      </c>
      <c r="L1957" s="6" t="s">
        <v>90</v>
      </c>
      <c r="M1957" s="6" t="s">
        <v>4455</v>
      </c>
      <c r="N1957" s="6" t="s">
        <v>6749</v>
      </c>
    </row>
    <row r="1958" spans="10:14" x14ac:dyDescent="0.25">
      <c r="J1958" s="6" t="s">
        <v>2696</v>
      </c>
      <c r="K1958" s="6" t="s">
        <v>4456</v>
      </c>
      <c r="L1958" s="6" t="s">
        <v>90</v>
      </c>
      <c r="M1958" s="6" t="s">
        <v>4431</v>
      </c>
      <c r="N1958" s="6" t="s">
        <v>4876</v>
      </c>
    </row>
    <row r="1959" spans="10:14" x14ac:dyDescent="0.25">
      <c r="J1959" s="6" t="s">
        <v>2698</v>
      </c>
      <c r="K1959" s="6" t="s">
        <v>4473</v>
      </c>
      <c r="L1959" s="6" t="s">
        <v>90</v>
      </c>
      <c r="M1959" s="6" t="s">
        <v>4434</v>
      </c>
      <c r="N1959" s="6" t="s">
        <v>6750</v>
      </c>
    </row>
    <row r="1960" spans="10:14" x14ac:dyDescent="0.25">
      <c r="J1960" s="6" t="s">
        <v>2700</v>
      </c>
      <c r="K1960" s="6" t="s">
        <v>4462</v>
      </c>
      <c r="L1960" s="6" t="s">
        <v>90</v>
      </c>
      <c r="M1960" s="6" t="s">
        <v>4434</v>
      </c>
      <c r="N1960" s="6" t="s">
        <v>5357</v>
      </c>
    </row>
    <row r="1961" spans="10:14" x14ac:dyDescent="0.25">
      <c r="J1961" s="6" t="s">
        <v>2702</v>
      </c>
      <c r="K1961" s="6" t="s">
        <v>4447</v>
      </c>
      <c r="L1961" s="6" t="s">
        <v>90</v>
      </c>
      <c r="M1961" s="6" t="s">
        <v>4436</v>
      </c>
      <c r="N1961" s="6" t="s">
        <v>4886</v>
      </c>
    </row>
    <row r="1962" spans="10:14" x14ac:dyDescent="0.25">
      <c r="J1962" s="6" t="s">
        <v>2704</v>
      </c>
      <c r="K1962" s="6" t="s">
        <v>4519</v>
      </c>
      <c r="L1962" s="6" t="s">
        <v>90</v>
      </c>
      <c r="M1962" s="6" t="s">
        <v>4434</v>
      </c>
      <c r="N1962" s="6" t="s">
        <v>6751</v>
      </c>
    </row>
    <row r="1963" spans="10:14" x14ac:dyDescent="0.25">
      <c r="J1963" s="6" t="s">
        <v>2706</v>
      </c>
      <c r="K1963" s="6" t="s">
        <v>4445</v>
      </c>
      <c r="L1963" s="6" t="s">
        <v>90</v>
      </c>
      <c r="M1963" s="6" t="s">
        <v>4431</v>
      </c>
      <c r="N1963" s="6" t="s">
        <v>5614</v>
      </c>
    </row>
    <row r="1964" spans="10:14" x14ac:dyDescent="0.25">
      <c r="J1964" s="6" t="s">
        <v>2708</v>
      </c>
      <c r="K1964" s="6" t="s">
        <v>4475</v>
      </c>
      <c r="L1964" s="6" t="s">
        <v>90</v>
      </c>
      <c r="M1964" s="6" t="s">
        <v>118</v>
      </c>
      <c r="N1964" s="6" t="s">
        <v>5667</v>
      </c>
    </row>
    <row r="1965" spans="10:14" x14ac:dyDescent="0.25">
      <c r="J1965" s="6" t="s">
        <v>2710</v>
      </c>
      <c r="K1965" s="6" t="s">
        <v>4498</v>
      </c>
      <c r="L1965" s="6" t="s">
        <v>90</v>
      </c>
      <c r="M1965" s="6" t="s">
        <v>4436</v>
      </c>
      <c r="N1965" s="6" t="s">
        <v>5637</v>
      </c>
    </row>
    <row r="1966" spans="10:14" x14ac:dyDescent="0.25">
      <c r="J1966" s="6" t="s">
        <v>4244</v>
      </c>
      <c r="K1966" s="6" t="s">
        <v>4496</v>
      </c>
      <c r="L1966" s="6" t="s">
        <v>90</v>
      </c>
      <c r="M1966" s="6" t="s">
        <v>4438</v>
      </c>
      <c r="N1966" s="6" t="s">
        <v>6752</v>
      </c>
    </row>
    <row r="1967" spans="10:14" x14ac:dyDescent="0.25">
      <c r="J1967" s="6" t="s">
        <v>4245</v>
      </c>
      <c r="K1967" s="6" t="s">
        <v>4474</v>
      </c>
      <c r="L1967" s="6" t="s">
        <v>90</v>
      </c>
      <c r="M1967" s="6" t="s">
        <v>4438</v>
      </c>
      <c r="N1967" s="6" t="s">
        <v>6753</v>
      </c>
    </row>
    <row r="1968" spans="10:14" x14ac:dyDescent="0.25">
      <c r="J1968" s="6" t="s">
        <v>4246</v>
      </c>
      <c r="K1968" s="6" t="s">
        <v>4486</v>
      </c>
      <c r="L1968" s="6" t="s">
        <v>90</v>
      </c>
      <c r="M1968" s="6" t="s">
        <v>130</v>
      </c>
      <c r="N1968" s="6" t="s">
        <v>6754</v>
      </c>
    </row>
    <row r="1969" spans="10:14" x14ac:dyDescent="0.25">
      <c r="J1969" s="6" t="s">
        <v>2712</v>
      </c>
      <c r="K1969" s="6" t="s">
        <v>4501</v>
      </c>
      <c r="L1969" s="6" t="s">
        <v>90</v>
      </c>
      <c r="M1969" s="6" t="s">
        <v>4441</v>
      </c>
      <c r="N1969" s="6" t="s">
        <v>4710</v>
      </c>
    </row>
    <row r="1970" spans="10:14" x14ac:dyDescent="0.25">
      <c r="J1970" s="6" t="s">
        <v>4247</v>
      </c>
      <c r="K1970" s="6" t="s">
        <v>4456</v>
      </c>
      <c r="L1970" s="6" t="s">
        <v>90</v>
      </c>
      <c r="M1970" s="6" t="s">
        <v>4431</v>
      </c>
      <c r="N1970" s="6" t="s">
        <v>6755</v>
      </c>
    </row>
    <row r="1971" spans="10:14" x14ac:dyDescent="0.25">
      <c r="J1971" s="6" t="s">
        <v>2714</v>
      </c>
      <c r="K1971" s="6" t="s">
        <v>4442</v>
      </c>
      <c r="L1971" s="6" t="s">
        <v>90</v>
      </c>
      <c r="M1971" s="6" t="s">
        <v>4434</v>
      </c>
      <c r="N1971" s="6" t="s">
        <v>4891</v>
      </c>
    </row>
    <row r="1972" spans="10:14" x14ac:dyDescent="0.25">
      <c r="J1972" s="6" t="s">
        <v>4248</v>
      </c>
      <c r="K1972" s="6" t="s">
        <v>4532</v>
      </c>
      <c r="L1972" s="6" t="s">
        <v>90</v>
      </c>
      <c r="M1972" s="6" t="s">
        <v>130</v>
      </c>
      <c r="N1972" s="6" t="s">
        <v>6756</v>
      </c>
    </row>
    <row r="1973" spans="10:14" x14ac:dyDescent="0.25">
      <c r="J1973" s="6" t="s">
        <v>2716</v>
      </c>
      <c r="K1973" s="6" t="s">
        <v>4547</v>
      </c>
      <c r="L1973" s="6" t="s">
        <v>90</v>
      </c>
      <c r="M1973" s="6" t="s">
        <v>4450</v>
      </c>
      <c r="N1973" s="6" t="s">
        <v>5125</v>
      </c>
    </row>
    <row r="1974" spans="10:14" x14ac:dyDescent="0.25">
      <c r="J1974" s="6" t="s">
        <v>2718</v>
      </c>
      <c r="K1974" s="6" t="s">
        <v>4466</v>
      </c>
      <c r="L1974" s="6" t="s">
        <v>90</v>
      </c>
      <c r="M1974" s="6" t="s">
        <v>4455</v>
      </c>
      <c r="N1974" s="6" t="s">
        <v>5312</v>
      </c>
    </row>
    <row r="1975" spans="10:14" x14ac:dyDescent="0.25">
      <c r="J1975" s="6" t="s">
        <v>2720</v>
      </c>
      <c r="K1975" s="6" t="s">
        <v>4544</v>
      </c>
      <c r="L1975" s="6" t="s">
        <v>90</v>
      </c>
      <c r="M1975" s="6" t="s">
        <v>4436</v>
      </c>
      <c r="N1975" s="6" t="s">
        <v>4964</v>
      </c>
    </row>
    <row r="1976" spans="10:14" x14ac:dyDescent="0.25">
      <c r="J1976" s="6" t="s">
        <v>4249</v>
      </c>
      <c r="K1976" s="6" t="s">
        <v>4507</v>
      </c>
      <c r="L1976" s="6" t="s">
        <v>90</v>
      </c>
      <c r="M1976" s="6" t="s">
        <v>4503</v>
      </c>
      <c r="N1976" s="6" t="s">
        <v>6757</v>
      </c>
    </row>
    <row r="1977" spans="10:14" x14ac:dyDescent="0.25">
      <c r="J1977" s="6" t="s">
        <v>2722</v>
      </c>
      <c r="K1977" s="6" t="s">
        <v>4462</v>
      </c>
      <c r="L1977" s="6" t="s">
        <v>90</v>
      </c>
      <c r="M1977" s="6" t="s">
        <v>4434</v>
      </c>
      <c r="N1977" s="6" t="s">
        <v>6758</v>
      </c>
    </row>
    <row r="1978" spans="10:14" x14ac:dyDescent="0.25">
      <c r="J1978" s="6" t="s">
        <v>2724</v>
      </c>
      <c r="K1978" s="6" t="s">
        <v>4522</v>
      </c>
      <c r="L1978" s="6" t="s">
        <v>90</v>
      </c>
      <c r="M1978" s="6" t="s">
        <v>4503</v>
      </c>
      <c r="N1978" s="6" t="s">
        <v>6759</v>
      </c>
    </row>
    <row r="1979" spans="10:14" x14ac:dyDescent="0.25">
      <c r="J1979" s="6" t="s">
        <v>4251</v>
      </c>
      <c r="K1979" s="6" t="s">
        <v>4492</v>
      </c>
      <c r="L1979" s="6" t="s">
        <v>90</v>
      </c>
      <c r="M1979" s="6" t="s">
        <v>4438</v>
      </c>
      <c r="N1979" s="6" t="s">
        <v>4794</v>
      </c>
    </row>
    <row r="1980" spans="10:14" x14ac:dyDescent="0.25">
      <c r="J1980" s="6" t="s">
        <v>2726</v>
      </c>
      <c r="K1980" s="6" t="s">
        <v>4462</v>
      </c>
      <c r="L1980" s="6" t="s">
        <v>90</v>
      </c>
      <c r="M1980" s="6" t="s">
        <v>4434</v>
      </c>
      <c r="N1980" s="6" t="s">
        <v>6760</v>
      </c>
    </row>
    <row r="1981" spans="10:14" x14ac:dyDescent="0.25">
      <c r="J1981" s="6" t="s">
        <v>4253</v>
      </c>
      <c r="K1981" s="6" t="s">
        <v>4473</v>
      </c>
      <c r="L1981" s="6" t="s">
        <v>90</v>
      </c>
      <c r="M1981" s="6" t="s">
        <v>4434</v>
      </c>
      <c r="N1981" s="6" t="s">
        <v>6761</v>
      </c>
    </row>
    <row r="1982" spans="10:14" x14ac:dyDescent="0.25">
      <c r="J1982" s="6" t="s">
        <v>2728</v>
      </c>
      <c r="K1982" s="6" t="s">
        <v>4496</v>
      </c>
      <c r="L1982" s="6" t="s">
        <v>90</v>
      </c>
      <c r="M1982" s="6" t="s">
        <v>4438</v>
      </c>
      <c r="N1982" s="6" t="s">
        <v>5224</v>
      </c>
    </row>
    <row r="1983" spans="10:14" x14ac:dyDescent="0.25">
      <c r="J1983" s="6" t="s">
        <v>4254</v>
      </c>
      <c r="K1983" s="6" t="s">
        <v>4496</v>
      </c>
      <c r="L1983" s="6" t="s">
        <v>90</v>
      </c>
      <c r="M1983" s="6" t="s">
        <v>4438</v>
      </c>
      <c r="N1983" s="6" t="s">
        <v>6762</v>
      </c>
    </row>
    <row r="1984" spans="10:14" x14ac:dyDescent="0.25">
      <c r="J1984" s="6" t="s">
        <v>2729</v>
      </c>
      <c r="K1984" s="6" t="s">
        <v>90</v>
      </c>
      <c r="L1984" s="6" t="s">
        <v>90</v>
      </c>
      <c r="M1984" s="6" t="s">
        <v>90</v>
      </c>
      <c r="N1984" s="6" t="s">
        <v>90</v>
      </c>
    </row>
    <row r="1985" spans="10:14" x14ac:dyDescent="0.25">
      <c r="J1985" s="6" t="s">
        <v>2731</v>
      </c>
      <c r="K1985" s="6" t="s">
        <v>4462</v>
      </c>
      <c r="L1985" s="6" t="s">
        <v>90</v>
      </c>
      <c r="M1985" s="6" t="s">
        <v>4434</v>
      </c>
      <c r="N1985" s="6" t="s">
        <v>6763</v>
      </c>
    </row>
    <row r="1986" spans="10:14" x14ac:dyDescent="0.25">
      <c r="J1986" s="6" t="s">
        <v>2733</v>
      </c>
      <c r="K1986" s="6" t="s">
        <v>4488</v>
      </c>
      <c r="L1986" s="6" t="s">
        <v>90</v>
      </c>
      <c r="M1986" s="6" t="s">
        <v>130</v>
      </c>
      <c r="N1986" s="6" t="s">
        <v>6764</v>
      </c>
    </row>
    <row r="1987" spans="10:14" x14ac:dyDescent="0.25">
      <c r="J1987" s="6" t="s">
        <v>4255</v>
      </c>
      <c r="K1987" s="6" t="s">
        <v>4524</v>
      </c>
      <c r="L1987" s="6" t="s">
        <v>90</v>
      </c>
      <c r="M1987" s="6" t="s">
        <v>4503</v>
      </c>
      <c r="N1987" s="6" t="s">
        <v>6765</v>
      </c>
    </row>
    <row r="1988" spans="10:14" x14ac:dyDescent="0.25">
      <c r="J1988" s="6" t="s">
        <v>2735</v>
      </c>
      <c r="K1988" s="6" t="s">
        <v>4462</v>
      </c>
      <c r="L1988" s="6" t="s">
        <v>90</v>
      </c>
      <c r="M1988" s="6" t="s">
        <v>4434</v>
      </c>
      <c r="N1988" s="6" t="s">
        <v>6766</v>
      </c>
    </row>
    <row r="1989" spans="10:14" x14ac:dyDescent="0.25">
      <c r="J1989" s="6" t="s">
        <v>2737</v>
      </c>
      <c r="K1989" s="6" t="s">
        <v>4523</v>
      </c>
      <c r="L1989" s="6" t="s">
        <v>90</v>
      </c>
      <c r="M1989" s="6" t="s">
        <v>118</v>
      </c>
      <c r="N1989" s="6" t="s">
        <v>6767</v>
      </c>
    </row>
    <row r="1990" spans="10:14" x14ac:dyDescent="0.25">
      <c r="J1990" s="6" t="s">
        <v>2739</v>
      </c>
      <c r="K1990" s="6" t="s">
        <v>4473</v>
      </c>
      <c r="L1990" s="6" t="s">
        <v>90</v>
      </c>
      <c r="M1990" s="6" t="s">
        <v>4434</v>
      </c>
      <c r="N1990" s="6" t="s">
        <v>6768</v>
      </c>
    </row>
    <row r="1991" spans="10:14" x14ac:dyDescent="0.25">
      <c r="J1991" s="6" t="s">
        <v>2741</v>
      </c>
      <c r="K1991" s="6" t="s">
        <v>4537</v>
      </c>
      <c r="L1991" s="6" t="s">
        <v>90</v>
      </c>
      <c r="M1991" s="6" t="s">
        <v>4455</v>
      </c>
      <c r="N1991" s="6" t="s">
        <v>6769</v>
      </c>
    </row>
    <row r="1992" spans="10:14" x14ac:dyDescent="0.25">
      <c r="J1992" s="6" t="s">
        <v>2743</v>
      </c>
      <c r="K1992" s="6" t="s">
        <v>3153</v>
      </c>
      <c r="L1992" s="6" t="s">
        <v>90</v>
      </c>
      <c r="M1992" s="6" t="s">
        <v>4438</v>
      </c>
      <c r="N1992" s="6" t="s">
        <v>5163</v>
      </c>
    </row>
    <row r="1993" spans="10:14" x14ac:dyDescent="0.25">
      <c r="J1993" s="6" t="s">
        <v>2745</v>
      </c>
      <c r="K1993" s="6" t="s">
        <v>4479</v>
      </c>
      <c r="L1993" s="6" t="s">
        <v>90</v>
      </c>
      <c r="M1993" s="6" t="s">
        <v>118</v>
      </c>
      <c r="N1993" s="6" t="s">
        <v>5403</v>
      </c>
    </row>
    <row r="1994" spans="10:14" x14ac:dyDescent="0.25">
      <c r="J1994" s="6" t="s">
        <v>2747</v>
      </c>
      <c r="K1994" s="6" t="s">
        <v>4448</v>
      </c>
      <c r="L1994" s="6" t="s">
        <v>90</v>
      </c>
      <c r="M1994" s="6" t="s">
        <v>4431</v>
      </c>
      <c r="N1994" s="6" t="s">
        <v>6770</v>
      </c>
    </row>
    <row r="1995" spans="10:14" x14ac:dyDescent="0.25">
      <c r="J1995" s="6" t="s">
        <v>4256</v>
      </c>
      <c r="K1995" s="6" t="s">
        <v>4510</v>
      </c>
      <c r="L1995" s="6" t="s">
        <v>90</v>
      </c>
      <c r="M1995" s="6" t="s">
        <v>130</v>
      </c>
      <c r="N1995" s="6" t="s">
        <v>4922</v>
      </c>
    </row>
    <row r="1996" spans="10:14" x14ac:dyDescent="0.25">
      <c r="J1996" s="6" t="s">
        <v>2749</v>
      </c>
      <c r="K1996" s="6" t="s">
        <v>4447</v>
      </c>
      <c r="L1996" s="6" t="s">
        <v>90</v>
      </c>
      <c r="M1996" s="6" t="s">
        <v>4436</v>
      </c>
      <c r="N1996" s="6" t="s">
        <v>5131</v>
      </c>
    </row>
    <row r="1997" spans="10:14" x14ac:dyDescent="0.25">
      <c r="J1997" s="6" t="s">
        <v>2751</v>
      </c>
      <c r="K1997" s="6" t="s">
        <v>4575</v>
      </c>
      <c r="L1997" s="6" t="s">
        <v>90</v>
      </c>
      <c r="M1997" s="6" t="s">
        <v>130</v>
      </c>
      <c r="N1997" s="6" t="s">
        <v>5625</v>
      </c>
    </row>
    <row r="1998" spans="10:14" x14ac:dyDescent="0.25">
      <c r="J1998" s="6" t="s">
        <v>4257</v>
      </c>
      <c r="K1998" s="6" t="s">
        <v>4479</v>
      </c>
      <c r="L1998" s="6" t="s">
        <v>90</v>
      </c>
      <c r="M1998" s="6" t="s">
        <v>118</v>
      </c>
      <c r="N1998" s="6" t="s">
        <v>6771</v>
      </c>
    </row>
    <row r="1999" spans="10:14" x14ac:dyDescent="0.25">
      <c r="J1999" s="6" t="s">
        <v>2753</v>
      </c>
      <c r="K1999" s="6" t="s">
        <v>4488</v>
      </c>
      <c r="L1999" s="6" t="s">
        <v>90</v>
      </c>
      <c r="M1999" s="6" t="s">
        <v>130</v>
      </c>
      <c r="N1999" s="6" t="s">
        <v>6772</v>
      </c>
    </row>
    <row r="2000" spans="10:14" x14ac:dyDescent="0.25">
      <c r="J2000" s="6" t="s">
        <v>4258</v>
      </c>
      <c r="K2000" s="6" t="s">
        <v>4495</v>
      </c>
      <c r="L2000" s="6" t="s">
        <v>90</v>
      </c>
      <c r="M2000" s="6" t="s">
        <v>4431</v>
      </c>
      <c r="N2000" s="6" t="s">
        <v>6773</v>
      </c>
    </row>
    <row r="2001" spans="10:14" x14ac:dyDescent="0.25">
      <c r="J2001" s="6" t="s">
        <v>2755</v>
      </c>
      <c r="K2001" s="6" t="s">
        <v>4473</v>
      </c>
      <c r="L2001" s="6" t="s">
        <v>90</v>
      </c>
      <c r="M2001" s="6" t="s">
        <v>4434</v>
      </c>
      <c r="N2001" s="6" t="s">
        <v>5265</v>
      </c>
    </row>
    <row r="2002" spans="10:14" x14ac:dyDescent="0.25">
      <c r="J2002" s="6" t="s">
        <v>4260</v>
      </c>
      <c r="K2002" s="6" t="s">
        <v>4476</v>
      </c>
      <c r="L2002" s="6" t="s">
        <v>90</v>
      </c>
      <c r="M2002" s="6" t="s">
        <v>130</v>
      </c>
      <c r="N2002" s="6" t="s">
        <v>6774</v>
      </c>
    </row>
    <row r="2003" spans="10:14" x14ac:dyDescent="0.25">
      <c r="J2003" s="6" t="s">
        <v>4261</v>
      </c>
      <c r="K2003" s="6" t="s">
        <v>865</v>
      </c>
      <c r="L2003" s="6" t="s">
        <v>90</v>
      </c>
      <c r="M2003" s="6" t="s">
        <v>4438</v>
      </c>
      <c r="N2003" s="6" t="s">
        <v>6775</v>
      </c>
    </row>
    <row r="2004" spans="10:14" x14ac:dyDescent="0.25">
      <c r="J2004" s="6" t="s">
        <v>2757</v>
      </c>
      <c r="K2004" s="6" t="s">
        <v>4536</v>
      </c>
      <c r="L2004" s="6" t="s">
        <v>90</v>
      </c>
      <c r="M2004" s="6" t="s">
        <v>4434</v>
      </c>
      <c r="N2004" s="6" t="s">
        <v>5062</v>
      </c>
    </row>
    <row r="2005" spans="10:14" x14ac:dyDescent="0.25">
      <c r="J2005" s="6" t="s">
        <v>4263</v>
      </c>
      <c r="K2005" s="6" t="s">
        <v>4495</v>
      </c>
      <c r="L2005" s="6" t="s">
        <v>90</v>
      </c>
      <c r="M2005" s="6" t="s">
        <v>4431</v>
      </c>
      <c r="N2005" s="6" t="s">
        <v>6776</v>
      </c>
    </row>
    <row r="2006" spans="10:14" x14ac:dyDescent="0.25">
      <c r="J2006" s="6" t="s">
        <v>2759</v>
      </c>
      <c r="K2006" s="6" t="s">
        <v>4551</v>
      </c>
      <c r="L2006" s="6" t="s">
        <v>90</v>
      </c>
      <c r="M2006" s="6" t="s">
        <v>4455</v>
      </c>
      <c r="N2006" s="6" t="s">
        <v>6777</v>
      </c>
    </row>
    <row r="2007" spans="10:14" x14ac:dyDescent="0.25">
      <c r="J2007" s="6" t="s">
        <v>2761</v>
      </c>
      <c r="K2007" s="6" t="s">
        <v>4456</v>
      </c>
      <c r="L2007" s="6" t="s">
        <v>90</v>
      </c>
      <c r="M2007" s="6" t="s">
        <v>4431</v>
      </c>
      <c r="N2007" s="6" t="s">
        <v>5067</v>
      </c>
    </row>
    <row r="2008" spans="10:14" x14ac:dyDescent="0.25">
      <c r="J2008" s="6" t="s">
        <v>4265</v>
      </c>
      <c r="K2008" s="6" t="s">
        <v>4443</v>
      </c>
      <c r="L2008" s="6" t="s">
        <v>90</v>
      </c>
      <c r="M2008" s="6" t="s">
        <v>4436</v>
      </c>
      <c r="N2008" s="6" t="s">
        <v>6778</v>
      </c>
    </row>
    <row r="2009" spans="10:14" x14ac:dyDescent="0.25">
      <c r="J2009" s="6" t="s">
        <v>2763</v>
      </c>
      <c r="K2009" s="6" t="s">
        <v>4526</v>
      </c>
      <c r="L2009" s="6" t="s">
        <v>90</v>
      </c>
      <c r="M2009" s="6" t="s">
        <v>4441</v>
      </c>
      <c r="N2009" s="6" t="s">
        <v>4806</v>
      </c>
    </row>
    <row r="2010" spans="10:14" x14ac:dyDescent="0.25">
      <c r="J2010" s="6" t="s">
        <v>2765</v>
      </c>
      <c r="K2010" s="6" t="s">
        <v>4510</v>
      </c>
      <c r="L2010" s="6" t="s">
        <v>90</v>
      </c>
      <c r="M2010" s="6" t="s">
        <v>130</v>
      </c>
      <c r="N2010" s="6" t="s">
        <v>5358</v>
      </c>
    </row>
    <row r="2011" spans="10:14" x14ac:dyDescent="0.25">
      <c r="J2011" s="6" t="s">
        <v>2767</v>
      </c>
      <c r="K2011" s="6" t="s">
        <v>4468</v>
      </c>
      <c r="L2011" s="6" t="s">
        <v>90</v>
      </c>
      <c r="M2011" s="6" t="s">
        <v>4434</v>
      </c>
      <c r="N2011" s="6" t="s">
        <v>6779</v>
      </c>
    </row>
    <row r="2012" spans="10:14" x14ac:dyDescent="0.25">
      <c r="J2012" s="6" t="s">
        <v>2769</v>
      </c>
      <c r="K2012" s="6" t="s">
        <v>4457</v>
      </c>
      <c r="L2012" s="6" t="s">
        <v>90</v>
      </c>
      <c r="M2012" s="6" t="s">
        <v>4438</v>
      </c>
      <c r="N2012" s="6" t="s">
        <v>5640</v>
      </c>
    </row>
    <row r="2013" spans="10:14" x14ac:dyDescent="0.25">
      <c r="J2013" s="6" t="s">
        <v>2771</v>
      </c>
      <c r="K2013" s="6" t="s">
        <v>4462</v>
      </c>
      <c r="L2013" s="6" t="s">
        <v>90</v>
      </c>
      <c r="M2013" s="6" t="s">
        <v>4434</v>
      </c>
      <c r="N2013" s="6" t="s">
        <v>6780</v>
      </c>
    </row>
    <row r="2014" spans="10:14" x14ac:dyDescent="0.25">
      <c r="J2014" s="6" t="s">
        <v>4267</v>
      </c>
      <c r="K2014" s="6" t="s">
        <v>4500</v>
      </c>
      <c r="L2014" s="6" t="s">
        <v>90</v>
      </c>
      <c r="M2014" s="6" t="s">
        <v>4481</v>
      </c>
      <c r="N2014" s="6" t="s">
        <v>6781</v>
      </c>
    </row>
    <row r="2015" spans="10:14" x14ac:dyDescent="0.25">
      <c r="J2015" s="6" t="s">
        <v>2773</v>
      </c>
      <c r="K2015" s="6" t="s">
        <v>4480</v>
      </c>
      <c r="L2015" s="6" t="s">
        <v>90</v>
      </c>
      <c r="M2015" s="6" t="s">
        <v>4481</v>
      </c>
      <c r="N2015" s="6" t="s">
        <v>6782</v>
      </c>
    </row>
    <row r="2016" spans="10:14" x14ac:dyDescent="0.25">
      <c r="J2016" s="6" t="s">
        <v>2776</v>
      </c>
      <c r="K2016" s="6" t="s">
        <v>4443</v>
      </c>
      <c r="L2016" s="6" t="s">
        <v>90</v>
      </c>
      <c r="M2016" s="6" t="s">
        <v>4436</v>
      </c>
      <c r="N2016" s="6" t="s">
        <v>5427</v>
      </c>
    </row>
    <row r="2017" spans="10:14" x14ac:dyDescent="0.25">
      <c r="J2017" s="6" t="s">
        <v>2778</v>
      </c>
      <c r="K2017" s="6" t="s">
        <v>4495</v>
      </c>
      <c r="L2017" s="6" t="s">
        <v>90</v>
      </c>
      <c r="M2017" s="6" t="s">
        <v>4431</v>
      </c>
      <c r="N2017" s="6" t="s">
        <v>6783</v>
      </c>
    </row>
    <row r="2018" spans="10:14" x14ac:dyDescent="0.25">
      <c r="J2018" s="6" t="s">
        <v>2780</v>
      </c>
      <c r="K2018" s="6" t="s">
        <v>4454</v>
      </c>
      <c r="L2018" s="6" t="s">
        <v>90</v>
      </c>
      <c r="M2018" s="6" t="s">
        <v>4455</v>
      </c>
      <c r="N2018" s="6" t="s">
        <v>6784</v>
      </c>
    </row>
    <row r="2019" spans="10:14" x14ac:dyDescent="0.25">
      <c r="J2019" s="6" t="s">
        <v>2782</v>
      </c>
      <c r="K2019" s="6" t="s">
        <v>4509</v>
      </c>
      <c r="L2019" s="6" t="s">
        <v>90</v>
      </c>
      <c r="M2019" s="6" t="s">
        <v>4434</v>
      </c>
      <c r="N2019" s="6" t="s">
        <v>5602</v>
      </c>
    </row>
    <row r="2020" spans="10:14" x14ac:dyDescent="0.25">
      <c r="J2020" s="6" t="s">
        <v>2784</v>
      </c>
      <c r="K2020" s="6" t="s">
        <v>4529</v>
      </c>
      <c r="L2020" s="6" t="s">
        <v>90</v>
      </c>
      <c r="M2020" s="6" t="s">
        <v>4450</v>
      </c>
      <c r="N2020" s="6" t="s">
        <v>4720</v>
      </c>
    </row>
    <row r="2021" spans="10:14" x14ac:dyDescent="0.25">
      <c r="J2021" s="6" t="s">
        <v>2786</v>
      </c>
      <c r="K2021" s="6" t="s">
        <v>4539</v>
      </c>
      <c r="L2021" s="6" t="s">
        <v>90</v>
      </c>
      <c r="M2021" s="6" t="s">
        <v>4481</v>
      </c>
      <c r="N2021" s="6" t="s">
        <v>6785</v>
      </c>
    </row>
    <row r="2022" spans="10:14" x14ac:dyDescent="0.25">
      <c r="J2022" s="6" t="s">
        <v>4268</v>
      </c>
      <c r="K2022" s="6" t="s">
        <v>4535</v>
      </c>
      <c r="L2022" s="6" t="s">
        <v>90</v>
      </c>
      <c r="M2022" s="6" t="s">
        <v>4481</v>
      </c>
      <c r="N2022" s="6" t="s">
        <v>6786</v>
      </c>
    </row>
    <row r="2023" spans="10:14" x14ac:dyDescent="0.25">
      <c r="J2023" s="6" t="s">
        <v>2788</v>
      </c>
      <c r="K2023" s="6" t="s">
        <v>4489</v>
      </c>
      <c r="L2023" s="6" t="s">
        <v>90</v>
      </c>
      <c r="M2023" s="6" t="s">
        <v>4455</v>
      </c>
      <c r="N2023" s="6" t="s">
        <v>6787</v>
      </c>
    </row>
    <row r="2024" spans="10:14" x14ac:dyDescent="0.25">
      <c r="J2024" s="6" t="s">
        <v>2790</v>
      </c>
      <c r="K2024" s="6" t="s">
        <v>4485</v>
      </c>
      <c r="L2024" s="6" t="s">
        <v>90</v>
      </c>
      <c r="M2024" s="6" t="s">
        <v>130</v>
      </c>
      <c r="N2024" s="6" t="s">
        <v>5439</v>
      </c>
    </row>
    <row r="2025" spans="10:14" x14ac:dyDescent="0.25">
      <c r="J2025" s="6" t="s">
        <v>2792</v>
      </c>
      <c r="K2025" s="6" t="s">
        <v>4556</v>
      </c>
      <c r="L2025" s="6" t="s">
        <v>90</v>
      </c>
      <c r="M2025" s="6" t="s">
        <v>4481</v>
      </c>
      <c r="N2025" s="6" t="s">
        <v>5271</v>
      </c>
    </row>
    <row r="2026" spans="10:14" x14ac:dyDescent="0.25">
      <c r="J2026" s="6" t="s">
        <v>4269</v>
      </c>
      <c r="K2026" s="6" t="s">
        <v>4463</v>
      </c>
      <c r="L2026" s="6" t="s">
        <v>90</v>
      </c>
      <c r="M2026" s="6" t="s">
        <v>4434</v>
      </c>
      <c r="N2026" s="6" t="s">
        <v>6788</v>
      </c>
    </row>
    <row r="2027" spans="10:14" x14ac:dyDescent="0.25">
      <c r="J2027" s="6" t="s">
        <v>4270</v>
      </c>
      <c r="K2027" s="6" t="s">
        <v>4537</v>
      </c>
      <c r="L2027" s="6" t="s">
        <v>90</v>
      </c>
      <c r="M2027" s="6" t="s">
        <v>4455</v>
      </c>
      <c r="N2027" s="6" t="s">
        <v>6789</v>
      </c>
    </row>
    <row r="2028" spans="10:14" x14ac:dyDescent="0.25">
      <c r="J2028" s="6" t="s">
        <v>2795</v>
      </c>
      <c r="K2028" s="6" t="s">
        <v>4571</v>
      </c>
      <c r="L2028" s="6" t="s">
        <v>90</v>
      </c>
      <c r="M2028" s="6" t="s">
        <v>130</v>
      </c>
      <c r="N2028" s="6" t="s">
        <v>6790</v>
      </c>
    </row>
    <row r="2029" spans="10:14" x14ac:dyDescent="0.25">
      <c r="J2029" s="6" t="s">
        <v>4271</v>
      </c>
      <c r="K2029" s="6" t="s">
        <v>4461</v>
      </c>
      <c r="L2029" s="6" t="s">
        <v>90</v>
      </c>
      <c r="M2029" s="6" t="s">
        <v>4450</v>
      </c>
      <c r="N2029" s="6" t="s">
        <v>6791</v>
      </c>
    </row>
    <row r="2030" spans="10:14" x14ac:dyDescent="0.25">
      <c r="J2030" s="6" t="s">
        <v>4272</v>
      </c>
      <c r="K2030" s="6" t="s">
        <v>4458</v>
      </c>
      <c r="L2030" s="6" t="s">
        <v>90</v>
      </c>
      <c r="M2030" s="6" t="s">
        <v>4436</v>
      </c>
      <c r="N2030" s="6" t="s">
        <v>6792</v>
      </c>
    </row>
    <row r="2031" spans="10:14" x14ac:dyDescent="0.25">
      <c r="J2031" s="6" t="s">
        <v>2797</v>
      </c>
      <c r="K2031" s="6" t="s">
        <v>4456</v>
      </c>
      <c r="L2031" s="6" t="s">
        <v>90</v>
      </c>
      <c r="M2031" s="6" t="s">
        <v>4431</v>
      </c>
      <c r="N2031" s="6" t="s">
        <v>6793</v>
      </c>
    </row>
    <row r="2032" spans="10:14" x14ac:dyDescent="0.25">
      <c r="J2032" s="6" t="s">
        <v>4273</v>
      </c>
      <c r="K2032" s="6" t="s">
        <v>4541</v>
      </c>
      <c r="L2032" s="6" t="s">
        <v>90</v>
      </c>
      <c r="M2032" s="6" t="s">
        <v>4441</v>
      </c>
      <c r="N2032" s="6" t="s">
        <v>6794</v>
      </c>
    </row>
    <row r="2033" spans="10:14" x14ac:dyDescent="0.25">
      <c r="J2033" s="6" t="s">
        <v>2799</v>
      </c>
      <c r="K2033" s="6" t="s">
        <v>4572</v>
      </c>
      <c r="L2033" s="6" t="s">
        <v>90</v>
      </c>
      <c r="M2033" s="6" t="s">
        <v>4438</v>
      </c>
      <c r="N2033" s="6" t="s">
        <v>4892</v>
      </c>
    </row>
    <row r="2034" spans="10:14" x14ac:dyDescent="0.25">
      <c r="J2034" s="6" t="s">
        <v>2801</v>
      </c>
      <c r="K2034" s="6" t="s">
        <v>4468</v>
      </c>
      <c r="L2034" s="6" t="s">
        <v>90</v>
      </c>
      <c r="M2034" s="6" t="s">
        <v>4434</v>
      </c>
      <c r="N2034" s="6" t="s">
        <v>6795</v>
      </c>
    </row>
    <row r="2035" spans="10:14" x14ac:dyDescent="0.25">
      <c r="J2035" s="6" t="s">
        <v>2803</v>
      </c>
      <c r="K2035" s="6" t="s">
        <v>4480</v>
      </c>
      <c r="L2035" s="6" t="s">
        <v>90</v>
      </c>
      <c r="M2035" s="6" t="s">
        <v>4481</v>
      </c>
      <c r="N2035" s="6" t="s">
        <v>5606</v>
      </c>
    </row>
    <row r="2036" spans="10:14" x14ac:dyDescent="0.25">
      <c r="J2036" s="6" t="s">
        <v>4274</v>
      </c>
      <c r="K2036" s="6" t="s">
        <v>865</v>
      </c>
      <c r="L2036" s="6" t="s">
        <v>90</v>
      </c>
      <c r="M2036" s="6" t="s">
        <v>4438</v>
      </c>
      <c r="N2036" s="6" t="s">
        <v>6796</v>
      </c>
    </row>
    <row r="2037" spans="10:14" x14ac:dyDescent="0.25">
      <c r="J2037" s="6" t="s">
        <v>2805</v>
      </c>
      <c r="K2037" s="6" t="s">
        <v>4523</v>
      </c>
      <c r="L2037" s="6" t="s">
        <v>90</v>
      </c>
      <c r="M2037" s="6" t="s">
        <v>118</v>
      </c>
      <c r="N2037" s="6" t="s">
        <v>6797</v>
      </c>
    </row>
    <row r="2038" spans="10:14" x14ac:dyDescent="0.25">
      <c r="J2038" s="6" t="s">
        <v>2807</v>
      </c>
      <c r="K2038" s="6" t="s">
        <v>4488</v>
      </c>
      <c r="L2038" s="6" t="s">
        <v>90</v>
      </c>
      <c r="M2038" s="6" t="s">
        <v>130</v>
      </c>
      <c r="N2038" s="6" t="s">
        <v>5230</v>
      </c>
    </row>
    <row r="2039" spans="10:14" x14ac:dyDescent="0.25">
      <c r="J2039" s="6" t="s">
        <v>2809</v>
      </c>
      <c r="K2039" s="6" t="s">
        <v>4498</v>
      </c>
      <c r="L2039" s="6" t="s">
        <v>90</v>
      </c>
      <c r="M2039" s="6" t="s">
        <v>4436</v>
      </c>
      <c r="N2039" s="6" t="s">
        <v>5341</v>
      </c>
    </row>
    <row r="2040" spans="10:14" x14ac:dyDescent="0.25">
      <c r="J2040" s="6" t="s">
        <v>4275</v>
      </c>
      <c r="K2040" s="6" t="s">
        <v>4488</v>
      </c>
      <c r="L2040" s="6" t="s">
        <v>90</v>
      </c>
      <c r="M2040" s="6" t="s">
        <v>130</v>
      </c>
      <c r="N2040" s="6" t="s">
        <v>6798</v>
      </c>
    </row>
    <row r="2041" spans="10:14" x14ac:dyDescent="0.25">
      <c r="J2041" s="6" t="s">
        <v>2811</v>
      </c>
      <c r="K2041" s="6" t="s">
        <v>4456</v>
      </c>
      <c r="L2041" s="6" t="s">
        <v>90</v>
      </c>
      <c r="M2041" s="6" t="s">
        <v>4431</v>
      </c>
      <c r="N2041" s="6" t="s">
        <v>5608</v>
      </c>
    </row>
    <row r="2042" spans="10:14" x14ac:dyDescent="0.25">
      <c r="J2042" s="6" t="s">
        <v>2813</v>
      </c>
      <c r="K2042" s="6" t="s">
        <v>4496</v>
      </c>
      <c r="L2042" s="6" t="s">
        <v>90</v>
      </c>
      <c r="M2042" s="6" t="s">
        <v>4438</v>
      </c>
      <c r="N2042" s="6" t="s">
        <v>6799</v>
      </c>
    </row>
    <row r="2043" spans="10:14" x14ac:dyDescent="0.25">
      <c r="J2043" s="6" t="s">
        <v>2815</v>
      </c>
      <c r="K2043" s="6" t="s">
        <v>4468</v>
      </c>
      <c r="L2043" s="6" t="s">
        <v>90</v>
      </c>
      <c r="M2043" s="6" t="s">
        <v>4434</v>
      </c>
      <c r="N2043" s="6" t="s">
        <v>5284</v>
      </c>
    </row>
    <row r="2044" spans="10:14" x14ac:dyDescent="0.25">
      <c r="J2044" s="6" t="s">
        <v>2817</v>
      </c>
      <c r="K2044" s="6" t="s">
        <v>4430</v>
      </c>
      <c r="L2044" s="6" t="s">
        <v>90</v>
      </c>
      <c r="M2044" s="6" t="s">
        <v>4431</v>
      </c>
      <c r="N2044" s="6" t="s">
        <v>5668</v>
      </c>
    </row>
    <row r="2045" spans="10:14" x14ac:dyDescent="0.25">
      <c r="J2045" s="6" t="s">
        <v>2819</v>
      </c>
      <c r="K2045" s="6" t="s">
        <v>4543</v>
      </c>
      <c r="L2045" s="6" t="s">
        <v>90</v>
      </c>
      <c r="M2045" s="6" t="s">
        <v>4450</v>
      </c>
      <c r="N2045" s="6" t="s">
        <v>5317</v>
      </c>
    </row>
    <row r="2046" spans="10:14" x14ac:dyDescent="0.25">
      <c r="J2046" s="6" t="s">
        <v>4276</v>
      </c>
      <c r="K2046" s="6" t="s">
        <v>4526</v>
      </c>
      <c r="L2046" s="6" t="s">
        <v>90</v>
      </c>
      <c r="M2046" s="6" t="s">
        <v>4441</v>
      </c>
      <c r="N2046" s="6" t="s">
        <v>6800</v>
      </c>
    </row>
    <row r="2047" spans="10:14" x14ac:dyDescent="0.25">
      <c r="J2047" s="6" t="s">
        <v>2821</v>
      </c>
      <c r="K2047" s="6" t="s">
        <v>4507</v>
      </c>
      <c r="L2047" s="6" t="s">
        <v>90</v>
      </c>
      <c r="M2047" s="6" t="s">
        <v>4503</v>
      </c>
      <c r="N2047" s="6" t="s">
        <v>5019</v>
      </c>
    </row>
    <row r="2048" spans="10:14" x14ac:dyDescent="0.25">
      <c r="J2048" s="6" t="s">
        <v>4278</v>
      </c>
      <c r="K2048" s="6" t="s">
        <v>4554</v>
      </c>
      <c r="L2048" s="6" t="s">
        <v>90</v>
      </c>
      <c r="M2048" s="6" t="s">
        <v>118</v>
      </c>
      <c r="N2048" s="6" t="s">
        <v>6801</v>
      </c>
    </row>
    <row r="2049" spans="10:14" x14ac:dyDescent="0.25">
      <c r="J2049" s="6" t="s">
        <v>2823</v>
      </c>
      <c r="K2049" s="6" t="s">
        <v>4497</v>
      </c>
      <c r="L2049" s="6" t="s">
        <v>90</v>
      </c>
      <c r="M2049" s="6" t="s">
        <v>4431</v>
      </c>
      <c r="N2049" s="6" t="s">
        <v>5505</v>
      </c>
    </row>
    <row r="2050" spans="10:14" x14ac:dyDescent="0.25">
      <c r="J2050" s="6" t="s">
        <v>2825</v>
      </c>
      <c r="K2050" s="6" t="s">
        <v>4449</v>
      </c>
      <c r="L2050" s="6" t="s">
        <v>90</v>
      </c>
      <c r="M2050" s="6" t="s">
        <v>4450</v>
      </c>
      <c r="N2050" s="6" t="s">
        <v>5395</v>
      </c>
    </row>
    <row r="2051" spans="10:14" x14ac:dyDescent="0.25">
      <c r="J2051" s="6" t="s">
        <v>4279</v>
      </c>
      <c r="K2051" s="6" t="s">
        <v>4491</v>
      </c>
      <c r="L2051" s="6" t="s">
        <v>90</v>
      </c>
      <c r="M2051" s="6" t="s">
        <v>4450</v>
      </c>
      <c r="N2051" s="6" t="s">
        <v>5345</v>
      </c>
    </row>
    <row r="2052" spans="10:14" x14ac:dyDescent="0.25">
      <c r="J2052" s="6" t="s">
        <v>4281</v>
      </c>
      <c r="K2052" s="6" t="s">
        <v>4447</v>
      </c>
      <c r="L2052" s="6" t="s">
        <v>90</v>
      </c>
      <c r="M2052" s="6" t="s">
        <v>4436</v>
      </c>
      <c r="N2052" s="6" t="s">
        <v>6802</v>
      </c>
    </row>
    <row r="2053" spans="10:14" x14ac:dyDescent="0.25">
      <c r="J2053" s="6" t="s">
        <v>4282</v>
      </c>
      <c r="K2053" s="6" t="s">
        <v>4522</v>
      </c>
      <c r="L2053" s="6" t="s">
        <v>90</v>
      </c>
      <c r="M2053" s="6" t="s">
        <v>4503</v>
      </c>
      <c r="N2053" s="6" t="s">
        <v>6803</v>
      </c>
    </row>
    <row r="2054" spans="10:14" x14ac:dyDescent="0.25">
      <c r="J2054" s="6" t="s">
        <v>4284</v>
      </c>
      <c r="K2054" s="6" t="s">
        <v>4528</v>
      </c>
      <c r="L2054" s="6" t="s">
        <v>90</v>
      </c>
      <c r="M2054" s="6" t="s">
        <v>4455</v>
      </c>
      <c r="N2054" s="6" t="s">
        <v>6804</v>
      </c>
    </row>
    <row r="2055" spans="10:14" x14ac:dyDescent="0.25">
      <c r="J2055" s="6" t="s">
        <v>2827</v>
      </c>
      <c r="K2055" s="6" t="s">
        <v>4453</v>
      </c>
      <c r="L2055" s="6" t="s">
        <v>90</v>
      </c>
      <c r="M2055" s="6" t="s">
        <v>4441</v>
      </c>
      <c r="N2055" s="6" t="s">
        <v>6805</v>
      </c>
    </row>
    <row r="2056" spans="10:14" x14ac:dyDescent="0.25">
      <c r="J2056" s="6" t="s">
        <v>4285</v>
      </c>
      <c r="K2056" s="6" t="s">
        <v>4491</v>
      </c>
      <c r="L2056" s="6" t="s">
        <v>90</v>
      </c>
      <c r="M2056" s="6" t="s">
        <v>4450</v>
      </c>
      <c r="N2056" s="6" t="s">
        <v>6806</v>
      </c>
    </row>
    <row r="2057" spans="10:14" x14ac:dyDescent="0.25">
      <c r="J2057" s="6" t="s">
        <v>2829</v>
      </c>
      <c r="K2057" s="6" t="s">
        <v>4458</v>
      </c>
      <c r="L2057" s="6" t="s">
        <v>90</v>
      </c>
      <c r="M2057" s="6" t="s">
        <v>4436</v>
      </c>
      <c r="N2057" s="6" t="s">
        <v>6807</v>
      </c>
    </row>
    <row r="2058" spans="10:14" x14ac:dyDescent="0.25">
      <c r="J2058" s="6" t="s">
        <v>2831</v>
      </c>
      <c r="K2058" s="6" t="s">
        <v>4462</v>
      </c>
      <c r="L2058" s="6" t="s">
        <v>90</v>
      </c>
      <c r="M2058" s="6" t="s">
        <v>4434</v>
      </c>
      <c r="N2058" s="6" t="s">
        <v>4830</v>
      </c>
    </row>
    <row r="2059" spans="10:14" x14ac:dyDescent="0.25">
      <c r="J2059" s="6" t="s">
        <v>2833</v>
      </c>
      <c r="K2059" s="6" t="s">
        <v>4492</v>
      </c>
      <c r="L2059" s="6" t="s">
        <v>90</v>
      </c>
      <c r="M2059" s="6" t="s">
        <v>4438</v>
      </c>
      <c r="N2059" s="6" t="s">
        <v>5368</v>
      </c>
    </row>
    <row r="2060" spans="10:14" x14ac:dyDescent="0.25">
      <c r="J2060" s="6" t="s">
        <v>2835</v>
      </c>
      <c r="K2060" s="6" t="s">
        <v>4484</v>
      </c>
      <c r="L2060" s="6" t="s">
        <v>90</v>
      </c>
      <c r="M2060" s="6" t="s">
        <v>4431</v>
      </c>
      <c r="N2060" s="6" t="s">
        <v>6808</v>
      </c>
    </row>
    <row r="2061" spans="10:14" x14ac:dyDescent="0.25">
      <c r="J2061" s="6" t="s">
        <v>4287</v>
      </c>
      <c r="K2061" s="6" t="s">
        <v>4535</v>
      </c>
      <c r="L2061" s="6" t="s">
        <v>90</v>
      </c>
      <c r="M2061" s="6" t="s">
        <v>4481</v>
      </c>
      <c r="N2061" s="6" t="s">
        <v>5075</v>
      </c>
    </row>
    <row r="2062" spans="10:14" x14ac:dyDescent="0.25">
      <c r="J2062" s="6" t="s">
        <v>2837</v>
      </c>
      <c r="K2062" s="6" t="s">
        <v>4536</v>
      </c>
      <c r="L2062" s="6" t="s">
        <v>90</v>
      </c>
      <c r="M2062" s="6" t="s">
        <v>4434</v>
      </c>
      <c r="N2062" s="6" t="s">
        <v>5609</v>
      </c>
    </row>
    <row r="2063" spans="10:14" x14ac:dyDescent="0.25">
      <c r="J2063" s="6" t="s">
        <v>2839</v>
      </c>
      <c r="K2063" s="6" t="s">
        <v>4473</v>
      </c>
      <c r="L2063" s="6" t="s">
        <v>90</v>
      </c>
      <c r="M2063" s="6" t="s">
        <v>4434</v>
      </c>
      <c r="N2063" s="6" t="s">
        <v>6809</v>
      </c>
    </row>
    <row r="2064" spans="10:14" x14ac:dyDescent="0.25">
      <c r="J2064" s="6" t="s">
        <v>2841</v>
      </c>
      <c r="K2064" s="6" t="s">
        <v>4448</v>
      </c>
      <c r="L2064" s="6" t="s">
        <v>90</v>
      </c>
      <c r="M2064" s="6" t="s">
        <v>4431</v>
      </c>
      <c r="N2064" s="6" t="s">
        <v>6810</v>
      </c>
    </row>
    <row r="2065" spans="10:14" x14ac:dyDescent="0.25">
      <c r="J2065" s="6" t="s">
        <v>2843</v>
      </c>
      <c r="K2065" s="6" t="s">
        <v>4532</v>
      </c>
      <c r="L2065" s="6" t="s">
        <v>90</v>
      </c>
      <c r="M2065" s="6" t="s">
        <v>130</v>
      </c>
      <c r="N2065" s="6" t="s">
        <v>5147</v>
      </c>
    </row>
    <row r="2066" spans="10:14" x14ac:dyDescent="0.25">
      <c r="J2066" s="6" t="s">
        <v>2845</v>
      </c>
      <c r="K2066" s="6" t="s">
        <v>4507</v>
      </c>
      <c r="L2066" s="6" t="s">
        <v>90</v>
      </c>
      <c r="M2066" s="6" t="s">
        <v>4503</v>
      </c>
      <c r="N2066" s="6" t="s">
        <v>6811</v>
      </c>
    </row>
    <row r="2067" spans="10:14" x14ac:dyDescent="0.25">
      <c r="J2067" s="6" t="s">
        <v>2847</v>
      </c>
      <c r="K2067" s="6" t="s">
        <v>4512</v>
      </c>
      <c r="L2067" s="6" t="s">
        <v>90</v>
      </c>
      <c r="M2067" s="6" t="s">
        <v>4434</v>
      </c>
      <c r="N2067" s="6" t="s">
        <v>5175</v>
      </c>
    </row>
    <row r="2068" spans="10:14" x14ac:dyDescent="0.25">
      <c r="J2068" s="6" t="s">
        <v>4288</v>
      </c>
      <c r="K2068" s="6" t="s">
        <v>4507</v>
      </c>
      <c r="L2068" s="6" t="s">
        <v>90</v>
      </c>
      <c r="M2068" s="6" t="s">
        <v>4503</v>
      </c>
      <c r="N2068" s="6" t="s">
        <v>6812</v>
      </c>
    </row>
    <row r="2069" spans="10:14" x14ac:dyDescent="0.25">
      <c r="J2069" s="6" t="s">
        <v>2849</v>
      </c>
      <c r="K2069" s="6" t="s">
        <v>4462</v>
      </c>
      <c r="L2069" s="6" t="s">
        <v>90</v>
      </c>
      <c r="M2069" s="6" t="s">
        <v>4434</v>
      </c>
      <c r="N2069" s="6" t="s">
        <v>6813</v>
      </c>
    </row>
    <row r="2070" spans="10:14" x14ac:dyDescent="0.25">
      <c r="J2070" s="6" t="s">
        <v>2851</v>
      </c>
      <c r="K2070" s="6" t="s">
        <v>4463</v>
      </c>
      <c r="L2070" s="6" t="s">
        <v>90</v>
      </c>
      <c r="M2070" s="6" t="s">
        <v>4434</v>
      </c>
      <c r="N2070" s="6" t="s">
        <v>5383</v>
      </c>
    </row>
    <row r="2071" spans="10:14" x14ac:dyDescent="0.25">
      <c r="J2071" s="6" t="s">
        <v>2853</v>
      </c>
      <c r="K2071" s="6" t="s">
        <v>4497</v>
      </c>
      <c r="L2071" s="6" t="s">
        <v>90</v>
      </c>
      <c r="M2071" s="6" t="s">
        <v>4431</v>
      </c>
      <c r="N2071" s="6" t="s">
        <v>6814</v>
      </c>
    </row>
    <row r="2072" spans="10:14" x14ac:dyDescent="0.25">
      <c r="J2072" s="6" t="s">
        <v>2855</v>
      </c>
      <c r="K2072" s="6" t="s">
        <v>4483</v>
      </c>
      <c r="L2072" s="6" t="s">
        <v>90</v>
      </c>
      <c r="M2072" s="6" t="s">
        <v>4438</v>
      </c>
      <c r="N2072" s="6" t="s">
        <v>5362</v>
      </c>
    </row>
    <row r="2073" spans="10:14" x14ac:dyDescent="0.25">
      <c r="J2073" s="6" t="s">
        <v>2857</v>
      </c>
      <c r="K2073" s="6" t="s">
        <v>4447</v>
      </c>
      <c r="L2073" s="6" t="s">
        <v>90</v>
      </c>
      <c r="M2073" s="6" t="s">
        <v>4436</v>
      </c>
      <c r="N2073" s="6" t="s">
        <v>5355</v>
      </c>
    </row>
    <row r="2074" spans="10:14" x14ac:dyDescent="0.25">
      <c r="J2074" s="6" t="s">
        <v>2858</v>
      </c>
      <c r="K2074" s="6" t="s">
        <v>90</v>
      </c>
      <c r="L2074" s="6" t="s">
        <v>90</v>
      </c>
      <c r="M2074" s="6" t="s">
        <v>90</v>
      </c>
      <c r="N2074" s="6" t="s">
        <v>90</v>
      </c>
    </row>
    <row r="2075" spans="10:14" x14ac:dyDescent="0.25">
      <c r="J2075" s="6" t="s">
        <v>2860</v>
      </c>
      <c r="K2075" s="6" t="s">
        <v>4515</v>
      </c>
      <c r="L2075" s="6" t="s">
        <v>90</v>
      </c>
      <c r="M2075" s="6" t="s">
        <v>4438</v>
      </c>
      <c r="N2075" s="6" t="s">
        <v>6815</v>
      </c>
    </row>
    <row r="2076" spans="10:14" x14ac:dyDescent="0.25">
      <c r="J2076" s="6" t="s">
        <v>4290</v>
      </c>
      <c r="K2076" s="6" t="s">
        <v>4564</v>
      </c>
      <c r="L2076" s="6" t="s">
        <v>90</v>
      </c>
      <c r="M2076" s="6" t="s">
        <v>130</v>
      </c>
      <c r="N2076" s="6" t="s">
        <v>6816</v>
      </c>
    </row>
    <row r="2077" spans="10:14" x14ac:dyDescent="0.25">
      <c r="J2077" s="6" t="s">
        <v>2862</v>
      </c>
      <c r="K2077" s="6" t="s">
        <v>4447</v>
      </c>
      <c r="L2077" s="6" t="s">
        <v>90</v>
      </c>
      <c r="M2077" s="6" t="s">
        <v>4436</v>
      </c>
      <c r="N2077" s="6" t="s">
        <v>6817</v>
      </c>
    </row>
    <row r="2078" spans="10:14" x14ac:dyDescent="0.25">
      <c r="J2078" s="6" t="s">
        <v>2864</v>
      </c>
      <c r="K2078" s="6" t="s">
        <v>4495</v>
      </c>
      <c r="L2078" s="6" t="s">
        <v>90</v>
      </c>
      <c r="M2078" s="6" t="s">
        <v>4431</v>
      </c>
      <c r="N2078" s="6" t="s">
        <v>4780</v>
      </c>
    </row>
    <row r="2079" spans="10:14" x14ac:dyDescent="0.25">
      <c r="J2079" s="6" t="s">
        <v>2866</v>
      </c>
      <c r="K2079" s="6" t="s">
        <v>4570</v>
      </c>
      <c r="L2079" s="6" t="s">
        <v>90</v>
      </c>
      <c r="M2079" s="6" t="s">
        <v>4503</v>
      </c>
      <c r="N2079" s="6" t="s">
        <v>5293</v>
      </c>
    </row>
    <row r="2080" spans="10:14" x14ac:dyDescent="0.25">
      <c r="J2080" s="6" t="s">
        <v>2868</v>
      </c>
      <c r="K2080" s="6" t="s">
        <v>4533</v>
      </c>
      <c r="L2080" s="6" t="s">
        <v>90</v>
      </c>
      <c r="M2080" s="6" t="s">
        <v>4450</v>
      </c>
      <c r="N2080" s="6" t="s">
        <v>6818</v>
      </c>
    </row>
    <row r="2081" spans="10:14" x14ac:dyDescent="0.25">
      <c r="J2081" s="6" t="s">
        <v>2870</v>
      </c>
      <c r="K2081" s="6" t="s">
        <v>4448</v>
      </c>
      <c r="L2081" s="6" t="s">
        <v>90</v>
      </c>
      <c r="M2081" s="6" t="s">
        <v>4431</v>
      </c>
      <c r="N2081" s="6" t="s">
        <v>6819</v>
      </c>
    </row>
    <row r="2082" spans="10:14" x14ac:dyDescent="0.25">
      <c r="J2082" s="6" t="s">
        <v>2872</v>
      </c>
      <c r="K2082" s="6" t="s">
        <v>4460</v>
      </c>
      <c r="L2082" s="6" t="s">
        <v>90</v>
      </c>
      <c r="M2082" s="6" t="s">
        <v>4431</v>
      </c>
      <c r="N2082" s="6" t="s">
        <v>5036</v>
      </c>
    </row>
    <row r="2083" spans="10:14" x14ac:dyDescent="0.25">
      <c r="J2083" s="6" t="s">
        <v>2874</v>
      </c>
      <c r="K2083" s="6" t="s">
        <v>4482</v>
      </c>
      <c r="L2083" s="6" t="s">
        <v>90</v>
      </c>
      <c r="M2083" s="6" t="s">
        <v>4436</v>
      </c>
      <c r="N2083" s="6" t="s">
        <v>6820</v>
      </c>
    </row>
    <row r="2084" spans="10:14" x14ac:dyDescent="0.25">
      <c r="J2084" s="6" t="s">
        <v>4291</v>
      </c>
      <c r="K2084" s="6" t="s">
        <v>4496</v>
      </c>
      <c r="L2084" s="6" t="s">
        <v>90</v>
      </c>
      <c r="M2084" s="6" t="s">
        <v>4438</v>
      </c>
      <c r="N2084" s="6" t="s">
        <v>6821</v>
      </c>
    </row>
    <row r="2085" spans="10:14" x14ac:dyDescent="0.25">
      <c r="J2085" s="6" t="s">
        <v>2876</v>
      </c>
      <c r="K2085" s="6" t="s">
        <v>4527</v>
      </c>
      <c r="L2085" s="6" t="s">
        <v>90</v>
      </c>
      <c r="M2085" s="6" t="s">
        <v>4441</v>
      </c>
      <c r="N2085" s="6" t="s">
        <v>4731</v>
      </c>
    </row>
    <row r="2086" spans="10:14" x14ac:dyDescent="0.25">
      <c r="J2086" s="6" t="s">
        <v>4293</v>
      </c>
      <c r="K2086" s="6" t="s">
        <v>4491</v>
      </c>
      <c r="L2086" s="6" t="s">
        <v>90</v>
      </c>
      <c r="M2086" s="6" t="s">
        <v>4450</v>
      </c>
      <c r="N2086" s="6" t="s">
        <v>4850</v>
      </c>
    </row>
    <row r="2087" spans="10:14" x14ac:dyDescent="0.25">
      <c r="J2087" s="6" t="s">
        <v>4294</v>
      </c>
      <c r="K2087" s="6" t="s">
        <v>4507</v>
      </c>
      <c r="L2087" s="6" t="s">
        <v>90</v>
      </c>
      <c r="M2087" s="6" t="s">
        <v>4503</v>
      </c>
      <c r="N2087" s="6" t="s">
        <v>6822</v>
      </c>
    </row>
    <row r="2088" spans="10:14" x14ac:dyDescent="0.25">
      <c r="J2088" s="6" t="s">
        <v>4295</v>
      </c>
      <c r="K2088" s="6" t="s">
        <v>4507</v>
      </c>
      <c r="L2088" s="6" t="s">
        <v>90</v>
      </c>
      <c r="M2088" s="6" t="s">
        <v>4503</v>
      </c>
      <c r="N2088" s="6" t="s">
        <v>6822</v>
      </c>
    </row>
    <row r="2089" spans="10:14" x14ac:dyDescent="0.25">
      <c r="J2089" s="6" t="s">
        <v>2878</v>
      </c>
      <c r="K2089" s="6" t="s">
        <v>4507</v>
      </c>
      <c r="L2089" s="6" t="s">
        <v>90</v>
      </c>
      <c r="M2089" s="6" t="s">
        <v>4503</v>
      </c>
      <c r="N2089" s="6" t="s">
        <v>6823</v>
      </c>
    </row>
    <row r="2090" spans="10:14" x14ac:dyDescent="0.25">
      <c r="J2090" s="6" t="s">
        <v>2879</v>
      </c>
      <c r="K2090" s="6" t="s">
        <v>90</v>
      </c>
      <c r="L2090" s="6" t="s">
        <v>90</v>
      </c>
      <c r="M2090" s="6" t="s">
        <v>90</v>
      </c>
      <c r="N2090" s="6" t="s">
        <v>90</v>
      </c>
    </row>
    <row r="2091" spans="10:14" x14ac:dyDescent="0.25">
      <c r="J2091" s="6" t="s">
        <v>2881</v>
      </c>
      <c r="K2091" s="6" t="s">
        <v>4477</v>
      </c>
      <c r="L2091" s="6" t="s">
        <v>90</v>
      </c>
      <c r="M2091" s="6" t="s">
        <v>4441</v>
      </c>
      <c r="N2091" s="6" t="s">
        <v>4954</v>
      </c>
    </row>
    <row r="2092" spans="10:14" x14ac:dyDescent="0.25">
      <c r="J2092" s="6" t="s">
        <v>4296</v>
      </c>
      <c r="K2092" s="6" t="s">
        <v>4518</v>
      </c>
      <c r="L2092" s="6" t="s">
        <v>90</v>
      </c>
      <c r="M2092" s="6" t="s">
        <v>4438</v>
      </c>
      <c r="N2092" s="6" t="s">
        <v>4947</v>
      </c>
    </row>
    <row r="2093" spans="10:14" x14ac:dyDescent="0.25">
      <c r="J2093" s="6" t="s">
        <v>4297</v>
      </c>
      <c r="K2093" s="6" t="s">
        <v>4482</v>
      </c>
      <c r="L2093" s="6" t="s">
        <v>90</v>
      </c>
      <c r="M2093" s="6" t="s">
        <v>4436</v>
      </c>
      <c r="N2093" s="6" t="s">
        <v>6824</v>
      </c>
    </row>
    <row r="2094" spans="10:14" x14ac:dyDescent="0.25">
      <c r="J2094" s="6" t="s">
        <v>2883</v>
      </c>
      <c r="K2094" s="6" t="s">
        <v>4572</v>
      </c>
      <c r="L2094" s="6" t="s">
        <v>90</v>
      </c>
      <c r="M2094" s="6" t="s">
        <v>4438</v>
      </c>
      <c r="N2094" s="6" t="s">
        <v>4800</v>
      </c>
    </row>
    <row r="2095" spans="10:14" x14ac:dyDescent="0.25">
      <c r="J2095" s="6" t="s">
        <v>2885</v>
      </c>
      <c r="K2095" s="6" t="s">
        <v>4507</v>
      </c>
      <c r="L2095" s="6" t="s">
        <v>90</v>
      </c>
      <c r="M2095" s="6" t="s">
        <v>4503</v>
      </c>
      <c r="N2095" s="6" t="s">
        <v>6825</v>
      </c>
    </row>
    <row r="2096" spans="10:14" x14ac:dyDescent="0.25">
      <c r="J2096" s="6" t="s">
        <v>4298</v>
      </c>
      <c r="K2096" s="6" t="s">
        <v>4507</v>
      </c>
      <c r="L2096" s="6" t="s">
        <v>90</v>
      </c>
      <c r="M2096" s="6" t="s">
        <v>4503</v>
      </c>
      <c r="N2096" s="6" t="s">
        <v>6826</v>
      </c>
    </row>
    <row r="2097" spans="10:14" x14ac:dyDescent="0.25">
      <c r="J2097" s="6" t="s">
        <v>2886</v>
      </c>
      <c r="K2097" s="6" t="s">
        <v>90</v>
      </c>
      <c r="L2097" s="6" t="s">
        <v>90</v>
      </c>
      <c r="M2097" s="6" t="s">
        <v>90</v>
      </c>
      <c r="N2097" s="6" t="s">
        <v>90</v>
      </c>
    </row>
    <row r="2098" spans="10:14" x14ac:dyDescent="0.25">
      <c r="J2098" s="6" t="s">
        <v>4299</v>
      </c>
      <c r="K2098" s="6" t="s">
        <v>4507</v>
      </c>
      <c r="L2098" s="6" t="s">
        <v>90</v>
      </c>
      <c r="M2098" s="6" t="s">
        <v>4503</v>
      </c>
      <c r="N2098" s="6" t="s">
        <v>6827</v>
      </c>
    </row>
    <row r="2099" spans="10:14" x14ac:dyDescent="0.25">
      <c r="J2099" s="6" t="s">
        <v>4301</v>
      </c>
      <c r="K2099" s="6" t="s">
        <v>4456</v>
      </c>
      <c r="L2099" s="6" t="s">
        <v>90</v>
      </c>
      <c r="M2099" s="6" t="s">
        <v>4431</v>
      </c>
      <c r="N2099" s="6" t="s">
        <v>6828</v>
      </c>
    </row>
    <row r="2100" spans="10:14" x14ac:dyDescent="0.25">
      <c r="J2100" s="6" t="s">
        <v>2888</v>
      </c>
      <c r="K2100" s="6" t="s">
        <v>4522</v>
      </c>
      <c r="L2100" s="6" t="s">
        <v>90</v>
      </c>
      <c r="M2100" s="6" t="s">
        <v>4503</v>
      </c>
      <c r="N2100" s="6" t="s">
        <v>6829</v>
      </c>
    </row>
    <row r="2101" spans="10:14" x14ac:dyDescent="0.25">
      <c r="J2101" s="6" t="s">
        <v>2890</v>
      </c>
      <c r="K2101" s="6" t="s">
        <v>4534</v>
      </c>
      <c r="L2101" s="6" t="s">
        <v>90</v>
      </c>
      <c r="M2101" s="6" t="s">
        <v>4441</v>
      </c>
      <c r="N2101" s="6" t="s">
        <v>4724</v>
      </c>
    </row>
    <row r="2102" spans="10:14" x14ac:dyDescent="0.25">
      <c r="J2102" s="6" t="s">
        <v>4302</v>
      </c>
      <c r="K2102" s="6" t="s">
        <v>4462</v>
      </c>
      <c r="L2102" s="6" t="s">
        <v>90</v>
      </c>
      <c r="M2102" s="6" t="s">
        <v>4434</v>
      </c>
      <c r="N2102" s="6" t="s">
        <v>6830</v>
      </c>
    </row>
    <row r="2103" spans="10:14" x14ac:dyDescent="0.25">
      <c r="J2103" s="6" t="s">
        <v>4303</v>
      </c>
      <c r="K2103" s="6" t="s">
        <v>4473</v>
      </c>
      <c r="L2103" s="6" t="s">
        <v>90</v>
      </c>
      <c r="M2103" s="6" t="s">
        <v>4434</v>
      </c>
      <c r="N2103" s="6" t="s">
        <v>6831</v>
      </c>
    </row>
    <row r="2104" spans="10:14" x14ac:dyDescent="0.25">
      <c r="J2104" s="6" t="s">
        <v>2892</v>
      </c>
      <c r="K2104" s="6" t="s">
        <v>4430</v>
      </c>
      <c r="L2104" s="6" t="s">
        <v>90</v>
      </c>
      <c r="M2104" s="6" t="s">
        <v>4431</v>
      </c>
      <c r="N2104" s="6" t="s">
        <v>5124</v>
      </c>
    </row>
    <row r="2105" spans="10:14" x14ac:dyDescent="0.25">
      <c r="J2105" s="6" t="s">
        <v>2894</v>
      </c>
      <c r="K2105" s="6" t="s">
        <v>4507</v>
      </c>
      <c r="L2105" s="6" t="s">
        <v>90</v>
      </c>
      <c r="M2105" s="6" t="s">
        <v>4503</v>
      </c>
      <c r="N2105" s="6" t="s">
        <v>5430</v>
      </c>
    </row>
    <row r="2106" spans="10:14" x14ac:dyDescent="0.25">
      <c r="J2106" s="6" t="s">
        <v>4304</v>
      </c>
      <c r="K2106" s="6" t="s">
        <v>4475</v>
      </c>
      <c r="L2106" s="6" t="s">
        <v>90</v>
      </c>
      <c r="M2106" s="6" t="s">
        <v>118</v>
      </c>
      <c r="N2106" s="6" t="s">
        <v>6832</v>
      </c>
    </row>
    <row r="2107" spans="10:14" x14ac:dyDescent="0.25">
      <c r="J2107" s="6" t="s">
        <v>2896</v>
      </c>
      <c r="K2107" s="6" t="s">
        <v>4471</v>
      </c>
      <c r="L2107" s="6" t="s">
        <v>90</v>
      </c>
      <c r="M2107" s="6" t="s">
        <v>4438</v>
      </c>
      <c r="N2107" s="6" t="s">
        <v>5008</v>
      </c>
    </row>
    <row r="2108" spans="10:14" x14ac:dyDescent="0.25">
      <c r="J2108" s="6" t="s">
        <v>4306</v>
      </c>
      <c r="K2108" s="6" t="s">
        <v>4453</v>
      </c>
      <c r="L2108" s="6" t="s">
        <v>90</v>
      </c>
      <c r="M2108" s="6" t="s">
        <v>4441</v>
      </c>
      <c r="N2108" s="6" t="s">
        <v>6833</v>
      </c>
    </row>
    <row r="2109" spans="10:14" x14ac:dyDescent="0.25">
      <c r="J2109" s="6" t="s">
        <v>4307</v>
      </c>
      <c r="K2109" s="6" t="s">
        <v>4463</v>
      </c>
      <c r="L2109" s="6" t="s">
        <v>90</v>
      </c>
      <c r="M2109" s="6" t="s">
        <v>4434</v>
      </c>
      <c r="N2109" s="6" t="s">
        <v>5420</v>
      </c>
    </row>
    <row r="2110" spans="10:14" x14ac:dyDescent="0.25">
      <c r="J2110" s="6" t="s">
        <v>4308</v>
      </c>
      <c r="K2110" s="6" t="s">
        <v>4462</v>
      </c>
      <c r="L2110" s="6" t="s">
        <v>90</v>
      </c>
      <c r="M2110" s="6" t="s">
        <v>4434</v>
      </c>
      <c r="N2110" s="6" t="s">
        <v>6834</v>
      </c>
    </row>
    <row r="2111" spans="10:14" x14ac:dyDescent="0.25">
      <c r="J2111" s="6" t="s">
        <v>2898</v>
      </c>
      <c r="K2111" s="6" t="s">
        <v>4534</v>
      </c>
      <c r="L2111" s="6" t="s">
        <v>90</v>
      </c>
      <c r="M2111" s="6" t="s">
        <v>4441</v>
      </c>
      <c r="N2111" s="6" t="s">
        <v>5613</v>
      </c>
    </row>
    <row r="2112" spans="10:14" x14ac:dyDescent="0.25">
      <c r="J2112" s="6" t="s">
        <v>2900</v>
      </c>
      <c r="K2112" s="6" t="s">
        <v>4462</v>
      </c>
      <c r="L2112" s="6" t="s">
        <v>90</v>
      </c>
      <c r="M2112" s="6" t="s">
        <v>4434</v>
      </c>
      <c r="N2112" s="6" t="s">
        <v>6835</v>
      </c>
    </row>
    <row r="2113" spans="10:14" x14ac:dyDescent="0.25">
      <c r="J2113" s="6" t="s">
        <v>4309</v>
      </c>
      <c r="K2113" s="6" t="s">
        <v>865</v>
      </c>
      <c r="L2113" s="6" t="s">
        <v>90</v>
      </c>
      <c r="M2113" s="6" t="s">
        <v>4438</v>
      </c>
      <c r="N2113" s="6" t="s">
        <v>5428</v>
      </c>
    </row>
    <row r="2114" spans="10:14" x14ac:dyDescent="0.25">
      <c r="J2114" s="6" t="s">
        <v>2902</v>
      </c>
      <c r="K2114" s="6" t="s">
        <v>4443</v>
      </c>
      <c r="L2114" s="6" t="s">
        <v>90</v>
      </c>
      <c r="M2114" s="6" t="s">
        <v>4436</v>
      </c>
      <c r="N2114" s="6" t="s">
        <v>4887</v>
      </c>
    </row>
    <row r="2115" spans="10:14" x14ac:dyDescent="0.25">
      <c r="J2115" s="6" t="s">
        <v>4311</v>
      </c>
      <c r="K2115" s="6" t="s">
        <v>4534</v>
      </c>
      <c r="L2115" s="6" t="s">
        <v>90</v>
      </c>
      <c r="M2115" s="6" t="s">
        <v>4441</v>
      </c>
      <c r="N2115" s="6" t="s">
        <v>5300</v>
      </c>
    </row>
    <row r="2116" spans="10:14" x14ac:dyDescent="0.25">
      <c r="J2116" s="6" t="s">
        <v>2904</v>
      </c>
      <c r="K2116" s="6" t="s">
        <v>4480</v>
      </c>
      <c r="L2116" s="6" t="s">
        <v>90</v>
      </c>
      <c r="M2116" s="6" t="s">
        <v>4481</v>
      </c>
      <c r="N2116" s="6" t="s">
        <v>6836</v>
      </c>
    </row>
    <row r="2117" spans="10:14" x14ac:dyDescent="0.25">
      <c r="J2117" s="6" t="s">
        <v>2906</v>
      </c>
      <c r="K2117" s="6" t="s">
        <v>4541</v>
      </c>
      <c r="L2117" s="6" t="s">
        <v>90</v>
      </c>
      <c r="M2117" s="6" t="s">
        <v>4441</v>
      </c>
      <c r="N2117" s="6" t="s">
        <v>5133</v>
      </c>
    </row>
    <row r="2118" spans="10:14" x14ac:dyDescent="0.25">
      <c r="J2118" s="6" t="s">
        <v>2908</v>
      </c>
      <c r="K2118" s="6" t="s">
        <v>4561</v>
      </c>
      <c r="L2118" s="6" t="s">
        <v>90</v>
      </c>
      <c r="M2118" s="6" t="s">
        <v>4441</v>
      </c>
      <c r="N2118" s="6" t="s">
        <v>4990</v>
      </c>
    </row>
    <row r="2119" spans="10:14" x14ac:dyDescent="0.25">
      <c r="J2119" s="6" t="s">
        <v>4313</v>
      </c>
      <c r="K2119" s="6" t="s">
        <v>4568</v>
      </c>
      <c r="L2119" s="6" t="s">
        <v>90</v>
      </c>
      <c r="M2119" s="6" t="s">
        <v>4450</v>
      </c>
      <c r="N2119" s="6" t="s">
        <v>4714</v>
      </c>
    </row>
    <row r="2120" spans="10:14" x14ac:dyDescent="0.25">
      <c r="J2120" s="6" t="s">
        <v>2910</v>
      </c>
      <c r="K2120" s="6" t="s">
        <v>4439</v>
      </c>
      <c r="L2120" s="6" t="s">
        <v>90</v>
      </c>
      <c r="M2120" s="6" t="s">
        <v>4438</v>
      </c>
      <c r="N2120" s="6" t="s">
        <v>5258</v>
      </c>
    </row>
    <row r="2121" spans="10:14" x14ac:dyDescent="0.25">
      <c r="J2121" s="6" t="s">
        <v>2912</v>
      </c>
      <c r="K2121" s="6" t="s">
        <v>4500</v>
      </c>
      <c r="L2121" s="6" t="s">
        <v>90</v>
      </c>
      <c r="M2121" s="6" t="s">
        <v>4481</v>
      </c>
      <c r="N2121" s="6" t="s">
        <v>5474</v>
      </c>
    </row>
    <row r="2122" spans="10:14" x14ac:dyDescent="0.25">
      <c r="J2122" s="6" t="s">
        <v>2914</v>
      </c>
      <c r="K2122" s="6" t="s">
        <v>4452</v>
      </c>
      <c r="L2122" s="6" t="s">
        <v>90</v>
      </c>
      <c r="M2122" s="6" t="s">
        <v>4438</v>
      </c>
      <c r="N2122" s="6" t="s">
        <v>4943</v>
      </c>
    </row>
    <row r="2123" spans="10:14" x14ac:dyDescent="0.25">
      <c r="J2123" s="6" t="s">
        <v>4315</v>
      </c>
      <c r="K2123" s="6" t="s">
        <v>4453</v>
      </c>
      <c r="L2123" s="6" t="s">
        <v>90</v>
      </c>
      <c r="M2123" s="6" t="s">
        <v>4441</v>
      </c>
      <c r="N2123" s="6" t="s">
        <v>5333</v>
      </c>
    </row>
    <row r="2124" spans="10:14" x14ac:dyDescent="0.25">
      <c r="J2124" s="6" t="s">
        <v>2916</v>
      </c>
      <c r="K2124" s="6" t="s">
        <v>4536</v>
      </c>
      <c r="L2124" s="6" t="s">
        <v>90</v>
      </c>
      <c r="M2124" s="6" t="s">
        <v>4434</v>
      </c>
      <c r="N2124" s="6" t="s">
        <v>5112</v>
      </c>
    </row>
    <row r="2125" spans="10:14" x14ac:dyDescent="0.25">
      <c r="J2125" s="6" t="s">
        <v>4316</v>
      </c>
      <c r="K2125" s="6" t="s">
        <v>4500</v>
      </c>
      <c r="L2125" s="6" t="s">
        <v>90</v>
      </c>
      <c r="M2125" s="6" t="s">
        <v>4481</v>
      </c>
      <c r="N2125" s="6" t="s">
        <v>6837</v>
      </c>
    </row>
    <row r="2126" spans="10:14" x14ac:dyDescent="0.25">
      <c r="J2126" s="6" t="s">
        <v>2918</v>
      </c>
      <c r="K2126" s="6" t="s">
        <v>4551</v>
      </c>
      <c r="L2126" s="6" t="s">
        <v>90</v>
      </c>
      <c r="M2126" s="6" t="s">
        <v>4455</v>
      </c>
      <c r="N2126" s="6" t="s">
        <v>6838</v>
      </c>
    </row>
    <row r="2127" spans="10:14" x14ac:dyDescent="0.25">
      <c r="J2127" s="6" t="s">
        <v>2920</v>
      </c>
      <c r="K2127" s="6" t="s">
        <v>4443</v>
      </c>
      <c r="L2127" s="6" t="s">
        <v>90</v>
      </c>
      <c r="M2127" s="6" t="s">
        <v>4436</v>
      </c>
      <c r="N2127" s="6" t="s">
        <v>5669</v>
      </c>
    </row>
    <row r="2128" spans="10:14" x14ac:dyDescent="0.25">
      <c r="J2128" s="6" t="s">
        <v>2922</v>
      </c>
      <c r="K2128" s="6" t="s">
        <v>4500</v>
      </c>
      <c r="L2128" s="6" t="s">
        <v>90</v>
      </c>
      <c r="M2128" s="6" t="s">
        <v>4481</v>
      </c>
      <c r="N2128" s="6" t="s">
        <v>5275</v>
      </c>
    </row>
    <row r="2129" spans="10:14" x14ac:dyDescent="0.25">
      <c r="J2129" s="6" t="s">
        <v>2924</v>
      </c>
      <c r="K2129" s="6" t="s">
        <v>4478</v>
      </c>
      <c r="L2129" s="6" t="s">
        <v>90</v>
      </c>
      <c r="M2129" s="6" t="s">
        <v>4438</v>
      </c>
      <c r="N2129" s="6" t="s">
        <v>5287</v>
      </c>
    </row>
    <row r="2130" spans="10:14" x14ac:dyDescent="0.25">
      <c r="J2130" s="6" t="s">
        <v>2926</v>
      </c>
      <c r="K2130" s="6" t="s">
        <v>86</v>
      </c>
      <c r="L2130" s="6" t="s">
        <v>90</v>
      </c>
      <c r="M2130" s="6" t="s">
        <v>4438</v>
      </c>
      <c r="N2130" s="6" t="s">
        <v>4791</v>
      </c>
    </row>
    <row r="2131" spans="10:14" x14ac:dyDescent="0.25">
      <c r="J2131" s="6" t="s">
        <v>4317</v>
      </c>
      <c r="K2131" s="6" t="s">
        <v>4495</v>
      </c>
      <c r="L2131" s="6" t="s">
        <v>90</v>
      </c>
      <c r="M2131" s="6" t="s">
        <v>4431</v>
      </c>
      <c r="N2131" s="6" t="s">
        <v>6839</v>
      </c>
    </row>
    <row r="2132" spans="10:14" x14ac:dyDescent="0.25">
      <c r="J2132" s="6" t="s">
        <v>2928</v>
      </c>
      <c r="K2132" s="6" t="s">
        <v>4482</v>
      </c>
      <c r="L2132" s="6" t="s">
        <v>90</v>
      </c>
      <c r="M2132" s="6" t="s">
        <v>4436</v>
      </c>
      <c r="N2132" s="6" t="s">
        <v>5074</v>
      </c>
    </row>
    <row r="2133" spans="10:14" x14ac:dyDescent="0.25">
      <c r="J2133" s="6" t="s">
        <v>4318</v>
      </c>
      <c r="K2133" s="6" t="s">
        <v>4487</v>
      </c>
      <c r="L2133" s="6" t="s">
        <v>90</v>
      </c>
      <c r="M2133" s="6" t="s">
        <v>4441</v>
      </c>
      <c r="N2133" s="6" t="s">
        <v>6840</v>
      </c>
    </row>
    <row r="2134" spans="10:14" x14ac:dyDescent="0.25">
      <c r="J2134" s="6" t="s">
        <v>2930</v>
      </c>
      <c r="K2134" s="6" t="s">
        <v>4535</v>
      </c>
      <c r="L2134" s="6" t="s">
        <v>90</v>
      </c>
      <c r="M2134" s="6" t="s">
        <v>4481</v>
      </c>
      <c r="N2134" s="6" t="s">
        <v>4923</v>
      </c>
    </row>
    <row r="2135" spans="10:14" x14ac:dyDescent="0.25">
      <c r="J2135" s="6" t="s">
        <v>4319</v>
      </c>
      <c r="K2135" s="6" t="s">
        <v>4461</v>
      </c>
      <c r="L2135" s="6" t="s">
        <v>90</v>
      </c>
      <c r="M2135" s="6" t="s">
        <v>4450</v>
      </c>
      <c r="N2135" s="6" t="s">
        <v>6841</v>
      </c>
    </row>
    <row r="2136" spans="10:14" x14ac:dyDescent="0.25">
      <c r="J2136" s="6" t="s">
        <v>2933</v>
      </c>
      <c r="K2136" s="6" t="s">
        <v>4440</v>
      </c>
      <c r="L2136" s="6" t="s">
        <v>90</v>
      </c>
      <c r="M2136" s="6" t="s">
        <v>4441</v>
      </c>
      <c r="N2136" s="6" t="s">
        <v>5031</v>
      </c>
    </row>
    <row r="2137" spans="10:14" x14ac:dyDescent="0.25">
      <c r="J2137" s="6" t="s">
        <v>2935</v>
      </c>
      <c r="K2137" s="6" t="s">
        <v>4468</v>
      </c>
      <c r="L2137" s="6" t="s">
        <v>90</v>
      </c>
      <c r="M2137" s="6" t="s">
        <v>4434</v>
      </c>
      <c r="N2137" s="6" t="s">
        <v>6842</v>
      </c>
    </row>
    <row r="2138" spans="10:14" x14ac:dyDescent="0.25">
      <c r="J2138" s="6" t="s">
        <v>4320</v>
      </c>
      <c r="K2138" s="6" t="s">
        <v>4449</v>
      </c>
      <c r="L2138" s="6" t="s">
        <v>90</v>
      </c>
      <c r="M2138" s="6" t="s">
        <v>4450</v>
      </c>
      <c r="N2138" s="6" t="s">
        <v>6843</v>
      </c>
    </row>
    <row r="2139" spans="10:14" x14ac:dyDescent="0.25">
      <c r="J2139" s="6" t="s">
        <v>2937</v>
      </c>
      <c r="K2139" s="6" t="s">
        <v>4526</v>
      </c>
      <c r="L2139" s="6" t="s">
        <v>90</v>
      </c>
      <c r="M2139" s="6" t="s">
        <v>4441</v>
      </c>
      <c r="N2139" s="6" t="s">
        <v>5215</v>
      </c>
    </row>
    <row r="2140" spans="10:14" x14ac:dyDescent="0.25">
      <c r="J2140" s="6" t="s">
        <v>2939</v>
      </c>
      <c r="K2140" s="6" t="s">
        <v>4468</v>
      </c>
      <c r="L2140" s="6" t="s">
        <v>90</v>
      </c>
      <c r="M2140" s="6" t="s">
        <v>4434</v>
      </c>
      <c r="N2140" s="6" t="s">
        <v>6844</v>
      </c>
    </row>
    <row r="2141" spans="10:14" x14ac:dyDescent="0.25">
      <c r="J2141" s="6" t="s">
        <v>2942</v>
      </c>
      <c r="K2141" s="6" t="s">
        <v>4469</v>
      </c>
      <c r="L2141" s="6" t="s">
        <v>90</v>
      </c>
      <c r="M2141" s="6" t="s">
        <v>4450</v>
      </c>
      <c r="N2141" s="6" t="s">
        <v>5401</v>
      </c>
    </row>
    <row r="2142" spans="10:14" x14ac:dyDescent="0.25">
      <c r="J2142" s="6" t="s">
        <v>4321</v>
      </c>
      <c r="K2142" s="6" t="s">
        <v>4464</v>
      </c>
      <c r="L2142" s="6" t="s">
        <v>90</v>
      </c>
      <c r="M2142" s="6" t="s">
        <v>4434</v>
      </c>
      <c r="N2142" s="6" t="s">
        <v>6845</v>
      </c>
    </row>
    <row r="2143" spans="10:14" x14ac:dyDescent="0.25">
      <c r="J2143" s="6" t="s">
        <v>2944</v>
      </c>
      <c r="K2143" s="6" t="s">
        <v>4439</v>
      </c>
      <c r="L2143" s="6" t="s">
        <v>90</v>
      </c>
      <c r="M2143" s="6" t="s">
        <v>4438</v>
      </c>
      <c r="N2143" s="6" t="s">
        <v>6846</v>
      </c>
    </row>
    <row r="2144" spans="10:14" x14ac:dyDescent="0.25">
      <c r="J2144" s="6" t="s">
        <v>2946</v>
      </c>
      <c r="K2144" s="6" t="s">
        <v>4572</v>
      </c>
      <c r="L2144" s="6" t="s">
        <v>90</v>
      </c>
      <c r="M2144" s="6" t="s">
        <v>4438</v>
      </c>
      <c r="N2144" s="6" t="s">
        <v>5030</v>
      </c>
    </row>
    <row r="2145" spans="10:14" x14ac:dyDescent="0.25">
      <c r="J2145" s="6" t="s">
        <v>2948</v>
      </c>
      <c r="K2145" s="6" t="s">
        <v>4473</v>
      </c>
      <c r="L2145" s="6" t="s">
        <v>90</v>
      </c>
      <c r="M2145" s="6" t="s">
        <v>4434</v>
      </c>
      <c r="N2145" s="6" t="s">
        <v>6847</v>
      </c>
    </row>
    <row r="2146" spans="10:14" x14ac:dyDescent="0.25">
      <c r="J2146" s="6" t="s">
        <v>4322</v>
      </c>
      <c r="K2146" s="6" t="s">
        <v>4512</v>
      </c>
      <c r="L2146" s="6" t="s">
        <v>90</v>
      </c>
      <c r="M2146" s="6" t="s">
        <v>4434</v>
      </c>
      <c r="N2146" s="6" t="s">
        <v>6848</v>
      </c>
    </row>
    <row r="2147" spans="10:14" x14ac:dyDescent="0.25">
      <c r="J2147" s="6" t="s">
        <v>2950</v>
      </c>
      <c r="K2147" s="6" t="s">
        <v>4539</v>
      </c>
      <c r="L2147" s="6" t="s">
        <v>90</v>
      </c>
      <c r="M2147" s="6" t="s">
        <v>4481</v>
      </c>
      <c r="N2147" s="6" t="s">
        <v>6849</v>
      </c>
    </row>
    <row r="2148" spans="10:14" x14ac:dyDescent="0.25">
      <c r="J2148" s="6" t="s">
        <v>2952</v>
      </c>
      <c r="K2148" s="6" t="s">
        <v>4457</v>
      </c>
      <c r="L2148" s="6" t="s">
        <v>90</v>
      </c>
      <c r="M2148" s="6" t="s">
        <v>4438</v>
      </c>
      <c r="N2148" s="6" t="s">
        <v>5610</v>
      </c>
    </row>
    <row r="2149" spans="10:14" x14ac:dyDescent="0.25">
      <c r="J2149" s="6" t="s">
        <v>4323</v>
      </c>
      <c r="K2149" s="6" t="s">
        <v>4572</v>
      </c>
      <c r="L2149" s="6" t="s">
        <v>90</v>
      </c>
      <c r="M2149" s="6" t="s">
        <v>4438</v>
      </c>
      <c r="N2149" s="6" t="s">
        <v>5057</v>
      </c>
    </row>
    <row r="2150" spans="10:14" x14ac:dyDescent="0.25">
      <c r="J2150" s="6" t="s">
        <v>2954</v>
      </c>
      <c r="K2150" s="6" t="s">
        <v>4524</v>
      </c>
      <c r="L2150" s="6" t="s">
        <v>90</v>
      </c>
      <c r="M2150" s="6" t="s">
        <v>4503</v>
      </c>
      <c r="N2150" s="6" t="s">
        <v>4812</v>
      </c>
    </row>
    <row r="2151" spans="10:14" x14ac:dyDescent="0.25">
      <c r="J2151" s="6" t="s">
        <v>2956</v>
      </c>
      <c r="K2151" s="6" t="s">
        <v>4507</v>
      </c>
      <c r="L2151" s="6" t="s">
        <v>90</v>
      </c>
      <c r="M2151" s="6" t="s">
        <v>4503</v>
      </c>
      <c r="N2151" s="6" t="s">
        <v>6850</v>
      </c>
    </row>
    <row r="2152" spans="10:14" x14ac:dyDescent="0.25">
      <c r="J2152" s="6" t="s">
        <v>4325</v>
      </c>
      <c r="K2152" s="6" t="s">
        <v>4507</v>
      </c>
      <c r="L2152" s="6" t="s">
        <v>90</v>
      </c>
      <c r="M2152" s="6" t="s">
        <v>4503</v>
      </c>
      <c r="N2152" s="6" t="s">
        <v>6851</v>
      </c>
    </row>
    <row r="2153" spans="10:14" x14ac:dyDescent="0.25">
      <c r="J2153" s="6" t="s">
        <v>2958</v>
      </c>
      <c r="K2153" s="6" t="s">
        <v>4560</v>
      </c>
      <c r="L2153" s="6" t="s">
        <v>90</v>
      </c>
      <c r="M2153" s="6" t="s">
        <v>4436</v>
      </c>
      <c r="N2153" s="6" t="s">
        <v>6852</v>
      </c>
    </row>
    <row r="2154" spans="10:14" x14ac:dyDescent="0.25">
      <c r="J2154" s="6" t="s">
        <v>4327</v>
      </c>
      <c r="K2154" s="6" t="s">
        <v>4464</v>
      </c>
      <c r="L2154" s="6" t="s">
        <v>90</v>
      </c>
      <c r="M2154" s="6" t="s">
        <v>4434</v>
      </c>
      <c r="N2154" s="6" t="s">
        <v>6853</v>
      </c>
    </row>
    <row r="2155" spans="10:14" x14ac:dyDescent="0.25">
      <c r="J2155" s="6" t="s">
        <v>2960</v>
      </c>
      <c r="K2155" s="6" t="s">
        <v>4522</v>
      </c>
      <c r="L2155" s="6" t="s">
        <v>90</v>
      </c>
      <c r="M2155" s="6" t="s">
        <v>4503</v>
      </c>
      <c r="N2155" s="6" t="s">
        <v>6854</v>
      </c>
    </row>
    <row r="2156" spans="10:14" x14ac:dyDescent="0.25">
      <c r="J2156" s="6" t="s">
        <v>2962</v>
      </c>
      <c r="K2156" s="6" t="s">
        <v>4491</v>
      </c>
      <c r="L2156" s="6" t="s">
        <v>90</v>
      </c>
      <c r="M2156" s="6" t="s">
        <v>4450</v>
      </c>
      <c r="N2156" s="6" t="s">
        <v>4972</v>
      </c>
    </row>
    <row r="2157" spans="10:14" x14ac:dyDescent="0.25">
      <c r="J2157" s="6" t="s">
        <v>4328</v>
      </c>
      <c r="K2157" s="6" t="s">
        <v>4534</v>
      </c>
      <c r="L2157" s="6" t="s">
        <v>90</v>
      </c>
      <c r="M2157" s="6" t="s">
        <v>4441</v>
      </c>
      <c r="N2157" s="6" t="s">
        <v>6855</v>
      </c>
    </row>
    <row r="2158" spans="10:14" x14ac:dyDescent="0.25">
      <c r="J2158" s="6" t="s">
        <v>2964</v>
      </c>
      <c r="K2158" s="6" t="s">
        <v>4484</v>
      </c>
      <c r="L2158" s="6" t="s">
        <v>90</v>
      </c>
      <c r="M2158" s="6" t="s">
        <v>4431</v>
      </c>
      <c r="N2158" s="6" t="s">
        <v>6856</v>
      </c>
    </row>
    <row r="2159" spans="10:14" x14ac:dyDescent="0.25">
      <c r="J2159" s="6" t="s">
        <v>2966</v>
      </c>
      <c r="K2159" s="6" t="s">
        <v>4468</v>
      </c>
      <c r="L2159" s="6" t="s">
        <v>90</v>
      </c>
      <c r="M2159" s="6" t="s">
        <v>4434</v>
      </c>
      <c r="N2159" s="6" t="s">
        <v>5611</v>
      </c>
    </row>
    <row r="2160" spans="10:14" x14ac:dyDescent="0.25">
      <c r="J2160" s="6" t="s">
        <v>2968</v>
      </c>
      <c r="K2160" s="6" t="s">
        <v>4531</v>
      </c>
      <c r="L2160" s="6" t="s">
        <v>90</v>
      </c>
      <c r="M2160" s="6" t="s">
        <v>4441</v>
      </c>
      <c r="N2160" s="6" t="s">
        <v>5189</v>
      </c>
    </row>
    <row r="2161" spans="10:14" x14ac:dyDescent="0.25">
      <c r="J2161" s="6" t="s">
        <v>2970</v>
      </c>
      <c r="K2161" s="6" t="s">
        <v>4492</v>
      </c>
      <c r="L2161" s="6" t="s">
        <v>90</v>
      </c>
      <c r="M2161" s="6" t="s">
        <v>4438</v>
      </c>
      <c r="N2161" s="6" t="s">
        <v>5612</v>
      </c>
    </row>
    <row r="2162" spans="10:14" x14ac:dyDescent="0.25">
      <c r="J2162" s="6" t="s">
        <v>2972</v>
      </c>
      <c r="K2162" s="6" t="s">
        <v>4473</v>
      </c>
      <c r="L2162" s="6" t="s">
        <v>90</v>
      </c>
      <c r="M2162" s="6" t="s">
        <v>4434</v>
      </c>
      <c r="N2162" s="6" t="s">
        <v>6857</v>
      </c>
    </row>
    <row r="2163" spans="10:14" x14ac:dyDescent="0.25">
      <c r="J2163" s="6" t="s">
        <v>2974</v>
      </c>
      <c r="K2163" s="6" t="s">
        <v>4473</v>
      </c>
      <c r="L2163" s="6" t="s">
        <v>90</v>
      </c>
      <c r="M2163" s="6" t="s">
        <v>4434</v>
      </c>
      <c r="N2163" s="6" t="s">
        <v>6858</v>
      </c>
    </row>
    <row r="2164" spans="10:14" x14ac:dyDescent="0.25">
      <c r="J2164" s="6" t="s">
        <v>4329</v>
      </c>
      <c r="K2164" s="6" t="s">
        <v>4538</v>
      </c>
      <c r="L2164" s="6" t="s">
        <v>90</v>
      </c>
      <c r="M2164" s="6" t="s">
        <v>4441</v>
      </c>
      <c r="N2164" s="6" t="s">
        <v>5267</v>
      </c>
    </row>
    <row r="2165" spans="10:14" x14ac:dyDescent="0.25">
      <c r="J2165" s="6" t="s">
        <v>2976</v>
      </c>
      <c r="K2165" s="6" t="s">
        <v>4538</v>
      </c>
      <c r="L2165" s="6" t="s">
        <v>90</v>
      </c>
      <c r="M2165" s="6" t="s">
        <v>4441</v>
      </c>
      <c r="N2165" s="6" t="s">
        <v>5267</v>
      </c>
    </row>
    <row r="2166" spans="10:14" x14ac:dyDescent="0.25">
      <c r="J2166" s="6" t="s">
        <v>2978</v>
      </c>
      <c r="K2166" s="6" t="s">
        <v>4437</v>
      </c>
      <c r="L2166" s="6" t="s">
        <v>90</v>
      </c>
      <c r="M2166" s="6" t="s">
        <v>4438</v>
      </c>
      <c r="N2166" s="6" t="s">
        <v>5076</v>
      </c>
    </row>
    <row r="2167" spans="10:14" x14ac:dyDescent="0.25">
      <c r="J2167" s="6" t="s">
        <v>2980</v>
      </c>
      <c r="K2167" s="6" t="s">
        <v>4473</v>
      </c>
      <c r="L2167" s="6" t="s">
        <v>90</v>
      </c>
      <c r="M2167" s="6" t="s">
        <v>4434</v>
      </c>
      <c r="N2167" s="6" t="s">
        <v>5180</v>
      </c>
    </row>
    <row r="2168" spans="10:14" x14ac:dyDescent="0.25">
      <c r="J2168" s="6" t="s">
        <v>2981</v>
      </c>
      <c r="K2168" s="6" t="s">
        <v>4458</v>
      </c>
      <c r="L2168" s="6" t="s">
        <v>90</v>
      </c>
      <c r="M2168" s="6" t="s">
        <v>4436</v>
      </c>
      <c r="N2168" s="6" t="s">
        <v>4932</v>
      </c>
    </row>
    <row r="2169" spans="10:14" x14ac:dyDescent="0.25">
      <c r="J2169" s="6" t="s">
        <v>4330</v>
      </c>
      <c r="K2169" s="6" t="s">
        <v>4524</v>
      </c>
      <c r="L2169" s="6" t="s">
        <v>90</v>
      </c>
      <c r="M2169" s="6" t="s">
        <v>4503</v>
      </c>
      <c r="N2169" s="6" t="s">
        <v>6859</v>
      </c>
    </row>
    <row r="2170" spans="10:14" x14ac:dyDescent="0.25">
      <c r="J2170" s="6" t="s">
        <v>2983</v>
      </c>
      <c r="K2170" s="6" t="s">
        <v>4447</v>
      </c>
      <c r="L2170" s="6" t="s">
        <v>90</v>
      </c>
      <c r="M2170" s="6" t="s">
        <v>4436</v>
      </c>
      <c r="N2170" s="6" t="s">
        <v>6860</v>
      </c>
    </row>
    <row r="2171" spans="10:14" x14ac:dyDescent="0.25">
      <c r="J2171" s="6" t="s">
        <v>4332</v>
      </c>
      <c r="K2171" s="6" t="s">
        <v>4447</v>
      </c>
      <c r="L2171" s="6" t="s">
        <v>90</v>
      </c>
      <c r="M2171" s="6" t="s">
        <v>4436</v>
      </c>
      <c r="N2171" s="6" t="s">
        <v>6861</v>
      </c>
    </row>
    <row r="2172" spans="10:14" x14ac:dyDescent="0.25">
      <c r="J2172" s="6" t="s">
        <v>2985</v>
      </c>
      <c r="K2172" s="6" t="s">
        <v>4489</v>
      </c>
      <c r="L2172" s="6" t="s">
        <v>90</v>
      </c>
      <c r="M2172" s="6" t="s">
        <v>4455</v>
      </c>
      <c r="N2172" s="6" t="s">
        <v>6862</v>
      </c>
    </row>
    <row r="2173" spans="10:14" x14ac:dyDescent="0.25">
      <c r="J2173" s="6" t="s">
        <v>2987</v>
      </c>
      <c r="K2173" s="6" t="s">
        <v>4575</v>
      </c>
      <c r="L2173" s="6" t="s">
        <v>90</v>
      </c>
      <c r="M2173" s="6" t="s">
        <v>130</v>
      </c>
      <c r="N2173" s="6" t="s">
        <v>5043</v>
      </c>
    </row>
    <row r="2174" spans="10:14" x14ac:dyDescent="0.25">
      <c r="J2174" s="6" t="s">
        <v>2988</v>
      </c>
      <c r="K2174" s="6" t="s">
        <v>4523</v>
      </c>
      <c r="L2174" s="6" t="s">
        <v>90</v>
      </c>
      <c r="M2174" s="6" t="s">
        <v>118</v>
      </c>
      <c r="N2174" s="6" t="s">
        <v>4863</v>
      </c>
    </row>
    <row r="2175" spans="10:14" x14ac:dyDescent="0.25">
      <c r="J2175" s="6" t="s">
        <v>2990</v>
      </c>
      <c r="K2175" s="6" t="s">
        <v>4556</v>
      </c>
      <c r="L2175" s="6" t="s">
        <v>90</v>
      </c>
      <c r="M2175" s="6" t="s">
        <v>4481</v>
      </c>
      <c r="N2175" s="6" t="s">
        <v>6863</v>
      </c>
    </row>
    <row r="2176" spans="10:14" x14ac:dyDescent="0.25">
      <c r="J2176" s="6" t="s">
        <v>2992</v>
      </c>
      <c r="K2176" s="6" t="s">
        <v>4478</v>
      </c>
      <c r="L2176" s="6" t="s">
        <v>90</v>
      </c>
      <c r="M2176" s="6" t="s">
        <v>4438</v>
      </c>
      <c r="N2176" s="6" t="s">
        <v>6864</v>
      </c>
    </row>
    <row r="2177" spans="10:14" x14ac:dyDescent="0.25">
      <c r="J2177" s="6" t="s">
        <v>2994</v>
      </c>
      <c r="K2177" s="6" t="s">
        <v>4460</v>
      </c>
      <c r="L2177" s="6" t="s">
        <v>90</v>
      </c>
      <c r="M2177" s="6" t="s">
        <v>4431</v>
      </c>
      <c r="N2177" s="6" t="s">
        <v>5339</v>
      </c>
    </row>
    <row r="2178" spans="10:14" x14ac:dyDescent="0.25">
      <c r="J2178" s="6" t="s">
        <v>2996</v>
      </c>
      <c r="K2178" s="6" t="s">
        <v>4433</v>
      </c>
      <c r="L2178" s="6" t="s">
        <v>90</v>
      </c>
      <c r="M2178" s="6" t="s">
        <v>4434</v>
      </c>
      <c r="N2178" s="6" t="s">
        <v>6865</v>
      </c>
    </row>
    <row r="2179" spans="10:14" x14ac:dyDescent="0.25">
      <c r="J2179" s="6" t="s">
        <v>2998</v>
      </c>
      <c r="K2179" s="6" t="s">
        <v>4547</v>
      </c>
      <c r="L2179" s="6" t="s">
        <v>90</v>
      </c>
      <c r="M2179" s="6" t="s">
        <v>4450</v>
      </c>
      <c r="N2179" s="6" t="s">
        <v>6866</v>
      </c>
    </row>
    <row r="2180" spans="10:14" x14ac:dyDescent="0.25">
      <c r="J2180" s="6" t="s">
        <v>3000</v>
      </c>
      <c r="K2180" s="6" t="s">
        <v>4440</v>
      </c>
      <c r="L2180" s="6" t="s">
        <v>90</v>
      </c>
      <c r="M2180" s="6" t="s">
        <v>4441</v>
      </c>
      <c r="N2180" s="6" t="s">
        <v>5226</v>
      </c>
    </row>
    <row r="2181" spans="10:14" x14ac:dyDescent="0.25">
      <c r="J2181" s="6" t="s">
        <v>4334</v>
      </c>
      <c r="K2181" s="6" t="s">
        <v>4447</v>
      </c>
      <c r="L2181" s="6" t="s">
        <v>90</v>
      </c>
      <c r="M2181" s="6" t="s">
        <v>4436</v>
      </c>
      <c r="N2181" s="6" t="s">
        <v>6867</v>
      </c>
    </row>
    <row r="2182" spans="10:14" x14ac:dyDescent="0.25">
      <c r="J2182" s="6" t="s">
        <v>3002</v>
      </c>
      <c r="K2182" s="6" t="s">
        <v>4468</v>
      </c>
      <c r="L2182" s="6" t="s">
        <v>90</v>
      </c>
      <c r="M2182" s="6" t="s">
        <v>4434</v>
      </c>
      <c r="N2182" s="6" t="s">
        <v>6868</v>
      </c>
    </row>
    <row r="2183" spans="10:14" x14ac:dyDescent="0.25">
      <c r="J2183" s="6" t="s">
        <v>4335</v>
      </c>
      <c r="K2183" s="6" t="s">
        <v>4447</v>
      </c>
      <c r="L2183" s="6" t="s">
        <v>90</v>
      </c>
      <c r="M2183" s="6" t="s">
        <v>4436</v>
      </c>
      <c r="N2183" s="6" t="s">
        <v>6869</v>
      </c>
    </row>
    <row r="2184" spans="10:14" x14ac:dyDescent="0.25">
      <c r="J2184" s="6" t="s">
        <v>4336</v>
      </c>
      <c r="K2184" s="6" t="s">
        <v>4447</v>
      </c>
      <c r="L2184" s="6" t="s">
        <v>90</v>
      </c>
      <c r="M2184" s="6" t="s">
        <v>4436</v>
      </c>
      <c r="N2184" s="6" t="s">
        <v>6869</v>
      </c>
    </row>
    <row r="2185" spans="10:14" x14ac:dyDescent="0.25">
      <c r="J2185" s="6" t="s">
        <v>3004</v>
      </c>
      <c r="K2185" s="6" t="s">
        <v>4452</v>
      </c>
      <c r="L2185" s="6" t="s">
        <v>90</v>
      </c>
      <c r="M2185" s="6" t="s">
        <v>4438</v>
      </c>
      <c r="N2185" s="6" t="s">
        <v>4895</v>
      </c>
    </row>
    <row r="2186" spans="10:14" x14ac:dyDescent="0.25">
      <c r="J2186" s="6" t="s">
        <v>3006</v>
      </c>
      <c r="K2186" s="6" t="s">
        <v>4550</v>
      </c>
      <c r="L2186" s="6" t="s">
        <v>90</v>
      </c>
      <c r="M2186" s="6" t="s">
        <v>4431</v>
      </c>
      <c r="N2186" s="6" t="s">
        <v>4838</v>
      </c>
    </row>
    <row r="2187" spans="10:14" x14ac:dyDescent="0.25">
      <c r="J2187" s="6" t="s">
        <v>4337</v>
      </c>
      <c r="K2187" s="6" t="s">
        <v>4547</v>
      </c>
      <c r="L2187" s="6" t="s">
        <v>90</v>
      </c>
      <c r="M2187" s="6" t="s">
        <v>4450</v>
      </c>
      <c r="N2187" s="6" t="s">
        <v>6870</v>
      </c>
    </row>
    <row r="2188" spans="10:14" x14ac:dyDescent="0.25">
      <c r="J2188" s="6" t="s">
        <v>3008</v>
      </c>
      <c r="K2188" s="6" t="s">
        <v>4435</v>
      </c>
      <c r="L2188" s="6" t="s">
        <v>90</v>
      </c>
      <c r="M2188" s="6" t="s">
        <v>4436</v>
      </c>
      <c r="N2188" s="6" t="s">
        <v>6871</v>
      </c>
    </row>
    <row r="2189" spans="10:14" x14ac:dyDescent="0.25">
      <c r="J2189" s="6" t="s">
        <v>3010</v>
      </c>
      <c r="K2189" s="6" t="s">
        <v>4499</v>
      </c>
      <c r="L2189" s="6" t="s">
        <v>90</v>
      </c>
      <c r="M2189" s="6" t="s">
        <v>4438</v>
      </c>
      <c r="N2189" s="6" t="s">
        <v>5065</v>
      </c>
    </row>
    <row r="2190" spans="10:14" x14ac:dyDescent="0.25">
      <c r="J2190" s="6" t="s">
        <v>3012</v>
      </c>
      <c r="K2190" s="6" t="s">
        <v>4486</v>
      </c>
      <c r="L2190" s="6" t="s">
        <v>90</v>
      </c>
      <c r="M2190" s="6" t="s">
        <v>130</v>
      </c>
      <c r="N2190" s="6" t="s">
        <v>4778</v>
      </c>
    </row>
    <row r="2191" spans="10:14" x14ac:dyDescent="0.25">
      <c r="J2191" s="6" t="s">
        <v>4338</v>
      </c>
      <c r="K2191" s="6" t="s">
        <v>4447</v>
      </c>
      <c r="L2191" s="6" t="s">
        <v>90</v>
      </c>
      <c r="M2191" s="6" t="s">
        <v>4436</v>
      </c>
      <c r="N2191" s="6" t="s">
        <v>6872</v>
      </c>
    </row>
    <row r="2192" spans="10:14" x14ac:dyDescent="0.25">
      <c r="J2192" s="6" t="s">
        <v>3014</v>
      </c>
      <c r="K2192" s="6" t="s">
        <v>4549</v>
      </c>
      <c r="L2192" s="6" t="s">
        <v>90</v>
      </c>
      <c r="M2192" s="6" t="s">
        <v>4438</v>
      </c>
      <c r="N2192" s="6" t="s">
        <v>4963</v>
      </c>
    </row>
    <row r="2193" spans="10:14" x14ac:dyDescent="0.25">
      <c r="J2193" s="6" t="s">
        <v>4340</v>
      </c>
      <c r="K2193" s="6" t="s">
        <v>4498</v>
      </c>
      <c r="L2193" s="6" t="s">
        <v>90</v>
      </c>
      <c r="M2193" s="6" t="s">
        <v>4436</v>
      </c>
      <c r="N2193" s="6" t="s">
        <v>6873</v>
      </c>
    </row>
    <row r="2194" spans="10:14" x14ac:dyDescent="0.25">
      <c r="J2194" s="6" t="s">
        <v>3016</v>
      </c>
      <c r="K2194" s="6" t="s">
        <v>4477</v>
      </c>
      <c r="L2194" s="6" t="s">
        <v>90</v>
      </c>
      <c r="M2194" s="6" t="s">
        <v>4441</v>
      </c>
      <c r="N2194" s="6" t="s">
        <v>6874</v>
      </c>
    </row>
    <row r="2195" spans="10:14" x14ac:dyDescent="0.25">
      <c r="J2195" s="6" t="s">
        <v>3018</v>
      </c>
      <c r="K2195" s="6" t="s">
        <v>4478</v>
      </c>
      <c r="L2195" s="6" t="s">
        <v>90</v>
      </c>
      <c r="M2195" s="6" t="s">
        <v>4438</v>
      </c>
      <c r="N2195" s="6" t="s">
        <v>4967</v>
      </c>
    </row>
    <row r="2196" spans="10:14" x14ac:dyDescent="0.25">
      <c r="J2196" s="6" t="s">
        <v>3020</v>
      </c>
      <c r="K2196" s="6" t="s">
        <v>4447</v>
      </c>
      <c r="L2196" s="6" t="s">
        <v>90</v>
      </c>
      <c r="M2196" s="6" t="s">
        <v>4436</v>
      </c>
      <c r="N2196" s="6" t="s">
        <v>5233</v>
      </c>
    </row>
    <row r="2197" spans="10:14" x14ac:dyDescent="0.25">
      <c r="J2197" s="6" t="s">
        <v>3022</v>
      </c>
      <c r="K2197" s="6" t="s">
        <v>4543</v>
      </c>
      <c r="L2197" s="6" t="s">
        <v>90</v>
      </c>
      <c r="M2197" s="6" t="s">
        <v>4450</v>
      </c>
      <c r="N2197" s="6" t="s">
        <v>5270</v>
      </c>
    </row>
    <row r="2198" spans="10:14" x14ac:dyDescent="0.25">
      <c r="J2198" s="6" t="s">
        <v>4341</v>
      </c>
      <c r="K2198" s="6" t="s">
        <v>4537</v>
      </c>
      <c r="L2198" s="6" t="s">
        <v>90</v>
      </c>
      <c r="M2198" s="6" t="s">
        <v>4455</v>
      </c>
      <c r="N2198" s="6" t="s">
        <v>6875</v>
      </c>
    </row>
    <row r="2199" spans="10:14" x14ac:dyDescent="0.25">
      <c r="J2199" s="6" t="s">
        <v>3024</v>
      </c>
      <c r="K2199" s="6" t="s">
        <v>4448</v>
      </c>
      <c r="L2199" s="6" t="s">
        <v>90</v>
      </c>
      <c r="M2199" s="6" t="s">
        <v>4431</v>
      </c>
      <c r="N2199" s="6" t="s">
        <v>6876</v>
      </c>
    </row>
    <row r="2200" spans="10:14" x14ac:dyDescent="0.25">
      <c r="J2200" s="6" t="s">
        <v>4343</v>
      </c>
      <c r="K2200" s="6" t="s">
        <v>4491</v>
      </c>
      <c r="L2200" s="6" t="s">
        <v>90</v>
      </c>
      <c r="M2200" s="6" t="s">
        <v>4450</v>
      </c>
      <c r="N2200" s="6" t="s">
        <v>5040</v>
      </c>
    </row>
    <row r="2201" spans="10:14" x14ac:dyDescent="0.25">
      <c r="J2201" s="6" t="s">
        <v>4344</v>
      </c>
      <c r="K2201" s="6" t="s">
        <v>4525</v>
      </c>
      <c r="L2201" s="6" t="s">
        <v>90</v>
      </c>
      <c r="M2201" s="6" t="s">
        <v>118</v>
      </c>
      <c r="N2201" s="6" t="s">
        <v>6877</v>
      </c>
    </row>
    <row r="2202" spans="10:14" x14ac:dyDescent="0.25">
      <c r="J2202" s="6" t="s">
        <v>3026</v>
      </c>
      <c r="K2202" s="6" t="s">
        <v>4498</v>
      </c>
      <c r="L2202" s="6" t="s">
        <v>90</v>
      </c>
      <c r="M2202" s="6" t="s">
        <v>4436</v>
      </c>
      <c r="N2202" s="6" t="s">
        <v>5340</v>
      </c>
    </row>
    <row r="2203" spans="10:14" x14ac:dyDescent="0.25">
      <c r="J2203" s="6" t="s">
        <v>3028</v>
      </c>
      <c r="K2203" s="6" t="s">
        <v>4542</v>
      </c>
      <c r="L2203" s="6" t="s">
        <v>90</v>
      </c>
      <c r="M2203" s="6" t="s">
        <v>4441</v>
      </c>
      <c r="N2203" s="6" t="s">
        <v>4940</v>
      </c>
    </row>
    <row r="2204" spans="10:14" x14ac:dyDescent="0.25">
      <c r="J2204" s="6" t="s">
        <v>3030</v>
      </c>
      <c r="K2204" s="6" t="s">
        <v>4535</v>
      </c>
      <c r="L2204" s="6" t="s">
        <v>90</v>
      </c>
      <c r="M2204" s="6" t="s">
        <v>4481</v>
      </c>
      <c r="N2204" s="6" t="s">
        <v>5334</v>
      </c>
    </row>
    <row r="2205" spans="10:14" x14ac:dyDescent="0.25">
      <c r="J2205" s="6" t="s">
        <v>3031</v>
      </c>
      <c r="K2205" s="6" t="s">
        <v>4532</v>
      </c>
      <c r="L2205" s="6" t="s">
        <v>90</v>
      </c>
      <c r="M2205" s="6" t="s">
        <v>130</v>
      </c>
      <c r="N2205" s="6" t="s">
        <v>6878</v>
      </c>
    </row>
    <row r="2206" spans="10:14" x14ac:dyDescent="0.25">
      <c r="J2206" s="6" t="s">
        <v>3034</v>
      </c>
      <c r="K2206" s="6" t="s">
        <v>4470</v>
      </c>
      <c r="L2206" s="6" t="s">
        <v>90</v>
      </c>
      <c r="M2206" s="6" t="s">
        <v>4441</v>
      </c>
      <c r="N2206" s="6" t="s">
        <v>6879</v>
      </c>
    </row>
    <row r="2207" spans="10:14" x14ac:dyDescent="0.25">
      <c r="J2207" s="6" t="s">
        <v>4345</v>
      </c>
      <c r="K2207" s="6" t="s">
        <v>4457</v>
      </c>
      <c r="L2207" s="6" t="s">
        <v>90</v>
      </c>
      <c r="M2207" s="6" t="s">
        <v>4438</v>
      </c>
      <c r="N2207" s="6" t="s">
        <v>6880</v>
      </c>
    </row>
    <row r="2208" spans="10:14" x14ac:dyDescent="0.25">
      <c r="J2208" s="6" t="s">
        <v>4347</v>
      </c>
      <c r="K2208" s="6" t="s">
        <v>4443</v>
      </c>
      <c r="L2208" s="6" t="s">
        <v>90</v>
      </c>
      <c r="M2208" s="6" t="s">
        <v>4436</v>
      </c>
      <c r="N2208" s="6" t="s">
        <v>6881</v>
      </c>
    </row>
    <row r="2209" spans="10:14" x14ac:dyDescent="0.25">
      <c r="J2209" s="6" t="s">
        <v>4348</v>
      </c>
      <c r="K2209" s="6" t="s">
        <v>4547</v>
      </c>
      <c r="L2209" s="6" t="s">
        <v>90</v>
      </c>
      <c r="M2209" s="6" t="s">
        <v>4450</v>
      </c>
      <c r="N2209" s="6" t="s">
        <v>6882</v>
      </c>
    </row>
    <row r="2210" spans="10:14" x14ac:dyDescent="0.25">
      <c r="J2210" s="6" t="s">
        <v>3036</v>
      </c>
      <c r="K2210" s="6" t="s">
        <v>4484</v>
      </c>
      <c r="L2210" s="6" t="s">
        <v>90</v>
      </c>
      <c r="M2210" s="6" t="s">
        <v>4431</v>
      </c>
      <c r="N2210" s="6" t="s">
        <v>6883</v>
      </c>
    </row>
    <row r="2211" spans="10:14" x14ac:dyDescent="0.25">
      <c r="J2211" s="6" t="s">
        <v>4349</v>
      </c>
      <c r="K2211" s="6" t="s">
        <v>3153</v>
      </c>
      <c r="L2211" s="6" t="s">
        <v>90</v>
      </c>
      <c r="M2211" s="6" t="s">
        <v>4438</v>
      </c>
      <c r="N2211" s="6" t="s">
        <v>6884</v>
      </c>
    </row>
    <row r="2212" spans="10:14" x14ac:dyDescent="0.25">
      <c r="J2212" s="6" t="s">
        <v>3038</v>
      </c>
      <c r="K2212" s="6" t="s">
        <v>4473</v>
      </c>
      <c r="L2212" s="6" t="s">
        <v>90</v>
      </c>
      <c r="M2212" s="6" t="s">
        <v>4434</v>
      </c>
      <c r="N2212" s="6" t="s">
        <v>6885</v>
      </c>
    </row>
    <row r="2213" spans="10:14" x14ac:dyDescent="0.25">
      <c r="J2213" s="6" t="s">
        <v>3040</v>
      </c>
      <c r="K2213" s="6" t="s">
        <v>4538</v>
      </c>
      <c r="L2213" s="6" t="s">
        <v>90</v>
      </c>
      <c r="M2213" s="6" t="s">
        <v>4441</v>
      </c>
      <c r="N2213" s="6" t="s">
        <v>5020</v>
      </c>
    </row>
    <row r="2214" spans="10:14" x14ac:dyDescent="0.25">
      <c r="J2214" s="6" t="s">
        <v>3041</v>
      </c>
      <c r="K2214" s="6" t="s">
        <v>90</v>
      </c>
      <c r="L2214" s="6" t="s">
        <v>90</v>
      </c>
      <c r="M2214" s="6" t="s">
        <v>90</v>
      </c>
      <c r="N2214" s="6" t="s">
        <v>90</v>
      </c>
    </row>
    <row r="2215" spans="10:14" x14ac:dyDescent="0.25">
      <c r="J2215" s="6" t="s">
        <v>4351</v>
      </c>
      <c r="K2215" s="6" t="s">
        <v>4433</v>
      </c>
      <c r="L2215" s="6" t="s">
        <v>90</v>
      </c>
      <c r="M2215" s="6" t="s">
        <v>4434</v>
      </c>
      <c r="N2215" s="6" t="s">
        <v>5080</v>
      </c>
    </row>
    <row r="2216" spans="10:14" x14ac:dyDescent="0.25">
      <c r="J2216" s="6" t="s">
        <v>3043</v>
      </c>
      <c r="K2216" s="6" t="s">
        <v>4537</v>
      </c>
      <c r="L2216" s="6" t="s">
        <v>90</v>
      </c>
      <c r="M2216" s="6" t="s">
        <v>4455</v>
      </c>
      <c r="N2216" s="6" t="s">
        <v>6886</v>
      </c>
    </row>
    <row r="2217" spans="10:14" x14ac:dyDescent="0.25">
      <c r="J2217" s="6" t="s">
        <v>4353</v>
      </c>
      <c r="K2217" s="6" t="s">
        <v>4512</v>
      </c>
      <c r="L2217" s="6" t="s">
        <v>90</v>
      </c>
      <c r="M2217" s="6" t="s">
        <v>4434</v>
      </c>
      <c r="N2217" s="6" t="s">
        <v>6887</v>
      </c>
    </row>
    <row r="2218" spans="10:14" x14ac:dyDescent="0.25">
      <c r="J2218" s="6" t="s">
        <v>3045</v>
      </c>
      <c r="K2218" s="6" t="s">
        <v>4508</v>
      </c>
      <c r="L2218" s="6" t="s">
        <v>90</v>
      </c>
      <c r="M2218" s="6" t="s">
        <v>4441</v>
      </c>
      <c r="N2218" s="6" t="s">
        <v>6888</v>
      </c>
    </row>
    <row r="2219" spans="10:14" x14ac:dyDescent="0.25">
      <c r="J2219" s="6" t="s">
        <v>3047</v>
      </c>
      <c r="K2219" s="6" t="s">
        <v>4448</v>
      </c>
      <c r="L2219" s="6" t="s">
        <v>90</v>
      </c>
      <c r="M2219" s="6" t="s">
        <v>4431</v>
      </c>
      <c r="N2219" s="6" t="s">
        <v>5670</v>
      </c>
    </row>
    <row r="2220" spans="10:14" x14ac:dyDescent="0.25">
      <c r="J2220" s="6" t="s">
        <v>4355</v>
      </c>
      <c r="K2220" s="6" t="s">
        <v>4560</v>
      </c>
      <c r="L2220" s="6" t="s">
        <v>90</v>
      </c>
      <c r="M2220" s="6" t="s">
        <v>4436</v>
      </c>
      <c r="N2220" s="6" t="s">
        <v>4836</v>
      </c>
    </row>
    <row r="2221" spans="10:14" x14ac:dyDescent="0.25">
      <c r="J2221" s="6" t="s">
        <v>4357</v>
      </c>
      <c r="K2221" s="6" t="s">
        <v>4480</v>
      </c>
      <c r="L2221" s="6" t="s">
        <v>90</v>
      </c>
      <c r="M2221" s="6" t="s">
        <v>4481</v>
      </c>
      <c r="N2221" s="6" t="s">
        <v>6889</v>
      </c>
    </row>
    <row r="2222" spans="10:14" x14ac:dyDescent="0.25">
      <c r="J2222" s="6" t="s">
        <v>3049</v>
      </c>
      <c r="K2222" s="6" t="s">
        <v>4507</v>
      </c>
      <c r="L2222" s="6" t="s">
        <v>90</v>
      </c>
      <c r="M2222" s="6" t="s">
        <v>4503</v>
      </c>
      <c r="N2222" s="6" t="s">
        <v>6890</v>
      </c>
    </row>
    <row r="2223" spans="10:14" x14ac:dyDescent="0.25">
      <c r="J2223" s="6" t="s">
        <v>4358</v>
      </c>
      <c r="K2223" s="6" t="s">
        <v>4502</v>
      </c>
      <c r="L2223" s="6" t="s">
        <v>90</v>
      </c>
      <c r="M2223" s="6" t="s">
        <v>4503</v>
      </c>
      <c r="N2223" s="6" t="s">
        <v>5156</v>
      </c>
    </row>
    <row r="2224" spans="10:14" x14ac:dyDescent="0.25">
      <c r="J2224" s="6" t="s">
        <v>4360</v>
      </c>
      <c r="K2224" s="6" t="s">
        <v>4448</v>
      </c>
      <c r="L2224" s="6" t="s">
        <v>90</v>
      </c>
      <c r="M2224" s="6" t="s">
        <v>4431</v>
      </c>
      <c r="N2224" s="6" t="s">
        <v>6891</v>
      </c>
    </row>
    <row r="2225" spans="10:14" x14ac:dyDescent="0.25">
      <c r="J2225" s="6" t="s">
        <v>4361</v>
      </c>
      <c r="K2225" s="6" t="s">
        <v>4470</v>
      </c>
      <c r="L2225" s="6" t="s">
        <v>90</v>
      </c>
      <c r="M2225" s="6" t="s">
        <v>4441</v>
      </c>
      <c r="N2225" s="6" t="s">
        <v>4815</v>
      </c>
    </row>
    <row r="2226" spans="10:14" x14ac:dyDescent="0.25">
      <c r="J2226" s="6" t="s">
        <v>4362</v>
      </c>
      <c r="K2226" s="6" t="s">
        <v>4526</v>
      </c>
      <c r="L2226" s="6" t="s">
        <v>90</v>
      </c>
      <c r="M2226" s="6" t="s">
        <v>4441</v>
      </c>
      <c r="N2226" s="6" t="s">
        <v>6892</v>
      </c>
    </row>
    <row r="2227" spans="10:14" x14ac:dyDescent="0.25">
      <c r="J2227" s="6" t="s">
        <v>3051</v>
      </c>
      <c r="K2227" s="6" t="s">
        <v>4556</v>
      </c>
      <c r="L2227" s="6" t="s">
        <v>90</v>
      </c>
      <c r="M2227" s="6" t="s">
        <v>4481</v>
      </c>
      <c r="N2227" s="6" t="s">
        <v>5044</v>
      </c>
    </row>
    <row r="2228" spans="10:14" x14ac:dyDescent="0.25">
      <c r="J2228" s="6" t="s">
        <v>4363</v>
      </c>
      <c r="K2228" s="6" t="s">
        <v>4510</v>
      </c>
      <c r="L2228" s="6" t="s">
        <v>90</v>
      </c>
      <c r="M2228" s="6" t="s">
        <v>130</v>
      </c>
      <c r="N2228" s="6" t="s">
        <v>5453</v>
      </c>
    </row>
    <row r="2229" spans="10:14" x14ac:dyDescent="0.25">
      <c r="J2229" s="6" t="s">
        <v>4364</v>
      </c>
      <c r="K2229" s="6" t="s">
        <v>4483</v>
      </c>
      <c r="L2229" s="6" t="s">
        <v>90</v>
      </c>
      <c r="M2229" s="6" t="s">
        <v>4438</v>
      </c>
      <c r="N2229" s="6" t="s">
        <v>5346</v>
      </c>
    </row>
    <row r="2230" spans="10:14" x14ac:dyDescent="0.25">
      <c r="J2230" s="6" t="s">
        <v>3053</v>
      </c>
      <c r="K2230" s="6" t="s">
        <v>4447</v>
      </c>
      <c r="L2230" s="6" t="s">
        <v>90</v>
      </c>
      <c r="M2230" s="6" t="s">
        <v>4436</v>
      </c>
      <c r="N2230" s="6" t="s">
        <v>6893</v>
      </c>
    </row>
    <row r="2231" spans="10:14" x14ac:dyDescent="0.25">
      <c r="J2231" s="6" t="s">
        <v>3055</v>
      </c>
      <c r="K2231" s="6" t="s">
        <v>4485</v>
      </c>
      <c r="L2231" s="6" t="s">
        <v>90</v>
      </c>
      <c r="M2231" s="6" t="s">
        <v>130</v>
      </c>
      <c r="N2231" s="6" t="s">
        <v>4828</v>
      </c>
    </row>
    <row r="2232" spans="10:14" x14ac:dyDescent="0.25">
      <c r="J2232" s="6" t="s">
        <v>3057</v>
      </c>
      <c r="K2232" s="6" t="s">
        <v>865</v>
      </c>
      <c r="L2232" s="6" t="s">
        <v>90</v>
      </c>
      <c r="M2232" s="6" t="s">
        <v>4438</v>
      </c>
      <c r="N2232" s="6" t="s">
        <v>4803</v>
      </c>
    </row>
    <row r="2233" spans="10:14" x14ac:dyDescent="0.25">
      <c r="J2233" s="6" t="s">
        <v>3059</v>
      </c>
      <c r="K2233" s="6" t="s">
        <v>4462</v>
      </c>
      <c r="L2233" s="6" t="s">
        <v>90</v>
      </c>
      <c r="M2233" s="6" t="s">
        <v>4434</v>
      </c>
      <c r="N2233" s="6" t="s">
        <v>4966</v>
      </c>
    </row>
    <row r="2234" spans="10:14" x14ac:dyDescent="0.25">
      <c r="J2234" s="6" t="s">
        <v>4365</v>
      </c>
      <c r="K2234" s="6" t="s">
        <v>4516</v>
      </c>
      <c r="L2234" s="6" t="s">
        <v>90</v>
      </c>
      <c r="M2234" s="6" t="s">
        <v>4455</v>
      </c>
      <c r="N2234" s="6" t="s">
        <v>5182</v>
      </c>
    </row>
    <row r="2235" spans="10:14" x14ac:dyDescent="0.25">
      <c r="J2235" s="6" t="s">
        <v>3061</v>
      </c>
      <c r="K2235" s="6" t="s">
        <v>4500</v>
      </c>
      <c r="L2235" s="6" t="s">
        <v>90</v>
      </c>
      <c r="M2235" s="6" t="s">
        <v>4481</v>
      </c>
      <c r="N2235" s="6" t="s">
        <v>6894</v>
      </c>
    </row>
    <row r="2236" spans="10:14" x14ac:dyDescent="0.25">
      <c r="J2236" s="6" t="s">
        <v>3062</v>
      </c>
      <c r="K2236" s="6" t="s">
        <v>90</v>
      </c>
      <c r="L2236" s="6" t="s">
        <v>90</v>
      </c>
      <c r="M2236" s="6" t="s">
        <v>90</v>
      </c>
      <c r="N2236" s="6" t="s">
        <v>90</v>
      </c>
    </row>
    <row r="2237" spans="10:14" x14ac:dyDescent="0.25">
      <c r="J2237" s="6" t="s">
        <v>3064</v>
      </c>
      <c r="K2237" s="6" t="s">
        <v>4536</v>
      </c>
      <c r="L2237" s="6" t="s">
        <v>90</v>
      </c>
      <c r="M2237" s="6" t="s">
        <v>4434</v>
      </c>
      <c r="N2237" s="6" t="s">
        <v>5671</v>
      </c>
    </row>
    <row r="2238" spans="10:14" x14ac:dyDescent="0.25">
      <c r="J2238" s="6" t="s">
        <v>3066</v>
      </c>
      <c r="K2238" s="6" t="s">
        <v>4507</v>
      </c>
      <c r="L2238" s="6" t="s">
        <v>90</v>
      </c>
      <c r="M2238" s="6" t="s">
        <v>4503</v>
      </c>
      <c r="N2238" s="6" t="s">
        <v>6895</v>
      </c>
    </row>
    <row r="2239" spans="10:14" x14ac:dyDescent="0.25">
      <c r="J2239" s="6" t="s">
        <v>4366</v>
      </c>
      <c r="K2239" s="6" t="s">
        <v>4528</v>
      </c>
      <c r="L2239" s="6" t="s">
        <v>90</v>
      </c>
      <c r="M2239" s="6" t="s">
        <v>4455</v>
      </c>
      <c r="N2239" s="6" t="s">
        <v>6896</v>
      </c>
    </row>
    <row r="2240" spans="10:14" x14ac:dyDescent="0.25">
      <c r="J2240" s="6" t="s">
        <v>3068</v>
      </c>
      <c r="K2240" s="6" t="s">
        <v>4574</v>
      </c>
      <c r="L2240" s="6" t="s">
        <v>90</v>
      </c>
      <c r="M2240" s="6" t="s">
        <v>4436</v>
      </c>
      <c r="N2240" s="6" t="s">
        <v>6897</v>
      </c>
    </row>
    <row r="2241" spans="10:14" x14ac:dyDescent="0.25">
      <c r="J2241" s="6" t="s">
        <v>4368</v>
      </c>
      <c r="K2241" s="6" t="s">
        <v>4462</v>
      </c>
      <c r="L2241" s="6" t="s">
        <v>90</v>
      </c>
      <c r="M2241" s="6" t="s">
        <v>4434</v>
      </c>
      <c r="N2241" s="6" t="s">
        <v>6898</v>
      </c>
    </row>
    <row r="2242" spans="10:14" x14ac:dyDescent="0.25">
      <c r="J2242" s="6" t="s">
        <v>4370</v>
      </c>
      <c r="K2242" s="6" t="s">
        <v>4462</v>
      </c>
      <c r="L2242" s="6" t="s">
        <v>90</v>
      </c>
      <c r="M2242" s="6" t="s">
        <v>4434</v>
      </c>
      <c r="N2242" s="6" t="s">
        <v>6899</v>
      </c>
    </row>
    <row r="2243" spans="10:14" x14ac:dyDescent="0.25">
      <c r="J2243" s="6" t="s">
        <v>4372</v>
      </c>
      <c r="K2243" s="6" t="s">
        <v>4565</v>
      </c>
      <c r="L2243" s="6" t="s">
        <v>90</v>
      </c>
      <c r="M2243" s="6" t="s">
        <v>4438</v>
      </c>
      <c r="N2243" s="6" t="s">
        <v>5616</v>
      </c>
    </row>
    <row r="2244" spans="10:14" x14ac:dyDescent="0.25">
      <c r="J2244" s="6" t="s">
        <v>3070</v>
      </c>
      <c r="K2244" s="6" t="s">
        <v>86</v>
      </c>
      <c r="L2244" s="6" t="s">
        <v>90</v>
      </c>
      <c r="M2244" s="6" t="s">
        <v>4438</v>
      </c>
      <c r="N2244" s="6" t="s">
        <v>5121</v>
      </c>
    </row>
    <row r="2245" spans="10:14" x14ac:dyDescent="0.25">
      <c r="J2245" s="6" t="s">
        <v>3072</v>
      </c>
      <c r="K2245" s="6" t="s">
        <v>4462</v>
      </c>
      <c r="L2245" s="6" t="s">
        <v>90</v>
      </c>
      <c r="M2245" s="6" t="s">
        <v>4434</v>
      </c>
      <c r="N2245" s="6" t="s">
        <v>6900</v>
      </c>
    </row>
    <row r="2246" spans="10:14" x14ac:dyDescent="0.25">
      <c r="J2246" s="6" t="s">
        <v>3074</v>
      </c>
      <c r="K2246" s="6" t="s">
        <v>4444</v>
      </c>
      <c r="L2246" s="6" t="s">
        <v>90</v>
      </c>
      <c r="M2246" s="6" t="s">
        <v>4438</v>
      </c>
      <c r="N2246" s="6" t="s">
        <v>5425</v>
      </c>
    </row>
    <row r="2247" spans="10:14" x14ac:dyDescent="0.25">
      <c r="J2247" s="6" t="s">
        <v>3076</v>
      </c>
      <c r="K2247" s="6" t="s">
        <v>4448</v>
      </c>
      <c r="L2247" s="6" t="s">
        <v>90</v>
      </c>
      <c r="M2247" s="6" t="s">
        <v>4431</v>
      </c>
      <c r="N2247" s="6" t="s">
        <v>6901</v>
      </c>
    </row>
    <row r="2248" spans="10:14" x14ac:dyDescent="0.25">
      <c r="J2248" s="6" t="s">
        <v>3078</v>
      </c>
      <c r="K2248" s="6" t="s">
        <v>4433</v>
      </c>
      <c r="L2248" s="6" t="s">
        <v>90</v>
      </c>
      <c r="M2248" s="6" t="s">
        <v>4434</v>
      </c>
      <c r="N2248" s="6" t="s">
        <v>4939</v>
      </c>
    </row>
    <row r="2249" spans="10:14" x14ac:dyDescent="0.25">
      <c r="J2249" s="6" t="s">
        <v>3080</v>
      </c>
      <c r="K2249" s="6" t="s">
        <v>4468</v>
      </c>
      <c r="L2249" s="6" t="s">
        <v>90</v>
      </c>
      <c r="M2249" s="6" t="s">
        <v>4434</v>
      </c>
      <c r="N2249" s="6" t="s">
        <v>4771</v>
      </c>
    </row>
    <row r="2250" spans="10:14" x14ac:dyDescent="0.25">
      <c r="J2250" s="6" t="s">
        <v>3083</v>
      </c>
      <c r="K2250" s="6" t="s">
        <v>4554</v>
      </c>
      <c r="L2250" s="6" t="s">
        <v>90</v>
      </c>
      <c r="M2250" s="6" t="s">
        <v>118</v>
      </c>
      <c r="N2250" s="6" t="s">
        <v>5165</v>
      </c>
    </row>
    <row r="2251" spans="10:14" x14ac:dyDescent="0.25">
      <c r="J2251" s="6" t="s">
        <v>3084</v>
      </c>
      <c r="K2251" s="6" t="s">
        <v>90</v>
      </c>
      <c r="L2251" s="6" t="s">
        <v>90</v>
      </c>
      <c r="M2251" s="6" t="s">
        <v>90</v>
      </c>
      <c r="N2251" s="6" t="s">
        <v>90</v>
      </c>
    </row>
    <row r="2252" spans="10:14" x14ac:dyDescent="0.25">
      <c r="J2252" s="6" t="s">
        <v>3086</v>
      </c>
      <c r="K2252" s="6" t="s">
        <v>4559</v>
      </c>
      <c r="L2252" s="6" t="s">
        <v>90</v>
      </c>
      <c r="M2252" s="6" t="s">
        <v>4455</v>
      </c>
      <c r="N2252" s="6" t="s">
        <v>5402</v>
      </c>
    </row>
    <row r="2253" spans="10:14" x14ac:dyDescent="0.25">
      <c r="J2253" s="6" t="s">
        <v>3088</v>
      </c>
      <c r="K2253" s="6" t="s">
        <v>4497</v>
      </c>
      <c r="L2253" s="6" t="s">
        <v>90</v>
      </c>
      <c r="M2253" s="6" t="s">
        <v>4431</v>
      </c>
      <c r="N2253" s="6" t="s">
        <v>6902</v>
      </c>
    </row>
    <row r="2254" spans="10:14" x14ac:dyDescent="0.25">
      <c r="J2254" s="6" t="s">
        <v>3090</v>
      </c>
      <c r="K2254" s="6" t="s">
        <v>4556</v>
      </c>
      <c r="L2254" s="6" t="s">
        <v>90</v>
      </c>
      <c r="M2254" s="6" t="s">
        <v>4481</v>
      </c>
      <c r="N2254" s="6" t="s">
        <v>4726</v>
      </c>
    </row>
    <row r="2255" spans="10:14" x14ac:dyDescent="0.25">
      <c r="J2255" s="6" t="s">
        <v>3091</v>
      </c>
      <c r="K2255" s="6" t="s">
        <v>90</v>
      </c>
      <c r="L2255" s="6" t="s">
        <v>90</v>
      </c>
      <c r="M2255" s="6" t="s">
        <v>90</v>
      </c>
      <c r="N2255" s="6" t="s">
        <v>90</v>
      </c>
    </row>
    <row r="2256" spans="10:14" x14ac:dyDescent="0.25">
      <c r="J2256" s="6" t="s">
        <v>3093</v>
      </c>
      <c r="K2256" s="6" t="s">
        <v>4507</v>
      </c>
      <c r="L2256" s="6" t="s">
        <v>90</v>
      </c>
      <c r="M2256" s="6" t="s">
        <v>4503</v>
      </c>
      <c r="N2256" s="6" t="s">
        <v>5022</v>
      </c>
    </row>
    <row r="2257" spans="10:14" x14ac:dyDescent="0.25">
      <c r="J2257" s="6" t="s">
        <v>3095</v>
      </c>
      <c r="K2257" s="6" t="s">
        <v>4508</v>
      </c>
      <c r="L2257" s="6" t="s">
        <v>90</v>
      </c>
      <c r="M2257" s="6" t="s">
        <v>4441</v>
      </c>
      <c r="N2257" s="6" t="s">
        <v>4871</v>
      </c>
    </row>
    <row r="2258" spans="10:14" x14ac:dyDescent="0.25">
      <c r="J2258" s="6" t="s">
        <v>3097</v>
      </c>
      <c r="K2258" s="6" t="s">
        <v>4499</v>
      </c>
      <c r="L2258" s="6" t="s">
        <v>90</v>
      </c>
      <c r="M2258" s="6" t="s">
        <v>4438</v>
      </c>
      <c r="N2258" s="6" t="s">
        <v>4705</v>
      </c>
    </row>
    <row r="2259" spans="10:14" x14ac:dyDescent="0.25">
      <c r="J2259" s="6" t="s">
        <v>3099</v>
      </c>
      <c r="K2259" s="6" t="s">
        <v>4447</v>
      </c>
      <c r="L2259" s="6" t="s">
        <v>90</v>
      </c>
      <c r="M2259" s="6" t="s">
        <v>4436</v>
      </c>
      <c r="N2259" s="6" t="s">
        <v>6903</v>
      </c>
    </row>
    <row r="2260" spans="10:14" x14ac:dyDescent="0.25">
      <c r="J2260" s="6" t="s">
        <v>3101</v>
      </c>
      <c r="K2260" s="6" t="s">
        <v>4430</v>
      </c>
      <c r="L2260" s="6" t="s">
        <v>90</v>
      </c>
      <c r="M2260" s="6" t="s">
        <v>4431</v>
      </c>
      <c r="N2260" s="6" t="s">
        <v>5179</v>
      </c>
    </row>
    <row r="2261" spans="10:14" x14ac:dyDescent="0.25">
      <c r="J2261" s="6" t="s">
        <v>3103</v>
      </c>
      <c r="K2261" s="6" t="s">
        <v>4522</v>
      </c>
      <c r="L2261" s="6" t="s">
        <v>90</v>
      </c>
      <c r="M2261" s="6" t="s">
        <v>4503</v>
      </c>
      <c r="N2261" s="6" t="s">
        <v>6904</v>
      </c>
    </row>
    <row r="2262" spans="10:14" x14ac:dyDescent="0.25">
      <c r="J2262" s="6" t="s">
        <v>3105</v>
      </c>
      <c r="K2262" s="6" t="s">
        <v>4576</v>
      </c>
      <c r="L2262" s="6" t="s">
        <v>90</v>
      </c>
      <c r="M2262" s="6" t="s">
        <v>4431</v>
      </c>
      <c r="N2262" s="6" t="s">
        <v>4744</v>
      </c>
    </row>
    <row r="2263" spans="10:14" x14ac:dyDescent="0.25">
      <c r="J2263" s="6" t="s">
        <v>3107</v>
      </c>
      <c r="K2263" s="6" t="s">
        <v>4502</v>
      </c>
      <c r="L2263" s="6" t="s">
        <v>90</v>
      </c>
      <c r="M2263" s="6" t="s">
        <v>4503</v>
      </c>
      <c r="N2263" s="6" t="s">
        <v>6905</v>
      </c>
    </row>
    <row r="2264" spans="10:14" x14ac:dyDescent="0.25">
      <c r="J2264" s="6" t="s">
        <v>3109</v>
      </c>
      <c r="K2264" s="6" t="s">
        <v>4447</v>
      </c>
      <c r="L2264" s="6" t="s">
        <v>90</v>
      </c>
      <c r="M2264" s="6" t="s">
        <v>4436</v>
      </c>
      <c r="N2264" s="6" t="s">
        <v>6906</v>
      </c>
    </row>
    <row r="2265" spans="10:14" x14ac:dyDescent="0.25">
      <c r="J2265" s="6" t="s">
        <v>3111</v>
      </c>
      <c r="K2265" s="6" t="s">
        <v>4472</v>
      </c>
      <c r="L2265" s="6" t="s">
        <v>90</v>
      </c>
      <c r="M2265" s="6" t="s">
        <v>4438</v>
      </c>
      <c r="N2265" s="6" t="s">
        <v>4897</v>
      </c>
    </row>
    <row r="2266" spans="10:14" x14ac:dyDescent="0.25">
      <c r="J2266" s="6" t="s">
        <v>3113</v>
      </c>
      <c r="K2266" s="6" t="s">
        <v>3153</v>
      </c>
      <c r="L2266" s="6" t="s">
        <v>90</v>
      </c>
      <c r="M2266" s="6" t="s">
        <v>4438</v>
      </c>
      <c r="N2266" s="6" t="s">
        <v>5203</v>
      </c>
    </row>
    <row r="2267" spans="10:14" x14ac:dyDescent="0.25">
      <c r="J2267" s="6" t="s">
        <v>4374</v>
      </c>
      <c r="K2267" s="6" t="s">
        <v>4552</v>
      </c>
      <c r="L2267" s="6" t="s">
        <v>90</v>
      </c>
      <c r="M2267" s="6" t="s">
        <v>4436</v>
      </c>
      <c r="N2267" s="6" t="s">
        <v>6907</v>
      </c>
    </row>
    <row r="2268" spans="10:14" x14ac:dyDescent="0.25">
      <c r="J2268" s="6" t="s">
        <v>3115</v>
      </c>
      <c r="K2268" s="6" t="s">
        <v>4473</v>
      </c>
      <c r="L2268" s="6" t="s">
        <v>90</v>
      </c>
      <c r="M2268" s="6" t="s">
        <v>4434</v>
      </c>
      <c r="N2268" s="6" t="s">
        <v>5468</v>
      </c>
    </row>
    <row r="2269" spans="10:14" x14ac:dyDescent="0.25">
      <c r="J2269" s="6" t="s">
        <v>3117</v>
      </c>
      <c r="K2269" s="6" t="s">
        <v>4509</v>
      </c>
      <c r="L2269" s="6" t="s">
        <v>90</v>
      </c>
      <c r="M2269" s="6" t="s">
        <v>4434</v>
      </c>
      <c r="N2269" s="6" t="s">
        <v>4700</v>
      </c>
    </row>
    <row r="2270" spans="10:14" x14ac:dyDescent="0.25">
      <c r="J2270" s="6" t="s">
        <v>4376</v>
      </c>
      <c r="K2270" s="6" t="s">
        <v>4488</v>
      </c>
      <c r="L2270" s="6" t="s">
        <v>90</v>
      </c>
      <c r="M2270" s="6" t="s">
        <v>130</v>
      </c>
      <c r="N2270" s="6" t="s">
        <v>6908</v>
      </c>
    </row>
    <row r="2271" spans="10:14" x14ac:dyDescent="0.25">
      <c r="J2271" s="6" t="s">
        <v>3119</v>
      </c>
      <c r="K2271" s="6" t="s">
        <v>4480</v>
      </c>
      <c r="L2271" s="6" t="s">
        <v>90</v>
      </c>
      <c r="M2271" s="6" t="s">
        <v>4481</v>
      </c>
      <c r="N2271" s="6" t="s">
        <v>6909</v>
      </c>
    </row>
    <row r="2272" spans="10:14" x14ac:dyDescent="0.25">
      <c r="J2272" s="6" t="s">
        <v>3121</v>
      </c>
      <c r="K2272" s="6" t="s">
        <v>4475</v>
      </c>
      <c r="L2272" s="6" t="s">
        <v>90</v>
      </c>
      <c r="M2272" s="6" t="s">
        <v>118</v>
      </c>
      <c r="N2272" s="6" t="s">
        <v>6910</v>
      </c>
    </row>
    <row r="2273" spans="10:14" x14ac:dyDescent="0.25">
      <c r="J2273" s="6" t="s">
        <v>4377</v>
      </c>
      <c r="K2273" s="6" t="s">
        <v>4496</v>
      </c>
      <c r="L2273" s="6" t="s">
        <v>90</v>
      </c>
      <c r="M2273" s="6" t="s">
        <v>4438</v>
      </c>
      <c r="N2273" s="6" t="s">
        <v>6911</v>
      </c>
    </row>
    <row r="2274" spans="10:14" x14ac:dyDescent="0.25">
      <c r="J2274" s="6" t="s">
        <v>3123</v>
      </c>
      <c r="K2274" s="6" t="s">
        <v>4559</v>
      </c>
      <c r="L2274" s="6" t="s">
        <v>90</v>
      </c>
      <c r="M2274" s="6" t="s">
        <v>4455</v>
      </c>
      <c r="N2274" s="6" t="s">
        <v>5617</v>
      </c>
    </row>
    <row r="2275" spans="10:14" x14ac:dyDescent="0.25">
      <c r="J2275" s="6" t="s">
        <v>3125</v>
      </c>
      <c r="K2275" s="6" t="s">
        <v>4531</v>
      </c>
      <c r="L2275" s="6" t="s">
        <v>90</v>
      </c>
      <c r="M2275" s="6" t="s">
        <v>4441</v>
      </c>
      <c r="N2275" s="6" t="s">
        <v>5561</v>
      </c>
    </row>
    <row r="2276" spans="10:14" x14ac:dyDescent="0.25">
      <c r="J2276" s="6" t="s">
        <v>4379</v>
      </c>
      <c r="K2276" s="6" t="s">
        <v>4515</v>
      </c>
      <c r="L2276" s="6" t="s">
        <v>90</v>
      </c>
      <c r="M2276" s="6" t="s">
        <v>4438</v>
      </c>
      <c r="N2276" s="6" t="s">
        <v>5618</v>
      </c>
    </row>
    <row r="2277" spans="10:14" x14ac:dyDescent="0.25">
      <c r="J2277" s="6" t="s">
        <v>3127</v>
      </c>
      <c r="K2277" s="6" t="s">
        <v>4500</v>
      </c>
      <c r="L2277" s="6" t="s">
        <v>90</v>
      </c>
      <c r="M2277" s="6" t="s">
        <v>4481</v>
      </c>
      <c r="N2277" s="6" t="s">
        <v>6912</v>
      </c>
    </row>
    <row r="2278" spans="10:14" x14ac:dyDescent="0.25">
      <c r="J2278" s="6" t="s">
        <v>3128</v>
      </c>
      <c r="K2278" s="6" t="s">
        <v>4462</v>
      </c>
      <c r="L2278" s="6" t="s">
        <v>90</v>
      </c>
      <c r="M2278" s="6" t="s">
        <v>4434</v>
      </c>
      <c r="N2278" s="6" t="s">
        <v>5672</v>
      </c>
    </row>
    <row r="2279" spans="10:14" x14ac:dyDescent="0.25">
      <c r="J2279" s="6" t="s">
        <v>3130</v>
      </c>
      <c r="K2279" s="6" t="s">
        <v>4447</v>
      </c>
      <c r="L2279" s="6" t="s">
        <v>90</v>
      </c>
      <c r="M2279" s="6" t="s">
        <v>4436</v>
      </c>
      <c r="N2279" s="6" t="s">
        <v>6913</v>
      </c>
    </row>
    <row r="2280" spans="10:14" x14ac:dyDescent="0.25">
      <c r="J2280" s="6" t="s">
        <v>3132</v>
      </c>
      <c r="K2280" s="6" t="s">
        <v>4458</v>
      </c>
      <c r="L2280" s="6" t="s">
        <v>90</v>
      </c>
      <c r="M2280" s="6" t="s">
        <v>4436</v>
      </c>
      <c r="N2280" s="6" t="s">
        <v>4797</v>
      </c>
    </row>
    <row r="2281" spans="10:14" x14ac:dyDescent="0.25">
      <c r="J2281" s="6" t="s">
        <v>3134</v>
      </c>
      <c r="K2281" s="6" t="s">
        <v>4575</v>
      </c>
      <c r="L2281" s="6" t="s">
        <v>90</v>
      </c>
      <c r="M2281" s="6" t="s">
        <v>130</v>
      </c>
      <c r="N2281" s="6" t="s">
        <v>4769</v>
      </c>
    </row>
    <row r="2282" spans="10:14" x14ac:dyDescent="0.25">
      <c r="J2282" s="6" t="s">
        <v>3136</v>
      </c>
      <c r="K2282" s="6" t="s">
        <v>4535</v>
      </c>
      <c r="L2282" s="6" t="s">
        <v>90</v>
      </c>
      <c r="M2282" s="6" t="s">
        <v>4481</v>
      </c>
      <c r="N2282" s="6" t="s">
        <v>5038</v>
      </c>
    </row>
    <row r="2283" spans="10:14" x14ac:dyDescent="0.25">
      <c r="J2283" s="6" t="s">
        <v>3138</v>
      </c>
      <c r="K2283" s="6" t="s">
        <v>4521</v>
      </c>
      <c r="L2283" s="6" t="s">
        <v>90</v>
      </c>
      <c r="M2283" s="6" t="s">
        <v>4441</v>
      </c>
      <c r="N2283" s="6" t="s">
        <v>5337</v>
      </c>
    </row>
    <row r="2284" spans="10:14" x14ac:dyDescent="0.25">
      <c r="J2284" s="6" t="s">
        <v>4381</v>
      </c>
      <c r="K2284" s="6" t="s">
        <v>4535</v>
      </c>
      <c r="L2284" s="6" t="s">
        <v>90</v>
      </c>
      <c r="M2284" s="6" t="s">
        <v>4481</v>
      </c>
      <c r="N2284" s="6" t="s">
        <v>5650</v>
      </c>
    </row>
    <row r="2285" spans="10:14" x14ac:dyDescent="0.25">
      <c r="J2285" s="6" t="s">
        <v>3140</v>
      </c>
      <c r="K2285" s="6" t="s">
        <v>4561</v>
      </c>
      <c r="L2285" s="6" t="s">
        <v>90</v>
      </c>
      <c r="M2285" s="6" t="s">
        <v>4441</v>
      </c>
      <c r="N2285" s="6" t="s">
        <v>5619</v>
      </c>
    </row>
    <row r="2286" spans="10:14" x14ac:dyDescent="0.25">
      <c r="J2286" s="6" t="s">
        <v>4382</v>
      </c>
      <c r="K2286" s="6" t="s">
        <v>4456</v>
      </c>
      <c r="L2286" s="6" t="s">
        <v>90</v>
      </c>
      <c r="M2286" s="6" t="s">
        <v>4431</v>
      </c>
      <c r="N2286" s="6" t="s">
        <v>6914</v>
      </c>
    </row>
    <row r="2287" spans="10:14" x14ac:dyDescent="0.25">
      <c r="J2287" s="6" t="s">
        <v>3143</v>
      </c>
      <c r="K2287" s="6" t="s">
        <v>4531</v>
      </c>
      <c r="L2287" s="6" t="s">
        <v>90</v>
      </c>
      <c r="M2287" s="6" t="s">
        <v>4441</v>
      </c>
      <c r="N2287" s="6" t="s">
        <v>6915</v>
      </c>
    </row>
    <row r="2288" spans="10:14" x14ac:dyDescent="0.25">
      <c r="J2288" s="6" t="s">
        <v>4384</v>
      </c>
      <c r="K2288" s="6" t="s">
        <v>4444</v>
      </c>
      <c r="L2288" s="6" t="s">
        <v>90</v>
      </c>
      <c r="M2288" s="6" t="s">
        <v>4438</v>
      </c>
      <c r="N2288" s="6" t="s">
        <v>5331</v>
      </c>
    </row>
    <row r="2289" spans="10:14" x14ac:dyDescent="0.25">
      <c r="J2289" s="6" t="s">
        <v>3145</v>
      </c>
      <c r="K2289" s="6" t="s">
        <v>4464</v>
      </c>
      <c r="L2289" s="6" t="s">
        <v>90</v>
      </c>
      <c r="M2289" s="6" t="s">
        <v>4434</v>
      </c>
      <c r="N2289" s="6" t="s">
        <v>6916</v>
      </c>
    </row>
    <row r="2290" spans="10:14" x14ac:dyDescent="0.25">
      <c r="J2290" s="6" t="s">
        <v>3147</v>
      </c>
      <c r="K2290" s="6" t="s">
        <v>4462</v>
      </c>
      <c r="L2290" s="6" t="s">
        <v>90</v>
      </c>
      <c r="M2290" s="6" t="s">
        <v>4434</v>
      </c>
      <c r="N2290" s="6" t="s">
        <v>6917</v>
      </c>
    </row>
    <row r="2291" spans="10:14" x14ac:dyDescent="0.25">
      <c r="J2291" s="6" t="s">
        <v>3149</v>
      </c>
      <c r="K2291" s="6" t="s">
        <v>4473</v>
      </c>
      <c r="L2291" s="6" t="s">
        <v>90</v>
      </c>
      <c r="M2291" s="6" t="s">
        <v>4434</v>
      </c>
      <c r="N2291" s="6" t="s">
        <v>6918</v>
      </c>
    </row>
    <row r="2292" spans="10:14" x14ac:dyDescent="0.25">
      <c r="J2292" s="6" t="s">
        <v>3151</v>
      </c>
      <c r="K2292" s="6" t="s">
        <v>4488</v>
      </c>
      <c r="L2292" s="6" t="s">
        <v>90</v>
      </c>
      <c r="M2292" s="6" t="s">
        <v>130</v>
      </c>
      <c r="N2292" s="6" t="s">
        <v>4721</v>
      </c>
    </row>
    <row r="2293" spans="10:14" x14ac:dyDescent="0.25">
      <c r="J2293" s="6" t="s">
        <v>4385</v>
      </c>
      <c r="K2293" s="6" t="s">
        <v>4469</v>
      </c>
      <c r="L2293" s="6" t="s">
        <v>90</v>
      </c>
      <c r="M2293" s="6" t="s">
        <v>4450</v>
      </c>
      <c r="N2293" s="6" t="s">
        <v>6919</v>
      </c>
    </row>
    <row r="2294" spans="10:14" x14ac:dyDescent="0.25">
      <c r="J2294" s="6" t="s">
        <v>4386</v>
      </c>
      <c r="K2294" s="6" t="s">
        <v>4557</v>
      </c>
      <c r="L2294" s="6" t="s">
        <v>90</v>
      </c>
      <c r="M2294" s="6" t="s">
        <v>4441</v>
      </c>
      <c r="N2294" s="6" t="s">
        <v>6920</v>
      </c>
    </row>
    <row r="2295" spans="10:14" x14ac:dyDescent="0.25">
      <c r="J2295" s="6" t="s">
        <v>4387</v>
      </c>
      <c r="K2295" s="6" t="s">
        <v>4573</v>
      </c>
      <c r="L2295" s="6" t="s">
        <v>90</v>
      </c>
      <c r="M2295" s="6" t="s">
        <v>4503</v>
      </c>
      <c r="N2295" s="6" t="s">
        <v>4706</v>
      </c>
    </row>
    <row r="2296" spans="10:14" x14ac:dyDescent="0.25">
      <c r="J2296" s="6" t="s">
        <v>3154</v>
      </c>
      <c r="K2296" s="6" t="s">
        <v>3153</v>
      </c>
      <c r="L2296" s="6" t="s">
        <v>90</v>
      </c>
      <c r="M2296" s="6" t="s">
        <v>4438</v>
      </c>
      <c r="N2296" s="6" t="s">
        <v>4717</v>
      </c>
    </row>
    <row r="2297" spans="10:14" x14ac:dyDescent="0.25">
      <c r="J2297" s="6" t="s">
        <v>3156</v>
      </c>
      <c r="K2297" s="6" t="s">
        <v>4500</v>
      </c>
      <c r="L2297" s="6" t="s">
        <v>90</v>
      </c>
      <c r="M2297" s="6" t="s">
        <v>4481</v>
      </c>
      <c r="N2297" s="6" t="s">
        <v>4955</v>
      </c>
    </row>
    <row r="2298" spans="10:14" x14ac:dyDescent="0.25">
      <c r="J2298" s="6" t="s">
        <v>3158</v>
      </c>
      <c r="K2298" s="6" t="s">
        <v>4502</v>
      </c>
      <c r="L2298" s="6" t="s">
        <v>90</v>
      </c>
      <c r="M2298" s="6" t="s">
        <v>4503</v>
      </c>
      <c r="N2298" s="6" t="s">
        <v>4795</v>
      </c>
    </row>
    <row r="2299" spans="10:14" x14ac:dyDescent="0.25">
      <c r="J2299" s="6" t="s">
        <v>3160</v>
      </c>
      <c r="K2299" s="6" t="s">
        <v>4439</v>
      </c>
      <c r="L2299" s="6" t="s">
        <v>90</v>
      </c>
      <c r="M2299" s="6" t="s">
        <v>4438</v>
      </c>
      <c r="N2299" s="6" t="s">
        <v>5423</v>
      </c>
    </row>
    <row r="2300" spans="10:14" x14ac:dyDescent="0.25">
      <c r="J2300" s="6" t="s">
        <v>3162</v>
      </c>
      <c r="K2300" s="6" t="s">
        <v>4533</v>
      </c>
      <c r="L2300" s="6" t="s">
        <v>90</v>
      </c>
      <c r="M2300" s="6" t="s">
        <v>4450</v>
      </c>
      <c r="N2300" s="6" t="s">
        <v>6921</v>
      </c>
    </row>
    <row r="2301" spans="10:14" x14ac:dyDescent="0.25">
      <c r="J2301" s="6" t="s">
        <v>4388</v>
      </c>
      <c r="K2301" s="6" t="s">
        <v>4461</v>
      </c>
      <c r="L2301" s="6" t="s">
        <v>90</v>
      </c>
      <c r="M2301" s="6" t="s">
        <v>4450</v>
      </c>
      <c r="N2301" s="6" t="s">
        <v>6922</v>
      </c>
    </row>
    <row r="2302" spans="10:14" x14ac:dyDescent="0.25">
      <c r="J2302" s="6" t="s">
        <v>3163</v>
      </c>
      <c r="K2302" s="6" t="s">
        <v>4464</v>
      </c>
      <c r="L2302" s="6" t="s">
        <v>90</v>
      </c>
      <c r="M2302" s="6" t="s">
        <v>4434</v>
      </c>
      <c r="N2302" s="6" t="s">
        <v>6923</v>
      </c>
    </row>
    <row r="2303" spans="10:14" x14ac:dyDescent="0.25">
      <c r="J2303" s="6" t="s">
        <v>3165</v>
      </c>
      <c r="K2303" s="6" t="s">
        <v>4468</v>
      </c>
      <c r="L2303" s="6" t="s">
        <v>90</v>
      </c>
      <c r="M2303" s="6" t="s">
        <v>4434</v>
      </c>
      <c r="N2303" s="6" t="s">
        <v>6924</v>
      </c>
    </row>
    <row r="2304" spans="10:14" x14ac:dyDescent="0.25">
      <c r="J2304" s="6" t="s">
        <v>4390</v>
      </c>
      <c r="K2304" s="6" t="s">
        <v>4440</v>
      </c>
      <c r="L2304" s="6" t="s">
        <v>90</v>
      </c>
      <c r="M2304" s="6" t="s">
        <v>4441</v>
      </c>
      <c r="N2304" s="6" t="s">
        <v>6925</v>
      </c>
    </row>
    <row r="2305" spans="10:14" x14ac:dyDescent="0.25">
      <c r="J2305" s="6" t="s">
        <v>4392</v>
      </c>
      <c r="K2305" s="6" t="s">
        <v>4518</v>
      </c>
      <c r="L2305" s="6" t="s">
        <v>90</v>
      </c>
      <c r="M2305" s="6" t="s">
        <v>4438</v>
      </c>
      <c r="N2305" s="6" t="s">
        <v>4903</v>
      </c>
    </row>
    <row r="2306" spans="10:14" x14ac:dyDescent="0.25">
      <c r="J2306" s="6" t="s">
        <v>3167</v>
      </c>
      <c r="K2306" s="6" t="s">
        <v>4537</v>
      </c>
      <c r="L2306" s="6" t="s">
        <v>90</v>
      </c>
      <c r="M2306" s="6" t="s">
        <v>4455</v>
      </c>
      <c r="N2306" s="6" t="s">
        <v>6926</v>
      </c>
    </row>
    <row r="2307" spans="10:14" x14ac:dyDescent="0.25">
      <c r="J2307" s="6" t="s">
        <v>3169</v>
      </c>
      <c r="K2307" s="6" t="s">
        <v>4476</v>
      </c>
      <c r="L2307" s="6" t="s">
        <v>90</v>
      </c>
      <c r="M2307" s="6" t="s">
        <v>130</v>
      </c>
      <c r="N2307" s="6" t="s">
        <v>6927</v>
      </c>
    </row>
    <row r="2308" spans="10:14" x14ac:dyDescent="0.25">
      <c r="J2308" s="6" t="s">
        <v>3170</v>
      </c>
      <c r="K2308" s="6" t="s">
        <v>4427</v>
      </c>
      <c r="L2308" s="6" t="s">
        <v>90</v>
      </c>
      <c r="M2308" s="6" t="s">
        <v>4503</v>
      </c>
      <c r="N2308" s="6" t="s">
        <v>5009</v>
      </c>
    </row>
    <row r="2309" spans="10:14" x14ac:dyDescent="0.25">
      <c r="J2309" s="6" t="s">
        <v>3172</v>
      </c>
      <c r="K2309" s="6" t="s">
        <v>4482</v>
      </c>
      <c r="L2309" s="6" t="s">
        <v>90</v>
      </c>
      <c r="M2309" s="6" t="s">
        <v>4436</v>
      </c>
      <c r="N2309" s="6" t="s">
        <v>5422</v>
      </c>
    </row>
    <row r="2310" spans="10:14" x14ac:dyDescent="0.25">
      <c r="J2310" s="6" t="s">
        <v>3174</v>
      </c>
      <c r="K2310" s="6" t="s">
        <v>4501</v>
      </c>
      <c r="L2310" s="6" t="s">
        <v>90</v>
      </c>
      <c r="M2310" s="6" t="s">
        <v>4441</v>
      </c>
      <c r="N2310" s="6" t="s">
        <v>4774</v>
      </c>
    </row>
    <row r="2311" spans="10:14" x14ac:dyDescent="0.25">
      <c r="J2311" s="6" t="s">
        <v>3176</v>
      </c>
      <c r="K2311" s="6" t="s">
        <v>4478</v>
      </c>
      <c r="L2311" s="6" t="s">
        <v>90</v>
      </c>
      <c r="M2311" s="6" t="s">
        <v>4438</v>
      </c>
      <c r="N2311" s="6" t="s">
        <v>6928</v>
      </c>
    </row>
    <row r="2312" spans="10:14" x14ac:dyDescent="0.25">
      <c r="J2312" s="6" t="s">
        <v>4393</v>
      </c>
      <c r="K2312" s="6" t="s">
        <v>4447</v>
      </c>
      <c r="L2312" s="6" t="s">
        <v>90</v>
      </c>
      <c r="M2312" s="6" t="s">
        <v>4436</v>
      </c>
      <c r="N2312" s="6" t="s">
        <v>6929</v>
      </c>
    </row>
    <row r="2313" spans="10:14" x14ac:dyDescent="0.25">
      <c r="J2313" s="6" t="s">
        <v>3178</v>
      </c>
      <c r="K2313" s="6" t="s">
        <v>4440</v>
      </c>
      <c r="L2313" s="6" t="s">
        <v>90</v>
      </c>
      <c r="M2313" s="6" t="s">
        <v>4441</v>
      </c>
      <c r="N2313" s="6" t="s">
        <v>5248</v>
      </c>
    </row>
    <row r="2314" spans="10:14" x14ac:dyDescent="0.25">
      <c r="J2314" s="6" t="s">
        <v>3180</v>
      </c>
      <c r="K2314" s="6" t="s">
        <v>4472</v>
      </c>
      <c r="L2314" s="6" t="s">
        <v>90</v>
      </c>
      <c r="M2314" s="6" t="s">
        <v>4438</v>
      </c>
      <c r="N2314" s="6" t="s">
        <v>5135</v>
      </c>
    </row>
    <row r="2315" spans="10:14" x14ac:dyDescent="0.25">
      <c r="J2315" s="6" t="s">
        <v>4594</v>
      </c>
      <c r="K2315" s="6" t="s">
        <v>4472</v>
      </c>
      <c r="L2315" s="6" t="s">
        <v>90</v>
      </c>
      <c r="M2315" s="6" t="s">
        <v>4438</v>
      </c>
      <c r="N2315" s="6" t="s">
        <v>5135</v>
      </c>
    </row>
    <row r="2316" spans="10:14" x14ac:dyDescent="0.25">
      <c r="J2316" s="6" t="s">
        <v>3183</v>
      </c>
      <c r="K2316" s="6" t="s">
        <v>4495</v>
      </c>
      <c r="L2316" s="6" t="s">
        <v>90</v>
      </c>
      <c r="M2316" s="6" t="s">
        <v>4431</v>
      </c>
      <c r="N2316" s="6" t="s">
        <v>4823</v>
      </c>
    </row>
    <row r="2317" spans="10:14" x14ac:dyDescent="0.25">
      <c r="J2317" s="6" t="s">
        <v>3185</v>
      </c>
      <c r="K2317" s="6" t="s">
        <v>4447</v>
      </c>
      <c r="L2317" s="6" t="s">
        <v>90</v>
      </c>
      <c r="M2317" s="6" t="s">
        <v>4436</v>
      </c>
      <c r="N2317" s="6" t="s">
        <v>6930</v>
      </c>
    </row>
    <row r="2318" spans="10:14" x14ac:dyDescent="0.25">
      <c r="J2318" s="6" t="s">
        <v>4394</v>
      </c>
      <c r="K2318" s="6" t="s">
        <v>4452</v>
      </c>
      <c r="L2318" s="6" t="s">
        <v>90</v>
      </c>
      <c r="M2318" s="6" t="s">
        <v>4438</v>
      </c>
      <c r="N2318" s="6" t="s">
        <v>4762</v>
      </c>
    </row>
    <row r="2319" spans="10:14" x14ac:dyDescent="0.25">
      <c r="J2319" s="6" t="s">
        <v>3187</v>
      </c>
      <c r="K2319" s="6" t="s">
        <v>4482</v>
      </c>
      <c r="L2319" s="6" t="s">
        <v>90</v>
      </c>
      <c r="M2319" s="6" t="s">
        <v>4436</v>
      </c>
      <c r="N2319" s="6" t="s">
        <v>6931</v>
      </c>
    </row>
    <row r="2320" spans="10:14" x14ac:dyDescent="0.25">
      <c r="J2320" s="6" t="s">
        <v>3189</v>
      </c>
      <c r="K2320" s="6" t="s">
        <v>4525</v>
      </c>
      <c r="L2320" s="6" t="s">
        <v>90</v>
      </c>
      <c r="M2320" s="6" t="s">
        <v>118</v>
      </c>
      <c r="N2320" s="6" t="s">
        <v>6932</v>
      </c>
    </row>
    <row r="2321" spans="10:14" x14ac:dyDescent="0.25">
      <c r="J2321" s="6" t="s">
        <v>3191</v>
      </c>
      <c r="K2321" s="6" t="s">
        <v>4496</v>
      </c>
      <c r="L2321" s="6" t="s">
        <v>90</v>
      </c>
      <c r="M2321" s="6" t="s">
        <v>4438</v>
      </c>
      <c r="N2321" s="6" t="s">
        <v>5032</v>
      </c>
    </row>
    <row r="2322" spans="10:14" x14ac:dyDescent="0.25">
      <c r="J2322" s="6" t="s">
        <v>3193</v>
      </c>
      <c r="K2322" s="6" t="s">
        <v>4490</v>
      </c>
      <c r="L2322" s="6" t="s">
        <v>90</v>
      </c>
      <c r="M2322" s="6" t="s">
        <v>4436</v>
      </c>
      <c r="N2322" s="6" t="s">
        <v>6933</v>
      </c>
    </row>
    <row r="2323" spans="10:14" x14ac:dyDescent="0.25">
      <c r="J2323" s="6" t="s">
        <v>3195</v>
      </c>
      <c r="K2323" s="6" t="s">
        <v>4498</v>
      </c>
      <c r="L2323" s="6" t="s">
        <v>90</v>
      </c>
      <c r="M2323" s="6" t="s">
        <v>4436</v>
      </c>
      <c r="N2323" s="6" t="s">
        <v>4915</v>
      </c>
    </row>
    <row r="2324" spans="10:14" x14ac:dyDescent="0.25">
      <c r="J2324" s="6" t="s">
        <v>3197</v>
      </c>
      <c r="K2324" s="6" t="s">
        <v>4492</v>
      </c>
      <c r="L2324" s="6" t="s">
        <v>90</v>
      </c>
      <c r="M2324" s="6" t="s">
        <v>4438</v>
      </c>
      <c r="N2324" s="6" t="s">
        <v>5620</v>
      </c>
    </row>
    <row r="2325" spans="10:14" x14ac:dyDescent="0.25">
      <c r="J2325" s="6" t="s">
        <v>3199</v>
      </c>
      <c r="K2325" s="6" t="s">
        <v>4502</v>
      </c>
      <c r="L2325" s="6" t="s">
        <v>90</v>
      </c>
      <c r="M2325" s="6" t="s">
        <v>4503</v>
      </c>
      <c r="N2325" s="6" t="s">
        <v>6934</v>
      </c>
    </row>
    <row r="2326" spans="10:14" x14ac:dyDescent="0.25">
      <c r="J2326" s="6" t="s">
        <v>4395</v>
      </c>
      <c r="K2326" s="6" t="s">
        <v>4491</v>
      </c>
      <c r="L2326" s="6" t="s">
        <v>90</v>
      </c>
      <c r="M2326" s="6" t="s">
        <v>4450</v>
      </c>
      <c r="N2326" s="6" t="s">
        <v>6935</v>
      </c>
    </row>
    <row r="2327" spans="10:14" x14ac:dyDescent="0.25">
      <c r="J2327" s="6" t="s">
        <v>3201</v>
      </c>
      <c r="K2327" s="6" t="s">
        <v>4506</v>
      </c>
      <c r="L2327" s="6" t="s">
        <v>90</v>
      </c>
      <c r="M2327" s="6" t="s">
        <v>4455</v>
      </c>
      <c r="N2327" s="6" t="s">
        <v>4808</v>
      </c>
    </row>
    <row r="2328" spans="10:14" x14ac:dyDescent="0.25">
      <c r="J2328" s="6" t="s">
        <v>4396</v>
      </c>
      <c r="K2328" s="6" t="s">
        <v>4535</v>
      </c>
      <c r="L2328" s="6" t="s">
        <v>90</v>
      </c>
      <c r="M2328" s="6" t="s">
        <v>4481</v>
      </c>
      <c r="N2328" s="6" t="s">
        <v>6936</v>
      </c>
    </row>
    <row r="2329" spans="10:14" x14ac:dyDescent="0.25">
      <c r="J2329" s="6" t="s">
        <v>4397</v>
      </c>
      <c r="K2329" s="6" t="s">
        <v>4542</v>
      </c>
      <c r="L2329" s="6" t="s">
        <v>90</v>
      </c>
      <c r="M2329" s="6" t="s">
        <v>4441</v>
      </c>
      <c r="N2329" s="6" t="s">
        <v>6937</v>
      </c>
    </row>
    <row r="2330" spans="10:14" x14ac:dyDescent="0.25">
      <c r="J2330" s="6" t="s">
        <v>3203</v>
      </c>
      <c r="K2330" s="6" t="s">
        <v>4542</v>
      </c>
      <c r="L2330" s="6" t="s">
        <v>90</v>
      </c>
      <c r="M2330" s="6" t="s">
        <v>4441</v>
      </c>
      <c r="N2330" s="6" t="s">
        <v>4841</v>
      </c>
    </row>
    <row r="2331" spans="10:14" x14ac:dyDescent="0.25">
      <c r="J2331" s="6" t="s">
        <v>3205</v>
      </c>
      <c r="K2331" s="6" t="s">
        <v>4510</v>
      </c>
      <c r="L2331" s="6" t="s">
        <v>90</v>
      </c>
      <c r="M2331" s="6" t="s">
        <v>130</v>
      </c>
      <c r="N2331" s="6" t="s">
        <v>5615</v>
      </c>
    </row>
    <row r="2332" spans="10:14" x14ac:dyDescent="0.25">
      <c r="J2332" s="6" t="s">
        <v>3206</v>
      </c>
      <c r="K2332" s="6" t="s">
        <v>90</v>
      </c>
      <c r="L2332" s="6" t="s">
        <v>90</v>
      </c>
      <c r="M2332" s="6" t="s">
        <v>90</v>
      </c>
      <c r="N2332" s="6" t="s">
        <v>90</v>
      </c>
    </row>
    <row r="2333" spans="10:14" x14ac:dyDescent="0.25">
      <c r="J2333" s="6" t="s">
        <v>3208</v>
      </c>
      <c r="K2333" s="6" t="s">
        <v>4475</v>
      </c>
      <c r="L2333" s="6" t="s">
        <v>90</v>
      </c>
      <c r="M2333" s="6" t="s">
        <v>118</v>
      </c>
      <c r="N2333" s="6" t="s">
        <v>5152</v>
      </c>
    </row>
    <row r="2334" spans="10:14" x14ac:dyDescent="0.25">
      <c r="J2334" s="6" t="s">
        <v>4399</v>
      </c>
      <c r="K2334" s="6" t="s">
        <v>4448</v>
      </c>
      <c r="L2334" s="6" t="s">
        <v>90</v>
      </c>
      <c r="M2334" s="6" t="s">
        <v>4431</v>
      </c>
      <c r="N2334" s="6" t="s">
        <v>6938</v>
      </c>
    </row>
    <row r="2335" spans="10:14" x14ac:dyDescent="0.25">
      <c r="J2335" s="6" t="s">
        <v>3209</v>
      </c>
      <c r="K2335" s="6" t="s">
        <v>90</v>
      </c>
      <c r="L2335" s="6" t="s">
        <v>90</v>
      </c>
      <c r="M2335" s="6" t="s">
        <v>90</v>
      </c>
      <c r="N2335" s="6" t="s">
        <v>90</v>
      </c>
    </row>
    <row r="2336" spans="10:14" x14ac:dyDescent="0.25">
      <c r="J2336" s="6" t="s">
        <v>3210</v>
      </c>
      <c r="K2336" s="6" t="s">
        <v>90</v>
      </c>
      <c r="L2336" s="6" t="s">
        <v>90</v>
      </c>
      <c r="M2336" s="6" t="s">
        <v>90</v>
      </c>
      <c r="N2336" s="6" t="s">
        <v>90</v>
      </c>
    </row>
    <row r="2337" spans="10:14" x14ac:dyDescent="0.25">
      <c r="J2337" s="6" t="s">
        <v>3211</v>
      </c>
      <c r="K2337" s="6" t="s">
        <v>90</v>
      </c>
      <c r="L2337" s="6" t="s">
        <v>90</v>
      </c>
      <c r="M2337" s="6" t="s">
        <v>90</v>
      </c>
      <c r="N2337" s="6" t="s">
        <v>90</v>
      </c>
    </row>
    <row r="2338" spans="10:14" x14ac:dyDescent="0.25">
      <c r="J2338" s="6" t="s">
        <v>3212</v>
      </c>
      <c r="K2338" s="6" t="s">
        <v>90</v>
      </c>
      <c r="L2338" s="6" t="s">
        <v>90</v>
      </c>
      <c r="M2338" s="6" t="s">
        <v>90</v>
      </c>
      <c r="N2338" s="6" t="s">
        <v>90</v>
      </c>
    </row>
    <row r="2339" spans="10:14" x14ac:dyDescent="0.25">
      <c r="J2339" s="6" t="s">
        <v>3214</v>
      </c>
      <c r="K2339" s="6" t="s">
        <v>4473</v>
      </c>
      <c r="L2339" s="6" t="s">
        <v>90</v>
      </c>
      <c r="M2339" s="6" t="s">
        <v>4434</v>
      </c>
      <c r="N2339" s="6" t="s">
        <v>6939</v>
      </c>
    </row>
    <row r="2340" spans="10:14" x14ac:dyDescent="0.25">
      <c r="J2340" s="6" t="s">
        <v>4400</v>
      </c>
      <c r="K2340" s="6" t="s">
        <v>4523</v>
      </c>
      <c r="L2340" s="6" t="s">
        <v>90</v>
      </c>
      <c r="M2340" s="6" t="s">
        <v>118</v>
      </c>
      <c r="N2340" s="6" t="s">
        <v>6940</v>
      </c>
    </row>
    <row r="2341" spans="10:14" x14ac:dyDescent="0.25">
      <c r="J2341" s="6" t="s">
        <v>3216</v>
      </c>
      <c r="K2341" s="6" t="s">
        <v>4539</v>
      </c>
      <c r="L2341" s="6" t="s">
        <v>90</v>
      </c>
      <c r="M2341" s="6" t="s">
        <v>4481</v>
      </c>
      <c r="N2341" s="6" t="s">
        <v>6941</v>
      </c>
    </row>
    <row r="2342" spans="10:14" x14ac:dyDescent="0.25">
      <c r="J2342" s="6" t="s">
        <v>3217</v>
      </c>
      <c r="K2342" s="6" t="s">
        <v>4560</v>
      </c>
      <c r="L2342" s="6" t="s">
        <v>90</v>
      </c>
      <c r="M2342" s="6" t="s">
        <v>4436</v>
      </c>
      <c r="N2342" s="6" t="s">
        <v>6942</v>
      </c>
    </row>
    <row r="2343" spans="10:14" x14ac:dyDescent="0.25">
      <c r="J2343" s="6" t="s">
        <v>3219</v>
      </c>
      <c r="K2343" s="6" t="s">
        <v>4526</v>
      </c>
      <c r="L2343" s="6" t="s">
        <v>90</v>
      </c>
      <c r="M2343" s="6" t="s">
        <v>4441</v>
      </c>
      <c r="N2343" s="6" t="s">
        <v>6943</v>
      </c>
    </row>
    <row r="2344" spans="10:14" x14ac:dyDescent="0.25">
      <c r="J2344" s="6" t="s">
        <v>3221</v>
      </c>
      <c r="K2344" s="6" t="s">
        <v>4515</v>
      </c>
      <c r="L2344" s="6" t="s">
        <v>90</v>
      </c>
      <c r="M2344" s="6" t="s">
        <v>4438</v>
      </c>
      <c r="N2344" s="6" t="s">
        <v>4851</v>
      </c>
    </row>
    <row r="2345" spans="10:14" x14ac:dyDescent="0.25">
      <c r="J2345" s="6" t="s">
        <v>3223</v>
      </c>
      <c r="K2345" s="6" t="s">
        <v>4495</v>
      </c>
      <c r="L2345" s="6" t="s">
        <v>90</v>
      </c>
      <c r="M2345" s="6" t="s">
        <v>4431</v>
      </c>
      <c r="N2345" s="6" t="s">
        <v>5142</v>
      </c>
    </row>
    <row r="2346" spans="10:14" x14ac:dyDescent="0.25">
      <c r="J2346" s="6" t="s">
        <v>4402</v>
      </c>
      <c r="K2346" s="6" t="s">
        <v>4464</v>
      </c>
      <c r="L2346" s="6" t="s">
        <v>90</v>
      </c>
      <c r="M2346" s="6" t="s">
        <v>4434</v>
      </c>
      <c r="N2346" s="6" t="s">
        <v>5260</v>
      </c>
    </row>
    <row r="2347" spans="10:14" x14ac:dyDescent="0.25">
      <c r="J2347" s="6" t="s">
        <v>4403</v>
      </c>
      <c r="K2347" s="6" t="s">
        <v>4477</v>
      </c>
      <c r="L2347" s="6" t="s">
        <v>90</v>
      </c>
      <c r="M2347" s="6" t="s">
        <v>4441</v>
      </c>
      <c r="N2347" s="6" t="s">
        <v>6944</v>
      </c>
    </row>
    <row r="2348" spans="10:14" x14ac:dyDescent="0.25">
      <c r="J2348" s="6" t="s">
        <v>4404</v>
      </c>
      <c r="K2348" s="6" t="s">
        <v>4485</v>
      </c>
      <c r="L2348" s="6" t="s">
        <v>90</v>
      </c>
      <c r="M2348" s="6" t="s">
        <v>130</v>
      </c>
      <c r="N2348" s="6" t="s">
        <v>6945</v>
      </c>
    </row>
    <row r="2349" spans="10:14" x14ac:dyDescent="0.25">
      <c r="J2349" s="6" t="s">
        <v>3225</v>
      </c>
      <c r="K2349" s="6" t="s">
        <v>4496</v>
      </c>
      <c r="L2349" s="6" t="s">
        <v>90</v>
      </c>
      <c r="M2349" s="6" t="s">
        <v>4438</v>
      </c>
      <c r="N2349" s="6" t="s">
        <v>6946</v>
      </c>
    </row>
    <row r="2350" spans="10:14" x14ac:dyDescent="0.25">
      <c r="J2350" s="6" t="s">
        <v>4405</v>
      </c>
      <c r="K2350" s="6" t="s">
        <v>4508</v>
      </c>
      <c r="L2350" s="6" t="s">
        <v>90</v>
      </c>
      <c r="M2350" s="6" t="s">
        <v>4441</v>
      </c>
      <c r="N2350" s="6" t="s">
        <v>6947</v>
      </c>
    </row>
    <row r="2351" spans="10:14" x14ac:dyDescent="0.25">
      <c r="J2351" s="6" t="s">
        <v>4406</v>
      </c>
      <c r="K2351" s="6" t="s">
        <v>4546</v>
      </c>
      <c r="L2351" s="6" t="s">
        <v>90</v>
      </c>
      <c r="M2351" s="6" t="s">
        <v>130</v>
      </c>
      <c r="N2351" s="6" t="s">
        <v>6948</v>
      </c>
    </row>
    <row r="2352" spans="10:14" x14ac:dyDescent="0.25">
      <c r="J2352" s="6" t="s">
        <v>4408</v>
      </c>
      <c r="K2352" s="6" t="s">
        <v>4522</v>
      </c>
      <c r="L2352" s="6" t="s">
        <v>90</v>
      </c>
      <c r="M2352" s="6" t="s">
        <v>4503</v>
      </c>
      <c r="N2352" s="6" t="s">
        <v>4937</v>
      </c>
    </row>
    <row r="2353" spans="10:14" x14ac:dyDescent="0.25">
      <c r="J2353" s="6" t="s">
        <v>3226</v>
      </c>
      <c r="K2353" s="6" t="s">
        <v>4511</v>
      </c>
      <c r="L2353" s="6" t="s">
        <v>90</v>
      </c>
      <c r="M2353" s="6" t="s">
        <v>4441</v>
      </c>
      <c r="N2353" s="6" t="s">
        <v>5323</v>
      </c>
    </row>
    <row r="2354" spans="10:14" x14ac:dyDescent="0.25">
      <c r="J2354" s="6" t="s">
        <v>3228</v>
      </c>
      <c r="K2354" s="6" t="s">
        <v>4473</v>
      </c>
      <c r="L2354" s="6" t="s">
        <v>90</v>
      </c>
      <c r="M2354" s="6" t="s">
        <v>4434</v>
      </c>
      <c r="N2354" s="6" t="s">
        <v>6949</v>
      </c>
    </row>
    <row r="2355" spans="10:14" x14ac:dyDescent="0.25">
      <c r="J2355" s="6" t="s">
        <v>3230</v>
      </c>
      <c r="K2355" s="6" t="s">
        <v>4522</v>
      </c>
      <c r="L2355" s="6" t="s">
        <v>90</v>
      </c>
      <c r="M2355" s="6" t="s">
        <v>4503</v>
      </c>
      <c r="N2355" s="6" t="s">
        <v>6950</v>
      </c>
    </row>
    <row r="2356" spans="10:14" x14ac:dyDescent="0.25">
      <c r="J2356" s="6" t="s">
        <v>3232</v>
      </c>
      <c r="K2356" s="6" t="s">
        <v>4473</v>
      </c>
      <c r="L2356" s="6" t="s">
        <v>90</v>
      </c>
      <c r="M2356" s="6" t="s">
        <v>4434</v>
      </c>
      <c r="N2356" s="6" t="s">
        <v>6951</v>
      </c>
    </row>
    <row r="2357" spans="10:14" x14ac:dyDescent="0.25">
      <c r="J2357" s="6" t="s">
        <v>3234</v>
      </c>
      <c r="K2357" s="6" t="s">
        <v>4539</v>
      </c>
      <c r="L2357" s="6" t="s">
        <v>90</v>
      </c>
      <c r="M2357" s="6" t="s">
        <v>4481</v>
      </c>
      <c r="N2357" s="6" t="s">
        <v>6952</v>
      </c>
    </row>
    <row r="2358" spans="10:14" x14ac:dyDescent="0.25">
      <c r="J2358" s="6" t="s">
        <v>4409</v>
      </c>
      <c r="K2358" s="6" t="s">
        <v>4467</v>
      </c>
      <c r="L2358" s="6" t="s">
        <v>90</v>
      </c>
      <c r="M2358" s="6" t="s">
        <v>4441</v>
      </c>
      <c r="N2358" s="6" t="s">
        <v>6953</v>
      </c>
    </row>
    <row r="2359" spans="10:14" x14ac:dyDescent="0.25">
      <c r="J2359" s="6" t="s">
        <v>3236</v>
      </c>
      <c r="K2359" s="6" t="s">
        <v>4531</v>
      </c>
      <c r="L2359" s="6" t="s">
        <v>90</v>
      </c>
      <c r="M2359" s="6" t="s">
        <v>4441</v>
      </c>
      <c r="N2359" s="6" t="s">
        <v>5099</v>
      </c>
    </row>
    <row r="2360" spans="10:14" x14ac:dyDescent="0.25">
      <c r="J2360" s="6" t="s">
        <v>3238</v>
      </c>
      <c r="K2360" s="6" t="s">
        <v>4531</v>
      </c>
      <c r="L2360" s="6" t="s">
        <v>90</v>
      </c>
      <c r="M2360" s="6" t="s">
        <v>4441</v>
      </c>
      <c r="N2360" s="6" t="s">
        <v>6954</v>
      </c>
    </row>
    <row r="2361" spans="10:14" x14ac:dyDescent="0.25">
      <c r="J2361" s="6" t="s">
        <v>4411</v>
      </c>
      <c r="K2361" s="6" t="s">
        <v>4522</v>
      </c>
      <c r="L2361" s="6" t="s">
        <v>90</v>
      </c>
      <c r="M2361" s="6" t="s">
        <v>4503</v>
      </c>
      <c r="N2361" s="6" t="s">
        <v>6955</v>
      </c>
    </row>
    <row r="2362" spans="10:14" x14ac:dyDescent="0.25">
      <c r="J2362" s="6" t="s">
        <v>4412</v>
      </c>
      <c r="K2362" s="6" t="s">
        <v>4517</v>
      </c>
      <c r="L2362" s="6" t="s">
        <v>90</v>
      </c>
      <c r="M2362" s="6" t="s">
        <v>4481</v>
      </c>
      <c r="N2362" s="6" t="s">
        <v>6956</v>
      </c>
    </row>
    <row r="2363" spans="10:14" x14ac:dyDescent="0.25">
      <c r="J2363" s="6" t="s">
        <v>3240</v>
      </c>
      <c r="K2363" s="6" t="s">
        <v>4522</v>
      </c>
      <c r="L2363" s="6" t="s">
        <v>90</v>
      </c>
      <c r="M2363" s="6" t="s">
        <v>4503</v>
      </c>
      <c r="N2363" s="6" t="s">
        <v>5622</v>
      </c>
    </row>
    <row r="2364" spans="10:14" x14ac:dyDescent="0.25">
      <c r="J2364" s="6" t="s">
        <v>3242</v>
      </c>
      <c r="K2364" s="6" t="s">
        <v>4456</v>
      </c>
      <c r="L2364" s="6" t="s">
        <v>90</v>
      </c>
      <c r="M2364" s="6" t="s">
        <v>4431</v>
      </c>
      <c r="N2364" s="6" t="s">
        <v>4849</v>
      </c>
    </row>
    <row r="2365" spans="10:14" x14ac:dyDescent="0.25">
      <c r="J2365" s="6" t="s">
        <v>3244</v>
      </c>
      <c r="K2365" s="6" t="s">
        <v>4433</v>
      </c>
      <c r="L2365" s="6" t="s">
        <v>90</v>
      </c>
      <c r="M2365" s="6" t="s">
        <v>4434</v>
      </c>
      <c r="N2365" s="6" t="s">
        <v>5621</v>
      </c>
    </row>
    <row r="2366" spans="10:14" x14ac:dyDescent="0.25">
      <c r="J2366" s="6" t="s">
        <v>4414</v>
      </c>
      <c r="K2366" s="6" t="s">
        <v>4427</v>
      </c>
      <c r="L2366" s="6" t="s">
        <v>90</v>
      </c>
      <c r="M2366" s="6" t="s">
        <v>4503</v>
      </c>
      <c r="N2366" s="6" t="s">
        <v>5176</v>
      </c>
    </row>
    <row r="2367" spans="10:14" x14ac:dyDescent="0.25">
      <c r="J2367" s="6" t="s">
        <v>3246</v>
      </c>
      <c r="K2367" s="6" t="s">
        <v>4522</v>
      </c>
      <c r="L2367" s="6" t="s">
        <v>90</v>
      </c>
      <c r="M2367" s="6" t="s">
        <v>4503</v>
      </c>
      <c r="N2367" s="6" t="s">
        <v>5622</v>
      </c>
    </row>
    <row r="2368" spans="10:14" x14ac:dyDescent="0.25">
      <c r="J2368" s="6" t="s">
        <v>4416</v>
      </c>
      <c r="K2368" s="6" t="s">
        <v>4538</v>
      </c>
      <c r="L2368" s="6" t="s">
        <v>90</v>
      </c>
      <c r="M2368" s="6" t="s">
        <v>4441</v>
      </c>
      <c r="N2368" s="6" t="s">
        <v>6957</v>
      </c>
    </row>
    <row r="2369" spans="10:14" x14ac:dyDescent="0.25">
      <c r="J2369" s="6" t="s">
        <v>3248</v>
      </c>
      <c r="K2369" s="6" t="s">
        <v>4473</v>
      </c>
      <c r="L2369" s="6" t="s">
        <v>90</v>
      </c>
      <c r="M2369" s="6" t="s">
        <v>4434</v>
      </c>
      <c r="N2369" s="6" t="s">
        <v>5449</v>
      </c>
    </row>
    <row r="2370" spans="10:14" x14ac:dyDescent="0.25">
      <c r="J2370" s="6" t="s">
        <v>3250</v>
      </c>
      <c r="K2370" s="6" t="s">
        <v>4447</v>
      </c>
      <c r="L2370" s="6" t="s">
        <v>90</v>
      </c>
      <c r="M2370" s="6" t="s">
        <v>4436</v>
      </c>
      <c r="N2370" s="6" t="s">
        <v>6958</v>
      </c>
    </row>
    <row r="2371" spans="10:14" x14ac:dyDescent="0.25">
      <c r="J2371" s="6" t="s">
        <v>3252</v>
      </c>
      <c r="K2371" s="6" t="s">
        <v>4448</v>
      </c>
      <c r="L2371" s="6" t="s">
        <v>90</v>
      </c>
      <c r="M2371" s="6" t="s">
        <v>4431</v>
      </c>
      <c r="N2371" s="6" t="s">
        <v>6959</v>
      </c>
    </row>
    <row r="2372" spans="10:14" x14ac:dyDescent="0.25">
      <c r="J2372" s="6" t="s">
        <v>4417</v>
      </c>
      <c r="K2372" s="6" t="s">
        <v>4508</v>
      </c>
      <c r="L2372" s="6" t="s">
        <v>90</v>
      </c>
      <c r="M2372" s="6" t="s">
        <v>4441</v>
      </c>
      <c r="N2372" s="6" t="s">
        <v>6960</v>
      </c>
    </row>
    <row r="2373" spans="10:14" x14ac:dyDescent="0.25">
      <c r="J2373" s="6" t="s">
        <v>3254</v>
      </c>
      <c r="K2373" s="6" t="s">
        <v>4473</v>
      </c>
      <c r="L2373" s="6" t="s">
        <v>90</v>
      </c>
      <c r="M2373" s="6" t="s">
        <v>4434</v>
      </c>
      <c r="N2373" s="6" t="s">
        <v>5054</v>
      </c>
    </row>
    <row r="2374" spans="10:14" x14ac:dyDescent="0.25">
      <c r="J2374" s="6" t="s">
        <v>3256</v>
      </c>
      <c r="K2374" s="6" t="s">
        <v>4462</v>
      </c>
      <c r="L2374" s="6" t="s">
        <v>90</v>
      </c>
      <c r="M2374" s="6" t="s">
        <v>4434</v>
      </c>
      <c r="N2374" s="6" t="s">
        <v>6961</v>
      </c>
    </row>
    <row r="2375" spans="10:14" x14ac:dyDescent="0.25">
      <c r="J2375" s="6" t="s">
        <v>3258</v>
      </c>
      <c r="K2375" s="6" t="s">
        <v>4549</v>
      </c>
      <c r="L2375" s="6" t="s">
        <v>90</v>
      </c>
      <c r="M2375" s="6" t="s">
        <v>4438</v>
      </c>
      <c r="N2375" s="6" t="s">
        <v>6962</v>
      </c>
    </row>
    <row r="2376" spans="10:14" x14ac:dyDescent="0.25">
      <c r="J2376" s="6" t="s">
        <v>3260</v>
      </c>
      <c r="K2376" s="6" t="s">
        <v>4497</v>
      </c>
      <c r="L2376" s="6" t="s">
        <v>90</v>
      </c>
      <c r="M2376" s="6" t="s">
        <v>4431</v>
      </c>
      <c r="N2376" s="6" t="s">
        <v>6963</v>
      </c>
    </row>
    <row r="2377" spans="10:14" x14ac:dyDescent="0.25">
      <c r="J2377" s="6" t="s">
        <v>4418</v>
      </c>
      <c r="K2377" s="6" t="s">
        <v>4459</v>
      </c>
      <c r="L2377" s="6" t="s">
        <v>90</v>
      </c>
      <c r="M2377" s="6" t="s">
        <v>4436</v>
      </c>
      <c r="N2377" s="6" t="s">
        <v>6964</v>
      </c>
    </row>
    <row r="2378" spans="10:14" x14ac:dyDescent="0.25">
      <c r="J2378" s="6" t="s">
        <v>3262</v>
      </c>
      <c r="K2378" s="6" t="s">
        <v>4566</v>
      </c>
      <c r="L2378" s="6" t="s">
        <v>90</v>
      </c>
      <c r="M2378" s="6" t="s">
        <v>4438</v>
      </c>
      <c r="N2378" s="6" t="s">
        <v>6965</v>
      </c>
    </row>
  </sheetData>
  <mergeCells count="3">
    <mergeCell ref="P1:T1"/>
    <mergeCell ref="A1:H1"/>
    <mergeCell ref="J1:N1"/>
  </mergeCells>
  <pageMargins left="0.7" right="0.7" top="0.75" bottom="0.75" header="0.3" footer="0.3"/>
  <pageSetup paperSize="9" orientation="portrait" r:id="rId1"/>
  <legacy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491D-8B74-41D7-8CAE-9C7926BBDD11}">
  <sheetPr>
    <tabColor rgb="FFFF0000"/>
  </sheetPr>
  <dimension ref="A1:AP35"/>
  <sheetViews>
    <sheetView workbookViewId="0">
      <selection activeCell="A17" sqref="A17"/>
    </sheetView>
  </sheetViews>
  <sheetFormatPr baseColWidth="10" defaultRowHeight="15" x14ac:dyDescent="0.25"/>
  <cols>
    <col min="1" max="1" width="27" bestFit="1" customWidth="1"/>
    <col min="2" max="19" width="12.7109375" bestFit="1" customWidth="1"/>
    <col min="20" max="41" width="12.7109375" customWidth="1"/>
    <col min="42" max="42" width="14.42578125" bestFit="1" customWidth="1"/>
    <col min="43" max="43" width="12.7109375" customWidth="1"/>
    <col min="44" max="46" width="14.42578125" bestFit="1" customWidth="1"/>
  </cols>
  <sheetData>
    <row r="1" spans="1:42" x14ac:dyDescent="0.25">
      <c r="A1" t="s">
        <v>7152</v>
      </c>
      <c r="B1" t="s">
        <v>7153</v>
      </c>
      <c r="C1" t="s">
        <v>7154</v>
      </c>
      <c r="D1" t="s">
        <v>7155</v>
      </c>
      <c r="E1" t="s">
        <v>7156</v>
      </c>
      <c r="F1" t="s">
        <v>7157</v>
      </c>
      <c r="G1" t="s">
        <v>7158</v>
      </c>
      <c r="H1" t="s">
        <v>7159</v>
      </c>
      <c r="I1" t="s">
        <v>7160</v>
      </c>
      <c r="J1" t="s">
        <v>7161</v>
      </c>
      <c r="K1" t="s">
        <v>7162</v>
      </c>
      <c r="L1" t="s">
        <v>7163</v>
      </c>
      <c r="M1" t="s">
        <v>7164</v>
      </c>
      <c r="N1" t="s">
        <v>7165</v>
      </c>
      <c r="O1" t="s">
        <v>7166</v>
      </c>
      <c r="P1" t="s">
        <v>7167</v>
      </c>
      <c r="Q1" t="s">
        <v>7168</v>
      </c>
      <c r="R1" t="s">
        <v>7169</v>
      </c>
      <c r="S1" t="s">
        <v>7170</v>
      </c>
      <c r="T1" t="s">
        <v>7171</v>
      </c>
      <c r="U1" t="s">
        <v>7172</v>
      </c>
      <c r="V1" t="s">
        <v>7173</v>
      </c>
      <c r="W1" t="s">
        <v>7174</v>
      </c>
      <c r="X1" t="s">
        <v>7175</v>
      </c>
      <c r="Y1" t="s">
        <v>7176</v>
      </c>
      <c r="Z1" t="s">
        <v>7177</v>
      </c>
      <c r="AA1" t="s">
        <v>7178</v>
      </c>
      <c r="AB1" t="s">
        <v>7179</v>
      </c>
      <c r="AC1" t="s">
        <v>7180</v>
      </c>
      <c r="AD1" t="s">
        <v>7181</v>
      </c>
      <c r="AE1" t="s">
        <v>7182</v>
      </c>
      <c r="AF1" t="s">
        <v>7183</v>
      </c>
      <c r="AG1" t="s">
        <v>7184</v>
      </c>
      <c r="AH1" t="s">
        <v>7185</v>
      </c>
      <c r="AI1" t="s">
        <v>7186</v>
      </c>
      <c r="AJ1" t="s">
        <v>7187</v>
      </c>
      <c r="AK1" t="s">
        <v>7188</v>
      </c>
      <c r="AL1" t="s">
        <v>7189</v>
      </c>
      <c r="AM1" t="s">
        <v>7190</v>
      </c>
      <c r="AN1" t="s">
        <v>7191</v>
      </c>
      <c r="AO1" t="s">
        <v>7192</v>
      </c>
      <c r="AP1" t="s">
        <v>7193</v>
      </c>
    </row>
    <row r="2" spans="1:42" x14ac:dyDescent="0.25">
      <c r="A2" s="6" t="s">
        <v>7052</v>
      </c>
      <c r="B2">
        <v>8473.2999999999993</v>
      </c>
      <c r="C2">
        <v>8129.5</v>
      </c>
      <c r="D2">
        <v>7058.9</v>
      </c>
      <c r="E2">
        <v>7158.7</v>
      </c>
      <c r="F2">
        <v>6472.6</v>
      </c>
      <c r="G2">
        <v>6686.1</v>
      </c>
      <c r="H2">
        <v>5146.8</v>
      </c>
      <c r="I2">
        <v>5843.9</v>
      </c>
      <c r="J2">
        <v>5845.5</v>
      </c>
      <c r="K2">
        <v>5568.6</v>
      </c>
      <c r="L2">
        <v>4936</v>
      </c>
      <c r="M2">
        <v>3062.2</v>
      </c>
      <c r="N2">
        <v>5161.7</v>
      </c>
      <c r="O2">
        <v>6117.2</v>
      </c>
      <c r="P2">
        <v>6367</v>
      </c>
      <c r="Q2">
        <v>6627.9</v>
      </c>
      <c r="R2">
        <v>6487.6</v>
      </c>
      <c r="S2">
        <v>6279.7</v>
      </c>
      <c r="T2">
        <v>5756.8</v>
      </c>
      <c r="U2">
        <v>5805.2</v>
      </c>
      <c r="V2">
        <v>5654</v>
      </c>
      <c r="W2">
        <v>5454.6</v>
      </c>
      <c r="X2">
        <v>5059.7</v>
      </c>
      <c r="Y2">
        <v>4704.2</v>
      </c>
      <c r="Z2">
        <v>4237.8999999999996</v>
      </c>
      <c r="AA2">
        <v>4070.7</v>
      </c>
      <c r="AB2">
        <v>4249.3999999999996</v>
      </c>
      <c r="AC2">
        <v>4413.2</v>
      </c>
      <c r="AD2">
        <v>4300</v>
      </c>
      <c r="AE2">
        <v>4355.3</v>
      </c>
      <c r="AF2">
        <v>4847.2</v>
      </c>
      <c r="AG2">
        <v>5079.8999999999996</v>
      </c>
      <c r="AH2">
        <v>4832.7</v>
      </c>
      <c r="AI2">
        <v>5119.1000000000004</v>
      </c>
      <c r="AJ2">
        <v>4928.3999999999996</v>
      </c>
      <c r="AK2">
        <v>4569.6000000000004</v>
      </c>
      <c r="AL2">
        <v>4379.8999999999996</v>
      </c>
      <c r="AM2">
        <v>4598.8999999999996</v>
      </c>
      <c r="AN2">
        <v>4300.1000000000004</v>
      </c>
      <c r="AO2">
        <v>4300.5</v>
      </c>
    </row>
    <row r="3" spans="1:42" x14ac:dyDescent="0.25">
      <c r="A3" s="6" t="s">
        <v>7053</v>
      </c>
      <c r="B3">
        <v>0.30909999999999999</v>
      </c>
      <c r="C3">
        <v>0.21590000000000001</v>
      </c>
      <c r="D3">
        <v>0.3715</v>
      </c>
      <c r="E3">
        <v>0.22500000000000001</v>
      </c>
      <c r="F3">
        <v>0.10730000000000001</v>
      </c>
      <c r="G3">
        <v>0.20069999999999999</v>
      </c>
      <c r="H3">
        <v>4.2700000000000002E-2</v>
      </c>
      <c r="I3">
        <v>0.90839999999999999</v>
      </c>
      <c r="J3">
        <v>0.13250000000000001</v>
      </c>
      <c r="K3">
        <v>-8.9700000000000002E-2</v>
      </c>
      <c r="L3">
        <v>-0.2248</v>
      </c>
      <c r="M3">
        <v>-0.53800000000000003</v>
      </c>
      <c r="N3">
        <v>-0.2044</v>
      </c>
      <c r="O3">
        <v>-2.5899999999999999E-2</v>
      </c>
      <c r="P3">
        <v>0.106</v>
      </c>
      <c r="Q3">
        <v>0.14169999999999999</v>
      </c>
      <c r="R3">
        <v>0.1474</v>
      </c>
      <c r="S3">
        <v>0.15129999999999999</v>
      </c>
      <c r="T3">
        <v>0.13780000000000001</v>
      </c>
      <c r="U3">
        <v>0.23400000000000001</v>
      </c>
      <c r="V3">
        <v>0.3342</v>
      </c>
      <c r="W3">
        <v>0.34</v>
      </c>
      <c r="X3">
        <v>0.19070000000000001</v>
      </c>
      <c r="Y3">
        <v>6.59E-2</v>
      </c>
      <c r="Z3">
        <v>-1.44E-2</v>
      </c>
      <c r="AA3">
        <v>-6.5299999999999997E-2</v>
      </c>
      <c r="AB3">
        <v>-0.12330000000000001</v>
      </c>
      <c r="AC3">
        <v>-0.13120000000000001</v>
      </c>
      <c r="AD3">
        <v>-0.11020000000000001</v>
      </c>
      <c r="AE3">
        <v>-0.1492</v>
      </c>
      <c r="AF3">
        <v>-1.6500000000000001E-2</v>
      </c>
      <c r="AG3">
        <v>0.11169999999999999</v>
      </c>
      <c r="AH3">
        <v>0.10340000000000001</v>
      </c>
      <c r="AI3">
        <v>0.11310000000000001</v>
      </c>
      <c r="AJ3">
        <v>0.14610000000000001</v>
      </c>
      <c r="AK3">
        <v>6.2600000000000003E-2</v>
      </c>
      <c r="AL3">
        <v>0.11609999999999999</v>
      </c>
      <c r="AM3">
        <v>0.15060000000000001</v>
      </c>
      <c r="AN3">
        <v>0.12559999999999999</v>
      </c>
      <c r="AO3">
        <v>-3.5200000000000002E-2</v>
      </c>
    </row>
    <row r="4" spans="1:42" x14ac:dyDescent="0.25">
      <c r="A4" s="6" t="s">
        <v>7054</v>
      </c>
      <c r="B4">
        <v>6493.1</v>
      </c>
      <c r="C4">
        <v>6505.2</v>
      </c>
      <c r="D4">
        <v>5689.3</v>
      </c>
      <c r="E4">
        <v>5811</v>
      </c>
      <c r="F4">
        <v>5285.5</v>
      </c>
      <c r="G4">
        <v>5567.1</v>
      </c>
      <c r="H4">
        <v>4176.2</v>
      </c>
      <c r="I4">
        <v>4659.3999999999996</v>
      </c>
      <c r="J4">
        <v>4689.7</v>
      </c>
      <c r="K4">
        <v>4483.3</v>
      </c>
      <c r="L4">
        <v>3958.3</v>
      </c>
      <c r="M4">
        <v>2441.5</v>
      </c>
      <c r="N4">
        <v>4189.6000000000004</v>
      </c>
      <c r="O4">
        <v>4890</v>
      </c>
      <c r="P4">
        <v>5106.8</v>
      </c>
      <c r="Q4">
        <v>5341.7</v>
      </c>
      <c r="R4">
        <v>5217.1000000000004</v>
      </c>
      <c r="S4">
        <v>5088.6000000000004</v>
      </c>
      <c r="T4">
        <v>4653.6000000000004</v>
      </c>
      <c r="U4">
        <v>4647.3</v>
      </c>
      <c r="V4">
        <v>4535.5</v>
      </c>
      <c r="W4">
        <v>4418.3999999999996</v>
      </c>
      <c r="X4">
        <v>4055.6</v>
      </c>
      <c r="Y4">
        <v>3764</v>
      </c>
      <c r="Z4">
        <v>3390.9</v>
      </c>
      <c r="AA4">
        <v>3259.1</v>
      </c>
      <c r="AB4">
        <v>3371.5</v>
      </c>
      <c r="AC4">
        <v>3489.4</v>
      </c>
      <c r="AD4">
        <v>3413.6</v>
      </c>
      <c r="AE4">
        <v>3469.4</v>
      </c>
      <c r="AF4">
        <v>3851.3</v>
      </c>
      <c r="AG4">
        <v>4061.2</v>
      </c>
      <c r="AH4">
        <v>3910.2</v>
      </c>
      <c r="AI4">
        <v>4160.3999999999996</v>
      </c>
      <c r="AJ4">
        <v>4006.3</v>
      </c>
      <c r="AK4">
        <v>3719.4</v>
      </c>
      <c r="AL4">
        <v>3595.5</v>
      </c>
      <c r="AM4">
        <v>3725.7</v>
      </c>
      <c r="AN4">
        <v>3491.1</v>
      </c>
      <c r="AO4">
        <v>3494.6</v>
      </c>
    </row>
    <row r="5" spans="1:42" x14ac:dyDescent="0.25">
      <c r="A5" s="6" t="s">
        <v>4615</v>
      </c>
      <c r="B5">
        <v>1980.2</v>
      </c>
      <c r="C5">
        <v>1624.3</v>
      </c>
      <c r="D5">
        <v>1369.6</v>
      </c>
      <c r="E5">
        <v>1347.7</v>
      </c>
      <c r="F5">
        <v>1187.0999999999999</v>
      </c>
      <c r="G5">
        <v>1119</v>
      </c>
      <c r="H5">
        <v>970.6</v>
      </c>
      <c r="I5">
        <v>1184.5</v>
      </c>
      <c r="J5">
        <v>1155.8</v>
      </c>
      <c r="K5">
        <v>1085.3</v>
      </c>
      <c r="L5">
        <v>977.7</v>
      </c>
      <c r="M5">
        <v>620.70000000000005</v>
      </c>
      <c r="N5">
        <v>972.1</v>
      </c>
      <c r="O5">
        <v>1227.2</v>
      </c>
      <c r="P5">
        <v>1260.2</v>
      </c>
      <c r="Q5">
        <v>1286.2</v>
      </c>
      <c r="R5">
        <v>1270.5</v>
      </c>
      <c r="S5">
        <v>1191.0999999999999</v>
      </c>
      <c r="T5">
        <v>1103.2</v>
      </c>
      <c r="U5">
        <v>1157.9000000000001</v>
      </c>
      <c r="V5">
        <v>1118.5</v>
      </c>
      <c r="W5">
        <v>1036.2</v>
      </c>
      <c r="X5">
        <v>1004.1</v>
      </c>
      <c r="Y5">
        <v>940.2</v>
      </c>
      <c r="Z5">
        <v>847</v>
      </c>
      <c r="AA5">
        <v>811.6</v>
      </c>
      <c r="AB5">
        <v>877.9</v>
      </c>
      <c r="AC5">
        <v>923.8</v>
      </c>
      <c r="AD5">
        <v>886.4</v>
      </c>
      <c r="AE5">
        <v>885.9</v>
      </c>
      <c r="AF5">
        <v>995.9</v>
      </c>
      <c r="AG5">
        <v>1018.7</v>
      </c>
      <c r="AH5">
        <v>922.5</v>
      </c>
      <c r="AI5">
        <v>958.7</v>
      </c>
      <c r="AJ5">
        <v>922.1</v>
      </c>
      <c r="AK5">
        <v>850.2</v>
      </c>
      <c r="AL5">
        <v>784.4</v>
      </c>
      <c r="AM5">
        <v>873.2</v>
      </c>
      <c r="AN5">
        <v>809</v>
      </c>
      <c r="AO5">
        <v>805.9</v>
      </c>
    </row>
    <row r="6" spans="1:42" x14ac:dyDescent="0.25">
      <c r="A6" s="6" t="s">
        <v>7055</v>
      </c>
      <c r="B6">
        <v>195</v>
      </c>
      <c r="C6">
        <v>194.8</v>
      </c>
      <c r="D6">
        <v>171</v>
      </c>
      <c r="E6">
        <v>176.8</v>
      </c>
      <c r="F6">
        <v>183.7</v>
      </c>
      <c r="G6">
        <v>182.7</v>
      </c>
      <c r="H6">
        <v>168.6</v>
      </c>
      <c r="I6">
        <v>164.4</v>
      </c>
      <c r="J6">
        <v>161.1</v>
      </c>
      <c r="K6">
        <v>165.5</v>
      </c>
      <c r="L6">
        <v>131.69999999999999</v>
      </c>
      <c r="M6">
        <v>120.2</v>
      </c>
      <c r="N6">
        <v>164</v>
      </c>
      <c r="O6">
        <v>183.2</v>
      </c>
      <c r="P6">
        <v>172.6</v>
      </c>
      <c r="Q6">
        <v>173.3</v>
      </c>
      <c r="R6">
        <v>169.4</v>
      </c>
      <c r="S6">
        <v>166.2</v>
      </c>
      <c r="T6">
        <v>153.5</v>
      </c>
      <c r="U6">
        <v>156.80000000000001</v>
      </c>
      <c r="V6">
        <v>168.2</v>
      </c>
      <c r="W6">
        <v>148</v>
      </c>
      <c r="X6">
        <v>144.9</v>
      </c>
      <c r="Y6">
        <v>138.69999999999999</v>
      </c>
      <c r="Z6">
        <v>140.19999999999999</v>
      </c>
      <c r="AA6">
        <v>141.9</v>
      </c>
      <c r="AB6">
        <v>130.80000000000001</v>
      </c>
      <c r="AC6">
        <v>135.30000000000001</v>
      </c>
      <c r="AD6">
        <v>134.80000000000001</v>
      </c>
      <c r="AE6">
        <v>145.4</v>
      </c>
      <c r="AF6">
        <v>131</v>
      </c>
      <c r="AG6">
        <v>132.1</v>
      </c>
      <c r="AH6">
        <v>133</v>
      </c>
      <c r="AI6">
        <v>140.1</v>
      </c>
      <c r="AJ6">
        <v>136.69999999999999</v>
      </c>
      <c r="AK6">
        <v>139.6</v>
      </c>
      <c r="AL6">
        <v>145</v>
      </c>
      <c r="AM6">
        <v>147.6</v>
      </c>
      <c r="AN6">
        <v>134.69999999999999</v>
      </c>
      <c r="AO6">
        <v>136</v>
      </c>
    </row>
    <row r="7" spans="1:42" x14ac:dyDescent="0.25">
      <c r="A7" s="6" t="s">
        <v>7056</v>
      </c>
      <c r="B7">
        <v>97.2</v>
      </c>
      <c r="C7">
        <v>99.9</v>
      </c>
      <c r="D7">
        <v>82.9</v>
      </c>
      <c r="E7">
        <v>80.400000000000006</v>
      </c>
      <c r="F7">
        <v>78</v>
      </c>
      <c r="G7">
        <v>87.1</v>
      </c>
      <c r="H7">
        <v>72.5</v>
      </c>
      <c r="I7">
        <v>84.4</v>
      </c>
      <c r="J7">
        <v>80.099999999999994</v>
      </c>
      <c r="K7">
        <v>71.7</v>
      </c>
      <c r="L7">
        <v>64.7</v>
      </c>
      <c r="M7">
        <v>66.5</v>
      </c>
      <c r="N7">
        <v>71</v>
      </c>
      <c r="O7">
        <v>83.6</v>
      </c>
      <c r="P7">
        <v>82.2</v>
      </c>
      <c r="Q7">
        <v>82.5</v>
      </c>
      <c r="R7">
        <v>78.3</v>
      </c>
      <c r="S7">
        <v>80.5</v>
      </c>
      <c r="T7">
        <v>72.900000000000006</v>
      </c>
      <c r="U7">
        <v>76.7</v>
      </c>
      <c r="V7">
        <v>76</v>
      </c>
      <c r="W7">
        <v>70.599999999999994</v>
      </c>
      <c r="X7">
        <v>67</v>
      </c>
      <c r="Y7">
        <v>66.099999999999994</v>
      </c>
      <c r="Z7">
        <v>61</v>
      </c>
      <c r="AA7">
        <v>67.599999999999994</v>
      </c>
      <c r="AB7">
        <v>59.2</v>
      </c>
      <c r="AC7">
        <v>60.8</v>
      </c>
      <c r="AD7">
        <v>59.6</v>
      </c>
      <c r="AE7">
        <v>66.7</v>
      </c>
      <c r="AF7">
        <v>57.6</v>
      </c>
      <c r="AG7">
        <v>59.3</v>
      </c>
      <c r="AH7">
        <v>56.2</v>
      </c>
      <c r="AI7">
        <v>62.5</v>
      </c>
      <c r="AJ7">
        <v>50.5</v>
      </c>
      <c r="AK7">
        <v>49.9</v>
      </c>
      <c r="AL7">
        <v>52.7</v>
      </c>
      <c r="AM7">
        <v>60.9</v>
      </c>
      <c r="AN7">
        <v>56.6</v>
      </c>
      <c r="AO7">
        <v>61.8</v>
      </c>
    </row>
    <row r="8" spans="1:42" x14ac:dyDescent="0.25">
      <c r="A8" s="6" t="s">
        <v>7057</v>
      </c>
      <c r="B8">
        <v>145.4</v>
      </c>
      <c r="C8">
        <v>136.19999999999999</v>
      </c>
      <c r="D8">
        <v>136.6</v>
      </c>
      <c r="E8">
        <v>149.80000000000001</v>
      </c>
      <c r="F8">
        <v>143.69999999999999</v>
      </c>
      <c r="G8">
        <v>187.7</v>
      </c>
      <c r="H8">
        <v>219.8</v>
      </c>
      <c r="I8">
        <v>280</v>
      </c>
      <c r="J8">
        <v>282.39999999999998</v>
      </c>
      <c r="K8">
        <v>293.2</v>
      </c>
      <c r="L8">
        <v>265.60000000000002</v>
      </c>
      <c r="M8">
        <v>231.6</v>
      </c>
      <c r="N8">
        <v>246.4</v>
      </c>
      <c r="O8">
        <v>245.5</v>
      </c>
      <c r="P8">
        <v>200.9</v>
      </c>
      <c r="Q8">
        <v>187.6</v>
      </c>
      <c r="R8">
        <v>179.6</v>
      </c>
      <c r="S8">
        <v>179.3</v>
      </c>
      <c r="T8">
        <v>182.8</v>
      </c>
      <c r="U8">
        <v>190.1</v>
      </c>
      <c r="V8">
        <v>192.3</v>
      </c>
      <c r="W8">
        <v>193.7</v>
      </c>
      <c r="X8">
        <v>190.9</v>
      </c>
      <c r="Y8">
        <v>179.6</v>
      </c>
      <c r="Z8">
        <v>185.6</v>
      </c>
      <c r="AA8">
        <v>169.2</v>
      </c>
      <c r="AB8">
        <v>167.7</v>
      </c>
      <c r="AC8">
        <v>52.8</v>
      </c>
      <c r="AD8">
        <v>1096.9000000000001</v>
      </c>
      <c r="AE8">
        <v>148.6</v>
      </c>
      <c r="AF8">
        <v>154.9</v>
      </c>
      <c r="AG8">
        <v>149.5</v>
      </c>
      <c r="AH8">
        <v>143.1</v>
      </c>
      <c r="AI8">
        <v>151.4</v>
      </c>
      <c r="AJ8">
        <v>152.1</v>
      </c>
      <c r="AK8">
        <v>152.4</v>
      </c>
      <c r="AL8">
        <v>148</v>
      </c>
      <c r="AM8">
        <v>146</v>
      </c>
      <c r="AN8">
        <v>143.80000000000001</v>
      </c>
      <c r="AO8">
        <v>144.19999999999999</v>
      </c>
    </row>
    <row r="9" spans="1:42" x14ac:dyDescent="0.25">
      <c r="A9" s="6" t="s">
        <v>7058</v>
      </c>
      <c r="B9">
        <v>437.6</v>
      </c>
      <c r="C9">
        <v>430.9</v>
      </c>
      <c r="D9">
        <v>390.5</v>
      </c>
      <c r="E9">
        <v>407</v>
      </c>
      <c r="F9">
        <v>405.4</v>
      </c>
      <c r="G9">
        <v>457.5</v>
      </c>
      <c r="H9">
        <v>460.9</v>
      </c>
      <c r="I9">
        <v>528.79999999999995</v>
      </c>
      <c r="J9">
        <v>523.6</v>
      </c>
      <c r="K9">
        <v>530.4</v>
      </c>
      <c r="L9">
        <v>462</v>
      </c>
      <c r="M9">
        <v>418.3</v>
      </c>
      <c r="N9">
        <v>481.4</v>
      </c>
      <c r="O9">
        <v>512.29999999999995</v>
      </c>
      <c r="P9">
        <v>455.7</v>
      </c>
      <c r="Q9">
        <v>443.4</v>
      </c>
      <c r="R9">
        <v>427.3</v>
      </c>
      <c r="S9">
        <v>426</v>
      </c>
      <c r="T9">
        <v>409.2</v>
      </c>
      <c r="U9">
        <v>423.6</v>
      </c>
      <c r="V9">
        <v>436.5</v>
      </c>
      <c r="W9">
        <v>412.3</v>
      </c>
      <c r="X9">
        <v>402.8</v>
      </c>
      <c r="Y9">
        <v>384.4</v>
      </c>
      <c r="Z9">
        <v>386.8</v>
      </c>
      <c r="AA9">
        <v>378.7</v>
      </c>
      <c r="AB9">
        <v>357.7</v>
      </c>
      <c r="AC9">
        <v>248.9</v>
      </c>
      <c r="AD9">
        <v>1291.3</v>
      </c>
      <c r="AE9">
        <v>360.7</v>
      </c>
      <c r="AF9">
        <v>343.5</v>
      </c>
      <c r="AG9">
        <v>340.9</v>
      </c>
      <c r="AH9">
        <v>332.3</v>
      </c>
      <c r="AI9">
        <v>354</v>
      </c>
      <c r="AJ9">
        <v>339.3</v>
      </c>
      <c r="AK9">
        <v>341.9</v>
      </c>
      <c r="AL9">
        <v>345.7</v>
      </c>
      <c r="AM9">
        <v>354.5</v>
      </c>
      <c r="AN9">
        <v>335.1</v>
      </c>
      <c r="AO9">
        <v>342</v>
      </c>
    </row>
    <row r="10" spans="1:42" x14ac:dyDescent="0.25">
      <c r="A10" s="6" t="s">
        <v>7059</v>
      </c>
      <c r="B10">
        <v>1542.6</v>
      </c>
      <c r="C10">
        <v>1193.4000000000001</v>
      </c>
      <c r="D10">
        <v>979.1</v>
      </c>
      <c r="E10">
        <v>940.7</v>
      </c>
      <c r="F10">
        <v>781.7</v>
      </c>
      <c r="G10">
        <v>661.5</v>
      </c>
      <c r="H10">
        <v>509.7</v>
      </c>
      <c r="I10">
        <v>655.7</v>
      </c>
      <c r="J10">
        <v>632.20000000000005</v>
      </c>
      <c r="K10">
        <v>554.9</v>
      </c>
      <c r="L10">
        <v>515.70000000000005</v>
      </c>
      <c r="M10">
        <v>202.4</v>
      </c>
      <c r="N10">
        <v>490.7</v>
      </c>
      <c r="O10">
        <v>714.9</v>
      </c>
      <c r="P10">
        <v>804.5</v>
      </c>
      <c r="Q10">
        <v>842.8</v>
      </c>
      <c r="R10">
        <v>843.2</v>
      </c>
      <c r="S10">
        <v>765.1</v>
      </c>
      <c r="T10">
        <v>694</v>
      </c>
      <c r="U10">
        <v>734.3</v>
      </c>
      <c r="V10">
        <v>682</v>
      </c>
      <c r="W10">
        <v>623.9</v>
      </c>
      <c r="X10">
        <v>601.29999999999995</v>
      </c>
      <c r="Y10">
        <v>555.79999999999995</v>
      </c>
      <c r="Z10">
        <v>460.2</v>
      </c>
      <c r="AA10">
        <v>432.9</v>
      </c>
      <c r="AB10">
        <v>520.20000000000005</v>
      </c>
      <c r="AC10">
        <v>674.9</v>
      </c>
      <c r="AD10">
        <v>-404.9</v>
      </c>
      <c r="AE10">
        <v>525.20000000000005</v>
      </c>
      <c r="AF10">
        <v>652.4</v>
      </c>
      <c r="AG10">
        <v>677.8</v>
      </c>
      <c r="AH10">
        <v>590.20000000000005</v>
      </c>
      <c r="AI10">
        <v>604.70000000000005</v>
      </c>
      <c r="AJ10">
        <v>582.79999999999995</v>
      </c>
      <c r="AK10">
        <v>508.3</v>
      </c>
      <c r="AL10">
        <v>438.7</v>
      </c>
      <c r="AM10">
        <v>518.70000000000005</v>
      </c>
      <c r="AN10">
        <v>473.9</v>
      </c>
      <c r="AO10">
        <v>463.9</v>
      </c>
    </row>
    <row r="11" spans="1:42" x14ac:dyDescent="0.25">
      <c r="A11" s="6" t="s">
        <v>7060</v>
      </c>
      <c r="B11">
        <v>93.8</v>
      </c>
      <c r="C11">
        <v>74.3</v>
      </c>
      <c r="D11">
        <v>55.8</v>
      </c>
      <c r="E11">
        <v>46.4</v>
      </c>
      <c r="F11">
        <v>39.799999999999997</v>
      </c>
      <c r="G11">
        <v>36</v>
      </c>
      <c r="H11">
        <v>35.299999999999997</v>
      </c>
      <c r="I11">
        <v>37.6</v>
      </c>
      <c r="J11">
        <v>42</v>
      </c>
      <c r="K11">
        <v>43.6</v>
      </c>
      <c r="L11">
        <v>45.2</v>
      </c>
      <c r="M11">
        <v>46.9</v>
      </c>
      <c r="N11">
        <v>56.4</v>
      </c>
      <c r="O11">
        <v>57.5</v>
      </c>
      <c r="P11">
        <v>59.6</v>
      </c>
      <c r="Q11">
        <v>60</v>
      </c>
      <c r="R11">
        <v>53.4</v>
      </c>
      <c r="S11">
        <v>50.9</v>
      </c>
      <c r="T11">
        <v>49</v>
      </c>
      <c r="U11">
        <v>45.7</v>
      </c>
      <c r="V11">
        <v>41.3</v>
      </c>
      <c r="W11">
        <v>39.799999999999997</v>
      </c>
      <c r="X11">
        <v>38.299999999999997</v>
      </c>
      <c r="Y11">
        <v>37.4</v>
      </c>
      <c r="Z11">
        <v>34.1</v>
      </c>
      <c r="AA11">
        <v>32.1</v>
      </c>
      <c r="AB11">
        <v>32.200000000000003</v>
      </c>
      <c r="AC11">
        <v>32.6</v>
      </c>
      <c r="AD11">
        <v>30.3</v>
      </c>
      <c r="AE11">
        <v>30.1</v>
      </c>
      <c r="AF11">
        <v>29.2</v>
      </c>
      <c r="AG11">
        <v>29.6</v>
      </c>
      <c r="AH11">
        <v>29.1</v>
      </c>
      <c r="AI11">
        <v>30.8</v>
      </c>
      <c r="AJ11">
        <v>32.6</v>
      </c>
      <c r="AK11">
        <v>33.700000000000003</v>
      </c>
      <c r="AL11">
        <v>36.6</v>
      </c>
      <c r="AM11">
        <v>39.700000000000003</v>
      </c>
      <c r="AN11">
        <v>37.9</v>
      </c>
      <c r="AO11">
        <v>39.4</v>
      </c>
    </row>
    <row r="12" spans="1:42" x14ac:dyDescent="0.25">
      <c r="A12" s="6" t="s">
        <v>7133</v>
      </c>
      <c r="B12">
        <v>529.79999999999995</v>
      </c>
      <c r="C12">
        <v>-56.4</v>
      </c>
      <c r="D12">
        <v>-56.4</v>
      </c>
      <c r="E12">
        <v>-27.8</v>
      </c>
      <c r="F12">
        <v>-29.5</v>
      </c>
      <c r="G12">
        <v>-35</v>
      </c>
      <c r="H12">
        <v>-12.8</v>
      </c>
      <c r="I12">
        <v>-22.2</v>
      </c>
      <c r="J12">
        <v>-18.100000000000001</v>
      </c>
      <c r="K12">
        <v>-14.2</v>
      </c>
      <c r="L12">
        <v>-19.399999999999999</v>
      </c>
      <c r="M12">
        <v>-28.5</v>
      </c>
      <c r="N12">
        <v>-27.9</v>
      </c>
      <c r="O12">
        <v>-30.4</v>
      </c>
      <c r="P12">
        <v>-32.700000000000003</v>
      </c>
      <c r="Q12">
        <v>-31.6</v>
      </c>
      <c r="R12">
        <v>-29.6</v>
      </c>
      <c r="S12">
        <v>-38.200000000000003</v>
      </c>
      <c r="T12">
        <v>-23.8</v>
      </c>
      <c r="U12">
        <v>-31</v>
      </c>
      <c r="V12">
        <v>-28.7</v>
      </c>
      <c r="W12">
        <v>-20.2</v>
      </c>
      <c r="X12">
        <v>-18.8</v>
      </c>
      <c r="Y12">
        <v>-20.6</v>
      </c>
      <c r="Z12">
        <v>-22.1</v>
      </c>
      <c r="AA12">
        <v>-18.100000000000001</v>
      </c>
      <c r="AB12">
        <v>-6.9</v>
      </c>
      <c r="AC12">
        <v>-3.9</v>
      </c>
      <c r="AD12">
        <v>-5.6</v>
      </c>
      <c r="AE12">
        <v>-3.6</v>
      </c>
      <c r="AF12">
        <v>-1.3</v>
      </c>
      <c r="AG12">
        <v>-4</v>
      </c>
      <c r="AH12">
        <v>-0.6</v>
      </c>
      <c r="AI12">
        <v>-3.8</v>
      </c>
      <c r="AJ12">
        <v>-2.2000000000000002</v>
      </c>
      <c r="AK12">
        <v>-6.4</v>
      </c>
      <c r="AL12">
        <v>-4.4000000000000004</v>
      </c>
      <c r="AM12">
        <v>-5.9</v>
      </c>
      <c r="AN12">
        <v>-4</v>
      </c>
      <c r="AO12">
        <v>-8.4</v>
      </c>
    </row>
    <row r="13" spans="1:42" x14ac:dyDescent="0.25">
      <c r="A13" s="6" t="s">
        <v>4616</v>
      </c>
      <c r="B13">
        <v>919</v>
      </c>
      <c r="C13">
        <v>1175.5</v>
      </c>
      <c r="D13">
        <v>979.7</v>
      </c>
      <c r="E13">
        <v>922.1</v>
      </c>
      <c r="F13">
        <v>771.4</v>
      </c>
      <c r="G13">
        <v>660.5</v>
      </c>
      <c r="H13">
        <v>487.2</v>
      </c>
      <c r="I13">
        <v>640.29999999999995</v>
      </c>
      <c r="J13">
        <v>608.29999999999995</v>
      </c>
      <c r="K13">
        <v>525.5</v>
      </c>
      <c r="L13">
        <v>489.9</v>
      </c>
      <c r="M13">
        <v>184</v>
      </c>
      <c r="N13">
        <v>462.2</v>
      </c>
      <c r="O13">
        <v>687.8</v>
      </c>
      <c r="P13">
        <v>777.6</v>
      </c>
      <c r="Q13">
        <v>814.4</v>
      </c>
      <c r="R13">
        <v>819.4</v>
      </c>
      <c r="S13">
        <v>752.4</v>
      </c>
      <c r="T13">
        <v>668.8</v>
      </c>
      <c r="U13">
        <v>719.6</v>
      </c>
      <c r="V13">
        <v>669.4</v>
      </c>
      <c r="W13">
        <v>604.29999999999995</v>
      </c>
      <c r="X13">
        <v>581.79999999999995</v>
      </c>
      <c r="Y13">
        <v>539</v>
      </c>
      <c r="Z13">
        <v>448.2</v>
      </c>
      <c r="AA13">
        <v>418.9</v>
      </c>
      <c r="AB13">
        <v>494.9</v>
      </c>
      <c r="AC13">
        <v>646.20000000000005</v>
      </c>
      <c r="AD13">
        <v>-429.6</v>
      </c>
      <c r="AE13">
        <v>498.7</v>
      </c>
      <c r="AF13">
        <v>624.5</v>
      </c>
      <c r="AG13">
        <v>652.20000000000005</v>
      </c>
      <c r="AH13">
        <v>561.70000000000005</v>
      </c>
      <c r="AI13">
        <v>577.70000000000005</v>
      </c>
      <c r="AJ13">
        <v>552.4</v>
      </c>
      <c r="AK13">
        <v>481</v>
      </c>
      <c r="AL13">
        <v>406.5</v>
      </c>
      <c r="AM13">
        <v>484.9</v>
      </c>
      <c r="AN13">
        <v>440</v>
      </c>
      <c r="AO13">
        <v>432.9</v>
      </c>
    </row>
    <row r="14" spans="1:42" x14ac:dyDescent="0.25">
      <c r="A14" s="6" t="s">
        <v>7061</v>
      </c>
      <c r="B14">
        <v>185.1</v>
      </c>
      <c r="C14">
        <v>254.2</v>
      </c>
      <c r="D14">
        <v>210.3</v>
      </c>
      <c r="E14">
        <v>201.7</v>
      </c>
      <c r="F14">
        <v>170.9</v>
      </c>
      <c r="G14">
        <v>141.80000000000001</v>
      </c>
      <c r="H14">
        <v>106.7</v>
      </c>
      <c r="I14">
        <v>144.80000000000001</v>
      </c>
      <c r="J14">
        <v>137.5</v>
      </c>
      <c r="K14">
        <v>116.9</v>
      </c>
      <c r="L14">
        <v>104.4</v>
      </c>
      <c r="M14">
        <v>36.299999999999997</v>
      </c>
      <c r="N14">
        <v>102.8</v>
      </c>
      <c r="O14">
        <v>156.5</v>
      </c>
      <c r="P14">
        <v>169.7</v>
      </c>
      <c r="Q14">
        <v>194.7</v>
      </c>
      <c r="R14">
        <v>190.4</v>
      </c>
      <c r="S14">
        <v>174.3</v>
      </c>
      <c r="T14">
        <v>123.5</v>
      </c>
      <c r="U14">
        <v>160</v>
      </c>
      <c r="V14">
        <v>157.30000000000001</v>
      </c>
      <c r="W14">
        <v>15.1</v>
      </c>
      <c r="X14">
        <v>179.1</v>
      </c>
      <c r="Y14">
        <v>166</v>
      </c>
      <c r="Z14">
        <v>137.9</v>
      </c>
      <c r="AA14">
        <v>130.1</v>
      </c>
      <c r="AB14">
        <v>148.69999999999999</v>
      </c>
      <c r="AC14">
        <v>164.9</v>
      </c>
      <c r="AD14">
        <v>165</v>
      </c>
      <c r="AE14">
        <v>151.5</v>
      </c>
      <c r="AF14">
        <v>193.3</v>
      </c>
      <c r="AG14">
        <v>205</v>
      </c>
      <c r="AH14">
        <v>183.3</v>
      </c>
      <c r="AI14">
        <v>183.4</v>
      </c>
      <c r="AJ14">
        <v>181</v>
      </c>
      <c r="AK14">
        <v>161.80000000000001</v>
      </c>
      <c r="AL14">
        <v>132.6</v>
      </c>
      <c r="AM14">
        <v>150.69999999999999</v>
      </c>
      <c r="AN14">
        <v>130.6</v>
      </c>
      <c r="AO14">
        <v>141.30000000000001</v>
      </c>
    </row>
    <row r="15" spans="1:42" x14ac:dyDescent="0.25">
      <c r="A15" s="6" t="s">
        <v>7062</v>
      </c>
      <c r="B15">
        <v>733.9</v>
      </c>
      <c r="C15">
        <v>921.3</v>
      </c>
      <c r="D15">
        <v>769.4</v>
      </c>
      <c r="E15">
        <v>720.4</v>
      </c>
      <c r="F15">
        <v>600.5</v>
      </c>
      <c r="G15">
        <v>518.70000000000005</v>
      </c>
      <c r="H15">
        <v>380.5</v>
      </c>
      <c r="I15">
        <v>495.5</v>
      </c>
      <c r="J15">
        <v>470.8</v>
      </c>
      <c r="K15">
        <v>408.6</v>
      </c>
      <c r="L15">
        <v>385.5</v>
      </c>
      <c r="M15">
        <v>147.69999999999999</v>
      </c>
      <c r="N15">
        <v>359.4</v>
      </c>
      <c r="O15">
        <v>531.29999999999995</v>
      </c>
      <c r="P15">
        <v>607.9</v>
      </c>
      <c r="Q15">
        <v>619.70000000000005</v>
      </c>
      <c r="R15">
        <v>629</v>
      </c>
      <c r="S15">
        <v>578.1</v>
      </c>
      <c r="T15">
        <v>545.29999999999995</v>
      </c>
      <c r="U15">
        <v>559.6</v>
      </c>
      <c r="V15">
        <v>512.1</v>
      </c>
      <c r="W15">
        <v>589.20000000000005</v>
      </c>
      <c r="X15">
        <v>402.7</v>
      </c>
      <c r="Y15">
        <v>373</v>
      </c>
      <c r="Z15">
        <v>310.3</v>
      </c>
      <c r="AA15">
        <v>288.8</v>
      </c>
      <c r="AB15">
        <v>346.2</v>
      </c>
      <c r="AC15">
        <v>481.3</v>
      </c>
      <c r="AD15">
        <v>-594.6</v>
      </c>
      <c r="AE15">
        <v>347.2</v>
      </c>
      <c r="AF15">
        <v>431.2</v>
      </c>
      <c r="AG15">
        <v>447.2</v>
      </c>
      <c r="AH15">
        <v>378.4</v>
      </c>
      <c r="AI15">
        <v>394.3</v>
      </c>
      <c r="AJ15">
        <v>371.4</v>
      </c>
      <c r="AK15">
        <v>319.2</v>
      </c>
      <c r="AL15">
        <v>273.89999999999998</v>
      </c>
      <c r="AM15">
        <v>334.2</v>
      </c>
      <c r="AN15">
        <v>309.39999999999998</v>
      </c>
      <c r="AO15">
        <v>291.60000000000002</v>
      </c>
    </row>
    <row r="16" spans="1:42" x14ac:dyDescent="0.25">
      <c r="A16" s="6" t="s">
        <v>7134</v>
      </c>
      <c r="B16">
        <v>0.22209999999999999</v>
      </c>
      <c r="C16">
        <v>0.7762</v>
      </c>
      <c r="D16">
        <v>1.0221</v>
      </c>
      <c r="E16">
        <v>0.45390000000000003</v>
      </c>
      <c r="F16">
        <v>0.27550000000000002</v>
      </c>
      <c r="G16">
        <v>0.26950000000000002</v>
      </c>
      <c r="H16">
        <v>-1.2999999999999999E-2</v>
      </c>
      <c r="I16">
        <v>2.3548</v>
      </c>
      <c r="J16">
        <v>0.31</v>
      </c>
      <c r="K16">
        <v>-0.23089999999999999</v>
      </c>
      <c r="L16">
        <v>-0.36580000000000001</v>
      </c>
      <c r="M16">
        <v>-0.76170000000000004</v>
      </c>
      <c r="N16">
        <v>-0.42859999999999998</v>
      </c>
      <c r="O16">
        <v>-8.1000000000000003E-2</v>
      </c>
      <c r="P16">
        <v>0.1148</v>
      </c>
      <c r="Q16">
        <v>0.1074</v>
      </c>
      <c r="R16">
        <v>0.2283</v>
      </c>
      <c r="S16">
        <v>-1.8800000000000001E-2</v>
      </c>
      <c r="T16">
        <v>0.35410000000000003</v>
      </c>
      <c r="U16">
        <v>0.50029999999999997</v>
      </c>
      <c r="V16">
        <v>0.65029999999999999</v>
      </c>
      <c r="W16">
        <v>1.0402</v>
      </c>
      <c r="X16">
        <v>0.16320000000000001</v>
      </c>
      <c r="Y16">
        <v>-0.22500000000000001</v>
      </c>
      <c r="AA16">
        <v>-0.16819999999999999</v>
      </c>
      <c r="AB16">
        <v>-0.1971</v>
      </c>
      <c r="AC16">
        <v>7.6300000000000007E-2</v>
      </c>
      <c r="AE16">
        <v>-0.1195</v>
      </c>
      <c r="AF16">
        <v>0.161</v>
      </c>
      <c r="AG16">
        <v>0.40100000000000002</v>
      </c>
      <c r="AH16">
        <v>0.38150000000000001</v>
      </c>
      <c r="AI16">
        <v>0.17979999999999999</v>
      </c>
      <c r="AJ16">
        <v>0.20039999999999999</v>
      </c>
      <c r="AK16">
        <v>9.4700000000000006E-2</v>
      </c>
      <c r="AL16">
        <v>0.16009999999999999</v>
      </c>
      <c r="AM16">
        <v>0.31830000000000003</v>
      </c>
      <c r="AN16">
        <v>0.32450000000000001</v>
      </c>
      <c r="AO16">
        <v>-1.8800000000000001E-2</v>
      </c>
    </row>
    <row r="17" spans="1:41" x14ac:dyDescent="0.25">
      <c r="A17" s="6" t="s">
        <v>7063</v>
      </c>
      <c r="B17">
        <v>524</v>
      </c>
      <c r="C17">
        <v>523</v>
      </c>
      <c r="D17">
        <v>523</v>
      </c>
      <c r="E17">
        <v>523</v>
      </c>
      <c r="F17">
        <v>522</v>
      </c>
      <c r="G17">
        <v>522</v>
      </c>
      <c r="H17">
        <v>522</v>
      </c>
      <c r="I17">
        <v>522</v>
      </c>
      <c r="J17">
        <v>521</v>
      </c>
      <c r="K17">
        <v>521</v>
      </c>
      <c r="L17">
        <v>520</v>
      </c>
      <c r="M17">
        <v>520</v>
      </c>
      <c r="N17">
        <v>520</v>
      </c>
      <c r="O17">
        <v>520</v>
      </c>
      <c r="P17">
        <v>520</v>
      </c>
      <c r="Q17">
        <v>521</v>
      </c>
      <c r="R17">
        <v>521</v>
      </c>
      <c r="S17">
        <v>524</v>
      </c>
      <c r="T17">
        <v>526</v>
      </c>
      <c r="U17">
        <v>528</v>
      </c>
      <c r="V17">
        <v>529</v>
      </c>
      <c r="W17">
        <v>529</v>
      </c>
      <c r="X17">
        <v>528</v>
      </c>
      <c r="Y17">
        <v>528</v>
      </c>
      <c r="Z17">
        <v>527</v>
      </c>
      <c r="AA17">
        <v>527</v>
      </c>
      <c r="AB17">
        <v>527</v>
      </c>
      <c r="AC17">
        <v>526</v>
      </c>
      <c r="AD17">
        <v>527</v>
      </c>
      <c r="AE17">
        <v>530</v>
      </c>
      <c r="AF17">
        <v>533</v>
      </c>
      <c r="AG17">
        <v>533</v>
      </c>
      <c r="AH17">
        <v>533</v>
      </c>
      <c r="AI17">
        <v>532</v>
      </c>
      <c r="AJ17">
        <v>533</v>
      </c>
      <c r="AK17">
        <v>533</v>
      </c>
      <c r="AL17">
        <v>532</v>
      </c>
      <c r="AM17">
        <v>532</v>
      </c>
      <c r="AN17">
        <v>532</v>
      </c>
      <c r="AO17">
        <v>531</v>
      </c>
    </row>
    <row r="18" spans="1:41" x14ac:dyDescent="0.25">
      <c r="A18" s="6" t="s">
        <v>7064</v>
      </c>
      <c r="B18">
        <v>524</v>
      </c>
      <c r="C18">
        <v>524</v>
      </c>
      <c r="D18">
        <v>523</v>
      </c>
      <c r="E18">
        <v>523</v>
      </c>
      <c r="F18">
        <v>523</v>
      </c>
      <c r="G18">
        <v>523</v>
      </c>
      <c r="H18">
        <v>522</v>
      </c>
      <c r="I18">
        <v>523</v>
      </c>
      <c r="J18">
        <v>523</v>
      </c>
      <c r="K18">
        <v>522</v>
      </c>
      <c r="L18">
        <v>521</v>
      </c>
      <c r="M18">
        <v>520</v>
      </c>
      <c r="N18">
        <v>521</v>
      </c>
      <c r="O18">
        <v>521</v>
      </c>
      <c r="P18">
        <v>521</v>
      </c>
      <c r="Q18">
        <v>522</v>
      </c>
      <c r="R18">
        <v>522</v>
      </c>
      <c r="S18">
        <v>525</v>
      </c>
      <c r="T18">
        <v>527</v>
      </c>
      <c r="U18">
        <v>529</v>
      </c>
      <c r="V18">
        <v>530</v>
      </c>
      <c r="W18">
        <v>530</v>
      </c>
      <c r="X18">
        <v>529</v>
      </c>
      <c r="Y18">
        <v>529</v>
      </c>
      <c r="Z18">
        <v>529</v>
      </c>
      <c r="AA18">
        <v>528</v>
      </c>
      <c r="AB18">
        <v>528</v>
      </c>
      <c r="AC18">
        <v>527</v>
      </c>
      <c r="AD18">
        <v>527</v>
      </c>
      <c r="AE18">
        <v>531</v>
      </c>
      <c r="AF18">
        <v>534</v>
      </c>
      <c r="AG18">
        <v>534</v>
      </c>
      <c r="AH18">
        <v>534</v>
      </c>
      <c r="AI18">
        <v>534</v>
      </c>
      <c r="AJ18">
        <v>534</v>
      </c>
      <c r="AK18">
        <v>534</v>
      </c>
      <c r="AL18">
        <v>534</v>
      </c>
      <c r="AM18">
        <v>534</v>
      </c>
      <c r="AN18">
        <v>533</v>
      </c>
      <c r="AO18">
        <v>533</v>
      </c>
    </row>
    <row r="19" spans="1:41" x14ac:dyDescent="0.25">
      <c r="A19" s="6" t="s">
        <v>7065</v>
      </c>
      <c r="B19">
        <v>2.0999999999999999E-3</v>
      </c>
      <c r="C19">
        <v>1.1000000000000001E-3</v>
      </c>
      <c r="D19">
        <v>1.6999999999999999E-3</v>
      </c>
      <c r="E19">
        <v>8.9999999999999998E-4</v>
      </c>
      <c r="F19">
        <v>1.2999999999999999E-3</v>
      </c>
      <c r="G19">
        <v>2E-3</v>
      </c>
      <c r="H19">
        <v>2E-3</v>
      </c>
      <c r="I19">
        <v>4.8999999999999998E-3</v>
      </c>
      <c r="J19">
        <v>3.2000000000000002E-3</v>
      </c>
      <c r="K19">
        <v>2.2000000000000001E-3</v>
      </c>
      <c r="L19">
        <v>1.1999999999999999E-3</v>
      </c>
      <c r="M19">
        <v>-2.5999999999999999E-3</v>
      </c>
      <c r="N19">
        <v>-1.4E-3</v>
      </c>
      <c r="O19">
        <v>-7.1000000000000004E-3</v>
      </c>
      <c r="P19">
        <v>-1.2200000000000001E-2</v>
      </c>
      <c r="Q19">
        <v>-1.3599999999999999E-2</v>
      </c>
      <c r="R19">
        <v>-1.61E-2</v>
      </c>
      <c r="S19">
        <v>-9.9000000000000008E-3</v>
      </c>
      <c r="T19">
        <v>-4.0000000000000001E-3</v>
      </c>
      <c r="U19">
        <v>-5.9999999999999995E-4</v>
      </c>
      <c r="V19">
        <v>2.3E-3</v>
      </c>
      <c r="W19">
        <v>4.0000000000000001E-3</v>
      </c>
      <c r="X19">
        <v>3.0999999999999999E-3</v>
      </c>
      <c r="Y19">
        <v>3.0999999999999999E-3</v>
      </c>
      <c r="Z19">
        <v>4.0000000000000001E-3</v>
      </c>
      <c r="AA19">
        <v>-6.4999999999999997E-3</v>
      </c>
      <c r="AB19">
        <v>-1.15E-2</v>
      </c>
      <c r="AC19">
        <v>-1.32E-2</v>
      </c>
      <c r="AD19">
        <v>-1.35E-2</v>
      </c>
      <c r="AE19">
        <v>-4.7999999999999996E-3</v>
      </c>
      <c r="AF19">
        <v>-1.1000000000000001E-3</v>
      </c>
      <c r="AH19">
        <v>2.9999999999999997E-4</v>
      </c>
      <c r="AJ19">
        <v>2.5000000000000001E-3</v>
      </c>
      <c r="AK19">
        <v>3.7000000000000002E-3</v>
      </c>
      <c r="AL19">
        <v>3.3999999999999998E-3</v>
      </c>
      <c r="AM19">
        <v>4.1999999999999997E-3</v>
      </c>
      <c r="AN19">
        <v>3.0999999999999999E-3</v>
      </c>
      <c r="AO19">
        <v>-5.0000000000000001E-3</v>
      </c>
    </row>
    <row r="20" spans="1:41" x14ac:dyDescent="0.25">
      <c r="A20" s="6" t="s">
        <v>7066</v>
      </c>
      <c r="B20">
        <v>1.4</v>
      </c>
      <c r="C20">
        <v>1.76</v>
      </c>
      <c r="D20">
        <v>1.47</v>
      </c>
      <c r="E20">
        <v>1.38</v>
      </c>
      <c r="F20">
        <v>1.1499999999999999</v>
      </c>
      <c r="G20">
        <v>1</v>
      </c>
      <c r="H20">
        <v>0.73</v>
      </c>
      <c r="I20">
        <v>0.95</v>
      </c>
      <c r="J20">
        <v>0.9</v>
      </c>
      <c r="K20">
        <v>0.79</v>
      </c>
      <c r="L20">
        <v>0.74</v>
      </c>
      <c r="M20">
        <v>0.28999999999999998</v>
      </c>
      <c r="N20">
        <v>0.69</v>
      </c>
      <c r="O20">
        <v>1.02</v>
      </c>
      <c r="P20">
        <v>1.17</v>
      </c>
      <c r="Q20">
        <v>1.19</v>
      </c>
      <c r="R20">
        <v>1.21</v>
      </c>
      <c r="S20">
        <v>1.1000000000000001</v>
      </c>
      <c r="T20">
        <v>1.03</v>
      </c>
      <c r="U20">
        <v>1.06</v>
      </c>
      <c r="V20">
        <v>0.97</v>
      </c>
      <c r="W20">
        <v>1.1100000000000001</v>
      </c>
      <c r="X20">
        <v>0.76</v>
      </c>
      <c r="Y20">
        <v>0.71</v>
      </c>
      <c r="Z20">
        <v>0.59</v>
      </c>
      <c r="AA20">
        <v>0.55000000000000004</v>
      </c>
      <c r="AB20">
        <v>0.66</v>
      </c>
      <c r="AC20">
        <v>0.91</v>
      </c>
      <c r="AD20">
        <v>-1.1299999999999999</v>
      </c>
      <c r="AE20">
        <v>0.65</v>
      </c>
      <c r="AF20">
        <v>0.81</v>
      </c>
      <c r="AG20">
        <v>0.84</v>
      </c>
      <c r="AH20">
        <v>0.71</v>
      </c>
      <c r="AI20">
        <v>0.74</v>
      </c>
      <c r="AJ20">
        <v>0.7</v>
      </c>
      <c r="AK20">
        <v>0.6</v>
      </c>
      <c r="AL20">
        <v>0.51</v>
      </c>
      <c r="AM20">
        <v>0.63</v>
      </c>
      <c r="AN20">
        <v>0.57999999999999996</v>
      </c>
      <c r="AO20">
        <v>0.55000000000000004</v>
      </c>
    </row>
    <row r="21" spans="1:41" x14ac:dyDescent="0.25">
      <c r="A21" s="6" t="s">
        <v>7067</v>
      </c>
      <c r="B21">
        <v>1.4</v>
      </c>
      <c r="C21">
        <v>1.76</v>
      </c>
      <c r="D21">
        <v>1.47</v>
      </c>
      <c r="E21">
        <v>1.38</v>
      </c>
      <c r="F21">
        <v>1.1499999999999999</v>
      </c>
      <c r="G21">
        <v>0.99</v>
      </c>
      <c r="H21">
        <v>0.73</v>
      </c>
      <c r="I21">
        <v>0.95</v>
      </c>
      <c r="J21">
        <v>0.9</v>
      </c>
      <c r="K21">
        <v>0.79</v>
      </c>
      <c r="L21">
        <v>0.74</v>
      </c>
      <c r="M21">
        <v>0.28999999999999998</v>
      </c>
      <c r="N21">
        <v>0.69</v>
      </c>
      <c r="O21">
        <v>1.02</v>
      </c>
      <c r="P21">
        <v>1.17</v>
      </c>
      <c r="Q21">
        <v>1.19</v>
      </c>
      <c r="R21">
        <v>1.21</v>
      </c>
      <c r="S21">
        <v>1.1000000000000001</v>
      </c>
      <c r="T21">
        <v>1.03</v>
      </c>
      <c r="U21">
        <v>1.06</v>
      </c>
      <c r="V21">
        <v>0.97</v>
      </c>
      <c r="W21">
        <v>1.1100000000000001</v>
      </c>
      <c r="X21">
        <v>0.76</v>
      </c>
      <c r="Y21">
        <v>0.71</v>
      </c>
      <c r="Z21">
        <v>0.59</v>
      </c>
      <c r="AA21">
        <v>0.55000000000000004</v>
      </c>
      <c r="AB21">
        <v>0.65</v>
      </c>
      <c r="AC21">
        <v>0.91</v>
      </c>
      <c r="AD21">
        <v>-1.1299999999999999</v>
      </c>
      <c r="AE21">
        <v>0.65</v>
      </c>
      <c r="AF21">
        <v>0.81</v>
      </c>
      <c r="AG21">
        <v>0.84</v>
      </c>
      <c r="AH21">
        <v>0.71</v>
      </c>
      <c r="AI21">
        <v>0.74</v>
      </c>
      <c r="AJ21">
        <v>0.69</v>
      </c>
      <c r="AK21">
        <v>0.6</v>
      </c>
      <c r="AL21">
        <v>0.51</v>
      </c>
      <c r="AM21">
        <v>0.63</v>
      </c>
      <c r="AN21">
        <v>0.57999999999999996</v>
      </c>
      <c r="AO21">
        <v>0.55000000000000004</v>
      </c>
    </row>
    <row r="22" spans="1:41" x14ac:dyDescent="0.25">
      <c r="A22" s="6" t="s">
        <v>7135</v>
      </c>
      <c r="B22">
        <v>0.21740000000000001</v>
      </c>
      <c r="C22">
        <v>0.77470000000000006</v>
      </c>
      <c r="D22">
        <v>1.0261</v>
      </c>
      <c r="E22">
        <v>0.4572</v>
      </c>
      <c r="F22">
        <v>0.27779999999999999</v>
      </c>
      <c r="G22">
        <v>0.25790000000000002</v>
      </c>
      <c r="H22">
        <v>-1.7600000000000001E-2</v>
      </c>
      <c r="I22">
        <v>2.2997000000000001</v>
      </c>
      <c r="J22">
        <v>0.31</v>
      </c>
      <c r="K22">
        <v>-0.22839999999999999</v>
      </c>
      <c r="L22">
        <v>-0.3659</v>
      </c>
      <c r="M22">
        <v>-0.75819999999999999</v>
      </c>
      <c r="N22">
        <v>-0.43080000000000002</v>
      </c>
      <c r="O22">
        <v>-7.2700000000000001E-2</v>
      </c>
      <c r="P22">
        <v>0.12970000000000001</v>
      </c>
      <c r="Q22">
        <v>0.1198</v>
      </c>
      <c r="R22">
        <v>0.2482</v>
      </c>
      <c r="S22">
        <v>-1.17E-2</v>
      </c>
      <c r="T22">
        <v>0.35920000000000002</v>
      </c>
      <c r="U22">
        <v>0.49930000000000002</v>
      </c>
      <c r="V22">
        <v>0.64739999999999998</v>
      </c>
      <c r="W22">
        <v>1.0347</v>
      </c>
      <c r="X22">
        <v>0.16389999999999999</v>
      </c>
      <c r="Y22">
        <v>-0.22559999999999999</v>
      </c>
      <c r="AA22">
        <v>-0.1623</v>
      </c>
      <c r="AB22">
        <v>-0.1908</v>
      </c>
      <c r="AC22">
        <v>8.6900000000000005E-2</v>
      </c>
      <c r="AE22">
        <v>-0.1176</v>
      </c>
      <c r="AF22">
        <v>0.16450000000000001</v>
      </c>
      <c r="AG22">
        <v>0.4</v>
      </c>
      <c r="AH22">
        <v>0.37819999999999998</v>
      </c>
      <c r="AI22">
        <v>0.1802</v>
      </c>
      <c r="AJ22">
        <v>0.1948</v>
      </c>
      <c r="AK22">
        <v>9.69E-2</v>
      </c>
      <c r="AL22">
        <v>0.1477</v>
      </c>
      <c r="AM22">
        <v>0.3256</v>
      </c>
      <c r="AN22">
        <v>0.31819999999999998</v>
      </c>
      <c r="AO22">
        <v>-1.0800000000000001E-2</v>
      </c>
    </row>
    <row r="23" spans="1:41" x14ac:dyDescent="0.25">
      <c r="A23" s="6" t="s">
        <v>7068</v>
      </c>
      <c r="B23">
        <v>0.75</v>
      </c>
      <c r="C23">
        <v>1.8</v>
      </c>
      <c r="D23">
        <v>0.65</v>
      </c>
      <c r="E23">
        <v>0.51</v>
      </c>
      <c r="F23">
        <v>0.17</v>
      </c>
      <c r="G23">
        <v>1.1000000000000001</v>
      </c>
      <c r="H23">
        <v>-0.18</v>
      </c>
      <c r="I23">
        <v>-0.2</v>
      </c>
      <c r="J23">
        <v>0.34</v>
      </c>
      <c r="K23">
        <v>0.56000000000000005</v>
      </c>
      <c r="L23">
        <v>0.87</v>
      </c>
      <c r="M23">
        <v>1.23</v>
      </c>
      <c r="N23">
        <v>-0.06</v>
      </c>
      <c r="O23">
        <v>0.77</v>
      </c>
      <c r="P23">
        <v>0.41</v>
      </c>
      <c r="Q23">
        <v>0.59</v>
      </c>
      <c r="R23">
        <v>-0.05</v>
      </c>
      <c r="S23">
        <v>1</v>
      </c>
      <c r="T23">
        <v>0.45</v>
      </c>
      <c r="U23">
        <v>0.25</v>
      </c>
      <c r="V23">
        <v>0.28000000000000003</v>
      </c>
      <c r="W23">
        <v>0.74</v>
      </c>
      <c r="X23">
        <v>0.4</v>
      </c>
      <c r="Y23">
        <v>0.17</v>
      </c>
      <c r="Z23">
        <v>0.34</v>
      </c>
      <c r="AA23">
        <v>0.55000000000000004</v>
      </c>
      <c r="AB23">
        <v>-1.3</v>
      </c>
      <c r="AC23">
        <v>0.67</v>
      </c>
      <c r="AD23">
        <v>0.72</v>
      </c>
      <c r="AE23">
        <v>0.49</v>
      </c>
      <c r="AF23">
        <v>0.41</v>
      </c>
      <c r="AG23">
        <v>0.51</v>
      </c>
      <c r="AH23">
        <v>0.15</v>
      </c>
      <c r="AI23">
        <v>0.17</v>
      </c>
      <c r="AJ23">
        <v>0.65</v>
      </c>
      <c r="AK23">
        <v>0.24</v>
      </c>
      <c r="AL23">
        <v>0.04</v>
      </c>
      <c r="AM23">
        <v>0.35</v>
      </c>
      <c r="AN23">
        <v>0.08</v>
      </c>
      <c r="AO23">
        <v>0.53</v>
      </c>
    </row>
    <row r="24" spans="1:41" x14ac:dyDescent="0.25">
      <c r="A24" s="6" t="s">
        <v>7136</v>
      </c>
      <c r="B24">
        <v>0.25</v>
      </c>
      <c r="C24">
        <v>2.113</v>
      </c>
      <c r="D24">
        <v>0.22700000000000001</v>
      </c>
      <c r="E24">
        <v>0.22700000000000001</v>
      </c>
      <c r="F24">
        <v>0.22700000000000001</v>
      </c>
      <c r="G24">
        <v>1.2270000000000001</v>
      </c>
      <c r="H24">
        <v>0.22700000000000001</v>
      </c>
      <c r="I24">
        <v>0.22700000000000001</v>
      </c>
      <c r="J24">
        <v>0.21299999999999999</v>
      </c>
      <c r="K24">
        <v>0.68</v>
      </c>
      <c r="L24">
        <v>0.21299999999999999</v>
      </c>
      <c r="M24">
        <v>0.21299999999999999</v>
      </c>
      <c r="N24">
        <v>0.21299999999999999</v>
      </c>
      <c r="O24">
        <v>1.7470000000000001</v>
      </c>
      <c r="P24">
        <v>0.21299999999999999</v>
      </c>
      <c r="Q24">
        <v>0.21299999999999999</v>
      </c>
      <c r="R24">
        <v>0.21299999999999999</v>
      </c>
      <c r="S24">
        <v>1.52</v>
      </c>
      <c r="T24">
        <v>0.187</v>
      </c>
      <c r="U24">
        <v>0.187</v>
      </c>
      <c r="V24">
        <v>0.16700000000000001</v>
      </c>
      <c r="W24">
        <v>0.96699999999999997</v>
      </c>
      <c r="X24">
        <v>0.16700000000000001</v>
      </c>
      <c r="Y24">
        <v>0.16700000000000001</v>
      </c>
      <c r="Z24">
        <v>0.16</v>
      </c>
      <c r="AA24">
        <v>0.56000000000000005</v>
      </c>
      <c r="AB24">
        <v>0.16</v>
      </c>
      <c r="AC24">
        <v>0.16</v>
      </c>
      <c r="AD24">
        <v>0.16</v>
      </c>
      <c r="AE24">
        <v>1.093</v>
      </c>
      <c r="AF24">
        <v>0.16</v>
      </c>
      <c r="AG24">
        <v>0.14699999999999999</v>
      </c>
      <c r="AH24">
        <v>0.14699999999999999</v>
      </c>
      <c r="AI24">
        <v>0.81299999999999994</v>
      </c>
      <c r="AJ24">
        <v>0.14699999999999999</v>
      </c>
      <c r="AK24">
        <v>0.14699999999999999</v>
      </c>
      <c r="AL24">
        <v>0.13300000000000001</v>
      </c>
      <c r="AM24">
        <v>0.73299999999999998</v>
      </c>
      <c r="AN24">
        <v>0.13300000000000001</v>
      </c>
      <c r="AO24">
        <v>0.13300000000000001</v>
      </c>
    </row>
    <row r="25" spans="1:41" x14ac:dyDescent="0.25">
      <c r="A25" s="6" t="s">
        <v>7137</v>
      </c>
      <c r="B25">
        <v>0.1013</v>
      </c>
      <c r="C25">
        <v>0.72209999999999996</v>
      </c>
      <c r="D25">
        <v>0</v>
      </c>
      <c r="E25">
        <v>0</v>
      </c>
      <c r="F25">
        <v>6.5699999999999995E-2</v>
      </c>
      <c r="G25">
        <v>0.8044</v>
      </c>
      <c r="H25">
        <v>6.5699999999999995E-2</v>
      </c>
      <c r="I25">
        <v>6.5699999999999995E-2</v>
      </c>
      <c r="J25">
        <v>0</v>
      </c>
      <c r="K25">
        <v>-0.61080000000000001</v>
      </c>
      <c r="L25">
        <v>0</v>
      </c>
      <c r="M25">
        <v>0</v>
      </c>
      <c r="N25">
        <v>0</v>
      </c>
      <c r="O25">
        <v>0.14929999999999999</v>
      </c>
      <c r="P25">
        <v>0.13900000000000001</v>
      </c>
      <c r="Q25">
        <v>0.13900000000000001</v>
      </c>
      <c r="R25">
        <v>0.27539999999999998</v>
      </c>
      <c r="S25">
        <v>0.57189999999999996</v>
      </c>
      <c r="T25">
        <v>0.1198</v>
      </c>
      <c r="U25">
        <v>0.1198</v>
      </c>
      <c r="V25">
        <v>4.3700000000000003E-2</v>
      </c>
      <c r="W25">
        <v>0.7268</v>
      </c>
      <c r="X25">
        <v>4.3700000000000003E-2</v>
      </c>
      <c r="Y25">
        <v>4.3700000000000003E-2</v>
      </c>
      <c r="Z25">
        <v>0</v>
      </c>
      <c r="AA25">
        <v>-0.48759999999999998</v>
      </c>
      <c r="AB25">
        <v>0</v>
      </c>
      <c r="AC25">
        <v>8.8400000000000006E-2</v>
      </c>
      <c r="AD25">
        <v>8.8400000000000006E-2</v>
      </c>
      <c r="AE25">
        <v>0.34439999999999998</v>
      </c>
      <c r="AF25">
        <v>8.8400000000000006E-2</v>
      </c>
      <c r="AG25">
        <v>0</v>
      </c>
      <c r="AH25">
        <v>0.1053</v>
      </c>
      <c r="AI25">
        <v>0.1091</v>
      </c>
      <c r="AJ25">
        <v>0.1053</v>
      </c>
      <c r="AK25">
        <v>0.1053</v>
      </c>
      <c r="AL25">
        <v>0</v>
      </c>
      <c r="AM25">
        <v>9.9000000000000005E-2</v>
      </c>
      <c r="AN25">
        <v>0</v>
      </c>
      <c r="AO25">
        <v>0</v>
      </c>
    </row>
    <row r="26" spans="1:41" x14ac:dyDescent="0.25">
      <c r="A26" s="6" t="s">
        <v>7069</v>
      </c>
      <c r="B26">
        <v>0.23369999999999999</v>
      </c>
      <c r="C26">
        <v>0.19980000000000001</v>
      </c>
      <c r="D26">
        <v>0.19400000000000001</v>
      </c>
      <c r="E26">
        <v>0.1883</v>
      </c>
      <c r="F26">
        <v>0.18340000000000001</v>
      </c>
      <c r="G26">
        <v>0.16739999999999999</v>
      </c>
      <c r="H26">
        <v>0.18859999999999999</v>
      </c>
      <c r="I26">
        <v>0.20269999999999999</v>
      </c>
      <c r="J26">
        <v>0.19769999999999999</v>
      </c>
      <c r="K26">
        <v>0.19489999999999999</v>
      </c>
      <c r="L26">
        <v>0.1981</v>
      </c>
      <c r="M26">
        <v>0.20269999999999999</v>
      </c>
      <c r="N26">
        <v>0.1883</v>
      </c>
      <c r="O26">
        <v>0.2006</v>
      </c>
      <c r="P26">
        <v>0.19789999999999999</v>
      </c>
      <c r="Q26">
        <v>0.19409999999999999</v>
      </c>
      <c r="R26">
        <v>0.1958</v>
      </c>
      <c r="S26">
        <v>0.18970000000000001</v>
      </c>
      <c r="T26">
        <v>0.19159999999999999</v>
      </c>
      <c r="U26">
        <v>0.19950000000000001</v>
      </c>
      <c r="V26">
        <v>0.1978</v>
      </c>
      <c r="W26">
        <v>0.19</v>
      </c>
      <c r="X26">
        <v>0.19850000000000001</v>
      </c>
      <c r="Y26">
        <v>0.19989999999999999</v>
      </c>
      <c r="Z26">
        <v>0.19989999999999999</v>
      </c>
      <c r="AA26">
        <v>0.19939999999999999</v>
      </c>
      <c r="AB26">
        <v>0.20660000000000001</v>
      </c>
      <c r="AC26">
        <v>0.20930000000000001</v>
      </c>
      <c r="AD26">
        <v>0.20610000000000001</v>
      </c>
      <c r="AE26">
        <v>0.2034</v>
      </c>
      <c r="AF26">
        <v>0.20549999999999999</v>
      </c>
      <c r="AG26">
        <v>0.20050000000000001</v>
      </c>
      <c r="AH26">
        <v>0.19089999999999999</v>
      </c>
      <c r="AI26">
        <v>0.18729999999999999</v>
      </c>
      <c r="AJ26">
        <v>0.18709999999999999</v>
      </c>
      <c r="AK26">
        <v>0.18609999999999999</v>
      </c>
      <c r="AL26">
        <v>0.17910000000000001</v>
      </c>
      <c r="AM26">
        <v>0.18990000000000001</v>
      </c>
      <c r="AN26">
        <v>0.18809999999999999</v>
      </c>
      <c r="AO26">
        <v>0.18740000000000001</v>
      </c>
    </row>
    <row r="27" spans="1:41" x14ac:dyDescent="0.25">
      <c r="A27" s="6" t="s">
        <v>7070</v>
      </c>
      <c r="B27">
        <v>0.18210000000000001</v>
      </c>
      <c r="C27">
        <v>0.14680000000000001</v>
      </c>
      <c r="D27">
        <v>0.13869999999999999</v>
      </c>
      <c r="E27">
        <v>0.13139999999999999</v>
      </c>
      <c r="F27">
        <v>0.1208</v>
      </c>
      <c r="G27">
        <v>9.8900000000000002E-2</v>
      </c>
      <c r="H27">
        <v>9.9000000000000005E-2</v>
      </c>
      <c r="I27">
        <v>0.11219999999999999</v>
      </c>
      <c r="J27">
        <v>0.1082</v>
      </c>
      <c r="K27">
        <v>9.9599999999999994E-2</v>
      </c>
      <c r="L27">
        <v>0.1045</v>
      </c>
      <c r="M27">
        <v>6.6100000000000006E-2</v>
      </c>
      <c r="N27">
        <v>9.5100000000000004E-2</v>
      </c>
      <c r="O27">
        <v>0.1169</v>
      </c>
      <c r="P27">
        <v>0.12640000000000001</v>
      </c>
      <c r="Q27">
        <v>0.12720000000000001</v>
      </c>
      <c r="R27">
        <v>0.13</v>
      </c>
      <c r="S27">
        <v>0.12180000000000001</v>
      </c>
      <c r="T27">
        <v>0.1206</v>
      </c>
      <c r="U27">
        <v>0.1265</v>
      </c>
      <c r="V27">
        <v>0.1206</v>
      </c>
      <c r="W27">
        <v>0.1144</v>
      </c>
      <c r="X27">
        <v>0.1188</v>
      </c>
      <c r="Y27">
        <v>0.1181</v>
      </c>
      <c r="Z27">
        <v>0.1086</v>
      </c>
      <c r="AA27">
        <v>0.10630000000000001</v>
      </c>
      <c r="AB27">
        <v>0.12239999999999999</v>
      </c>
      <c r="AC27">
        <v>0.15290000000000001</v>
      </c>
      <c r="AD27">
        <v>-9.4200000000000006E-2</v>
      </c>
      <c r="AE27">
        <v>0.1206</v>
      </c>
      <c r="AF27">
        <v>0.1346</v>
      </c>
      <c r="AG27">
        <v>0.13339999999999999</v>
      </c>
      <c r="AH27">
        <v>0.1221</v>
      </c>
      <c r="AI27">
        <v>0.1181</v>
      </c>
      <c r="AJ27">
        <v>0.1183</v>
      </c>
      <c r="AK27">
        <v>0.11119999999999999</v>
      </c>
      <c r="AL27">
        <v>0.1002</v>
      </c>
      <c r="AM27">
        <v>0.1128</v>
      </c>
      <c r="AN27">
        <v>0.11020000000000001</v>
      </c>
      <c r="AO27">
        <v>0.1079</v>
      </c>
    </row>
    <row r="28" spans="1:41" x14ac:dyDescent="0.25">
      <c r="A28" s="6" t="s">
        <v>7071</v>
      </c>
      <c r="B28">
        <v>8.6599999999999996E-2</v>
      </c>
      <c r="C28">
        <v>0.1133</v>
      </c>
      <c r="D28">
        <v>0.109</v>
      </c>
      <c r="E28">
        <v>0.10059999999999999</v>
      </c>
      <c r="F28">
        <v>9.2799999999999994E-2</v>
      </c>
      <c r="G28">
        <v>7.7600000000000002E-2</v>
      </c>
      <c r="H28">
        <v>7.3899999999999993E-2</v>
      </c>
      <c r="I28">
        <v>8.48E-2</v>
      </c>
      <c r="J28">
        <v>8.0500000000000002E-2</v>
      </c>
      <c r="K28">
        <v>7.3400000000000007E-2</v>
      </c>
      <c r="L28">
        <v>7.8100000000000003E-2</v>
      </c>
      <c r="M28">
        <v>4.82E-2</v>
      </c>
      <c r="N28">
        <v>6.9599999999999995E-2</v>
      </c>
      <c r="O28">
        <v>8.6900000000000005E-2</v>
      </c>
      <c r="P28">
        <v>9.5500000000000002E-2</v>
      </c>
      <c r="Q28">
        <v>9.35E-2</v>
      </c>
      <c r="R28">
        <v>9.7000000000000003E-2</v>
      </c>
      <c r="S28">
        <v>9.2100000000000001E-2</v>
      </c>
      <c r="T28">
        <v>9.4700000000000006E-2</v>
      </c>
      <c r="U28">
        <v>9.64E-2</v>
      </c>
      <c r="V28">
        <v>9.06E-2</v>
      </c>
      <c r="W28">
        <v>0.108</v>
      </c>
      <c r="X28">
        <v>7.9600000000000004E-2</v>
      </c>
      <c r="Y28">
        <v>7.9299999999999995E-2</v>
      </c>
      <c r="Z28">
        <v>7.3200000000000001E-2</v>
      </c>
      <c r="AA28">
        <v>7.0900000000000005E-2</v>
      </c>
      <c r="AB28">
        <v>8.1500000000000003E-2</v>
      </c>
      <c r="AC28">
        <v>0.1091</v>
      </c>
      <c r="AD28">
        <v>-0.13830000000000001</v>
      </c>
      <c r="AE28">
        <v>7.9699999999999993E-2</v>
      </c>
      <c r="AF28">
        <v>8.8999999999999996E-2</v>
      </c>
      <c r="AG28">
        <v>8.7999999999999995E-2</v>
      </c>
      <c r="AH28">
        <v>7.8299999999999995E-2</v>
      </c>
      <c r="AI28">
        <v>7.6999999999999999E-2</v>
      </c>
      <c r="AJ28">
        <v>7.5399999999999995E-2</v>
      </c>
      <c r="AK28">
        <v>6.9900000000000004E-2</v>
      </c>
      <c r="AL28">
        <v>6.25E-2</v>
      </c>
      <c r="AM28">
        <v>7.2700000000000001E-2</v>
      </c>
      <c r="AN28">
        <v>7.1999999999999995E-2</v>
      </c>
      <c r="AO28">
        <v>6.7799999999999999E-2</v>
      </c>
    </row>
    <row r="29" spans="1:41" x14ac:dyDescent="0.25">
      <c r="A29" s="6" t="s">
        <v>7072</v>
      </c>
      <c r="B29">
        <v>4.6399999999999997E-2</v>
      </c>
      <c r="C29">
        <v>0.11559999999999999</v>
      </c>
      <c r="D29">
        <v>4.7899999999999998E-2</v>
      </c>
      <c r="E29">
        <v>3.7400000000000003E-2</v>
      </c>
      <c r="F29">
        <v>1.4E-2</v>
      </c>
      <c r="G29">
        <v>8.6099999999999996E-2</v>
      </c>
      <c r="H29">
        <v>-1.8700000000000001E-2</v>
      </c>
      <c r="I29">
        <v>-1.7899999999999999E-2</v>
      </c>
      <c r="J29">
        <v>3.0700000000000002E-2</v>
      </c>
      <c r="K29">
        <v>5.1900000000000002E-2</v>
      </c>
      <c r="L29">
        <v>9.1300000000000006E-2</v>
      </c>
      <c r="M29">
        <v>0.2089</v>
      </c>
      <c r="N29">
        <v>-5.8999999999999999E-3</v>
      </c>
      <c r="O29">
        <v>6.5100000000000005E-2</v>
      </c>
      <c r="P29">
        <v>3.3300000000000003E-2</v>
      </c>
      <c r="Q29">
        <v>4.6199999999999998E-2</v>
      </c>
      <c r="R29">
        <v>-4.1999999999999997E-3</v>
      </c>
      <c r="S29">
        <v>8.3699999999999997E-2</v>
      </c>
      <c r="T29">
        <v>4.07E-2</v>
      </c>
      <c r="U29">
        <v>2.23E-2</v>
      </c>
      <c r="V29">
        <v>2.6599999999999999E-2</v>
      </c>
      <c r="W29">
        <v>7.1599999999999997E-2</v>
      </c>
      <c r="X29">
        <v>4.1500000000000002E-2</v>
      </c>
      <c r="Y29">
        <v>1.8599999999999998E-2</v>
      </c>
      <c r="Z29">
        <v>4.2799999999999998E-2</v>
      </c>
      <c r="AA29">
        <v>7.1199999999999999E-2</v>
      </c>
      <c r="AB29">
        <v>-0.161</v>
      </c>
      <c r="AC29">
        <v>7.9699999999999993E-2</v>
      </c>
      <c r="AD29">
        <v>8.7999999999999995E-2</v>
      </c>
      <c r="AE29">
        <v>5.9799999999999999E-2</v>
      </c>
      <c r="AF29">
        <v>4.4600000000000001E-2</v>
      </c>
      <c r="AG29">
        <v>5.3900000000000003E-2</v>
      </c>
      <c r="AH29">
        <v>1.67E-2</v>
      </c>
      <c r="AI29">
        <v>1.8200000000000001E-2</v>
      </c>
      <c r="AJ29">
        <v>6.9800000000000001E-2</v>
      </c>
      <c r="AK29">
        <v>2.7699999999999999E-2</v>
      </c>
      <c r="AL29">
        <v>5.1000000000000004E-3</v>
      </c>
      <c r="AM29">
        <v>4.02E-2</v>
      </c>
      <c r="AN29">
        <v>0.01</v>
      </c>
      <c r="AO29">
        <v>6.5199999999999994E-2</v>
      </c>
    </row>
    <row r="30" spans="1:41" x14ac:dyDescent="0.25">
      <c r="A30" s="6" t="s">
        <v>7073</v>
      </c>
      <c r="B30">
        <v>0.2014</v>
      </c>
      <c r="C30">
        <v>0.2162</v>
      </c>
      <c r="D30">
        <v>0.2147</v>
      </c>
      <c r="E30">
        <v>0.21870000000000001</v>
      </c>
      <c r="F30">
        <v>0.2215</v>
      </c>
      <c r="G30">
        <v>0.2147</v>
      </c>
      <c r="H30">
        <v>0.219</v>
      </c>
      <c r="I30">
        <v>0.2261</v>
      </c>
      <c r="J30">
        <v>0.22600000000000001</v>
      </c>
      <c r="K30">
        <v>0.2225</v>
      </c>
      <c r="L30">
        <v>0.21310000000000001</v>
      </c>
      <c r="M30">
        <v>0.1973</v>
      </c>
      <c r="N30">
        <v>0.22239999999999999</v>
      </c>
      <c r="O30">
        <v>0.22750000000000001</v>
      </c>
      <c r="P30">
        <v>0.21820000000000001</v>
      </c>
      <c r="Q30">
        <v>0.23910000000000001</v>
      </c>
      <c r="R30">
        <v>0.2324</v>
      </c>
      <c r="S30">
        <v>0.23169999999999999</v>
      </c>
      <c r="T30">
        <v>0.1847</v>
      </c>
      <c r="U30">
        <v>0.2223</v>
      </c>
      <c r="V30">
        <v>0.23499999999999999</v>
      </c>
      <c r="W30">
        <v>2.5000000000000001E-2</v>
      </c>
      <c r="X30">
        <v>0.30780000000000002</v>
      </c>
      <c r="Y30">
        <v>0.308</v>
      </c>
      <c r="Z30">
        <v>0.30769999999999997</v>
      </c>
      <c r="AA30">
        <v>0.31059999999999999</v>
      </c>
      <c r="AB30">
        <v>0.30049999999999999</v>
      </c>
      <c r="AC30">
        <v>0.25519999999999998</v>
      </c>
      <c r="AE30">
        <v>0.30380000000000001</v>
      </c>
      <c r="AF30">
        <v>0.3095</v>
      </c>
      <c r="AG30">
        <v>0.31430000000000002</v>
      </c>
      <c r="AH30">
        <v>0.32629999999999998</v>
      </c>
      <c r="AI30">
        <v>0.3175</v>
      </c>
      <c r="AJ30">
        <v>0.32769999999999999</v>
      </c>
      <c r="AK30">
        <v>0.33639999999999998</v>
      </c>
      <c r="AL30">
        <v>0.32619999999999999</v>
      </c>
      <c r="AM30">
        <v>0.31080000000000002</v>
      </c>
      <c r="AN30">
        <v>0.29680000000000001</v>
      </c>
      <c r="AO30">
        <v>0.32640000000000002</v>
      </c>
    </row>
    <row r="31" spans="1:41" x14ac:dyDescent="0.25">
      <c r="A31" s="6" t="s">
        <v>7074</v>
      </c>
      <c r="B31">
        <v>1233.9000000000001</v>
      </c>
      <c r="C31">
        <v>1454.4</v>
      </c>
      <c r="D31">
        <v>1238.5</v>
      </c>
      <c r="E31">
        <v>1165.4000000000001</v>
      </c>
      <c r="F31">
        <v>996.9</v>
      </c>
      <c r="G31">
        <v>907.5</v>
      </c>
      <c r="H31">
        <v>732.4</v>
      </c>
      <c r="I31">
        <v>908.6</v>
      </c>
      <c r="J31">
        <v>902</v>
      </c>
      <c r="K31">
        <v>838.6</v>
      </c>
      <c r="L31">
        <v>801.3</v>
      </c>
      <c r="M31">
        <v>472.2</v>
      </c>
      <c r="N31">
        <v>790.6</v>
      </c>
      <c r="O31">
        <v>1030.2</v>
      </c>
      <c r="P31">
        <v>1109.3</v>
      </c>
      <c r="Q31">
        <v>1135.5999999999999</v>
      </c>
      <c r="R31">
        <v>1131.9000000000001</v>
      </c>
      <c r="S31">
        <v>1063</v>
      </c>
      <c r="T31">
        <v>970.4</v>
      </c>
      <c r="U31">
        <v>1033.5999999999999</v>
      </c>
      <c r="V31">
        <v>984.2</v>
      </c>
      <c r="W31">
        <v>937.3</v>
      </c>
      <c r="X31">
        <v>906.2</v>
      </c>
      <c r="Y31">
        <v>845.4</v>
      </c>
      <c r="Z31">
        <v>741.5</v>
      </c>
      <c r="AA31">
        <v>698.5</v>
      </c>
      <c r="AB31">
        <v>777.3</v>
      </c>
      <c r="AC31">
        <v>931.7</v>
      </c>
      <c r="AD31">
        <v>-156.80000000000001</v>
      </c>
      <c r="AE31">
        <v>756.6</v>
      </c>
      <c r="AF31">
        <v>884.6</v>
      </c>
      <c r="AG31">
        <v>909.1</v>
      </c>
      <c r="AH31">
        <v>811.9</v>
      </c>
      <c r="AI31">
        <v>848.6</v>
      </c>
      <c r="AJ31">
        <v>815.1</v>
      </c>
      <c r="AK31">
        <v>742.4</v>
      </c>
      <c r="AL31">
        <v>662.9</v>
      </c>
      <c r="AM31">
        <v>746.6</v>
      </c>
      <c r="AN31">
        <v>684.3</v>
      </c>
      <c r="AO31">
        <v>669.9</v>
      </c>
    </row>
    <row r="32" spans="1:41" x14ac:dyDescent="0.25">
      <c r="A32" s="6" t="s">
        <v>7075</v>
      </c>
      <c r="B32">
        <v>0.14560000000000001</v>
      </c>
      <c r="C32">
        <v>0.1789</v>
      </c>
      <c r="D32">
        <v>0.17549999999999999</v>
      </c>
      <c r="E32">
        <v>0.1628</v>
      </c>
      <c r="F32">
        <v>0.154</v>
      </c>
      <c r="G32">
        <v>0.13569999999999999</v>
      </c>
      <c r="H32">
        <v>0.14230000000000001</v>
      </c>
      <c r="I32">
        <v>0.1555</v>
      </c>
      <c r="J32">
        <v>0.15429999999999999</v>
      </c>
      <c r="K32">
        <v>0.15060000000000001</v>
      </c>
      <c r="L32">
        <v>0.1623</v>
      </c>
      <c r="M32">
        <v>0.1542</v>
      </c>
      <c r="N32">
        <v>0.1532</v>
      </c>
      <c r="O32">
        <v>0.16839999999999999</v>
      </c>
      <c r="P32">
        <v>0.17419999999999999</v>
      </c>
      <c r="Q32">
        <v>0.17130000000000001</v>
      </c>
      <c r="R32">
        <v>0.17449999999999999</v>
      </c>
      <c r="S32">
        <v>0.16930000000000001</v>
      </c>
      <c r="T32">
        <v>0.1686</v>
      </c>
      <c r="U32">
        <v>0.17799999999999999</v>
      </c>
      <c r="V32">
        <v>0.1741</v>
      </c>
      <c r="W32">
        <v>0.17180000000000001</v>
      </c>
      <c r="X32">
        <v>0.17910000000000001</v>
      </c>
      <c r="Y32">
        <v>0.1797</v>
      </c>
      <c r="Z32">
        <v>0.17499999999999999</v>
      </c>
      <c r="AA32">
        <v>0.1716</v>
      </c>
      <c r="AB32">
        <v>0.18290000000000001</v>
      </c>
      <c r="AC32">
        <v>0.21110000000000001</v>
      </c>
      <c r="AD32">
        <v>-3.6499999999999998E-2</v>
      </c>
      <c r="AE32">
        <v>0.17369999999999999</v>
      </c>
      <c r="AF32">
        <v>0.1825</v>
      </c>
      <c r="AG32">
        <v>0.17899999999999999</v>
      </c>
      <c r="AH32">
        <v>0.16800000000000001</v>
      </c>
      <c r="AI32">
        <v>0.1658</v>
      </c>
      <c r="AJ32">
        <v>0.16539999999999999</v>
      </c>
      <c r="AK32">
        <v>0.16250000000000001</v>
      </c>
      <c r="AL32">
        <v>0.15140000000000001</v>
      </c>
      <c r="AM32">
        <v>0.1623</v>
      </c>
      <c r="AN32">
        <v>0.15909999999999999</v>
      </c>
      <c r="AO32">
        <v>0.15579999999999999</v>
      </c>
    </row>
    <row r="33" spans="1:41" x14ac:dyDescent="0.25">
      <c r="A33" s="6" t="s">
        <v>7076</v>
      </c>
      <c r="B33">
        <v>221.1</v>
      </c>
      <c r="C33">
        <v>204.6</v>
      </c>
      <c r="D33">
        <v>203</v>
      </c>
      <c r="E33">
        <v>196.9</v>
      </c>
      <c r="F33">
        <v>185.7</v>
      </c>
      <c r="G33">
        <v>211</v>
      </c>
      <c r="H33">
        <v>209.9</v>
      </c>
      <c r="I33">
        <v>230.7</v>
      </c>
      <c r="J33">
        <v>251.7</v>
      </c>
      <c r="K33">
        <v>269.5</v>
      </c>
      <c r="L33">
        <v>266.2</v>
      </c>
      <c r="M33">
        <v>241.3</v>
      </c>
      <c r="N33">
        <v>272</v>
      </c>
      <c r="O33">
        <v>284.89999999999998</v>
      </c>
      <c r="P33">
        <v>272.10000000000002</v>
      </c>
      <c r="Q33">
        <v>261.2</v>
      </c>
      <c r="R33">
        <v>259.10000000000002</v>
      </c>
      <c r="S33">
        <v>259.7</v>
      </c>
      <c r="T33">
        <v>252.6</v>
      </c>
      <c r="U33">
        <v>268.3</v>
      </c>
      <c r="V33">
        <v>273.5</v>
      </c>
      <c r="W33">
        <v>293.2</v>
      </c>
      <c r="X33">
        <v>286.10000000000002</v>
      </c>
      <c r="Y33">
        <v>269</v>
      </c>
      <c r="Z33">
        <v>259.2</v>
      </c>
      <c r="AA33">
        <v>247.5</v>
      </c>
      <c r="AB33">
        <v>250.2</v>
      </c>
      <c r="AC33">
        <v>252.9</v>
      </c>
      <c r="AD33">
        <v>242.5</v>
      </c>
      <c r="AE33">
        <v>227.8</v>
      </c>
      <c r="AF33">
        <v>230.9</v>
      </c>
      <c r="AG33">
        <v>227.3</v>
      </c>
      <c r="AH33">
        <v>221.1</v>
      </c>
      <c r="AI33">
        <v>240.1</v>
      </c>
      <c r="AJ33">
        <v>230.1</v>
      </c>
      <c r="AK33">
        <v>227.7</v>
      </c>
      <c r="AL33">
        <v>219.8</v>
      </c>
      <c r="AM33">
        <v>222</v>
      </c>
      <c r="AN33">
        <v>206.4</v>
      </c>
      <c r="AO33">
        <v>197.6</v>
      </c>
    </row>
    <row r="34" spans="1:41" x14ac:dyDescent="0.25">
      <c r="A34" s="6" t="s">
        <v>7077</v>
      </c>
      <c r="B34">
        <v>1012.8</v>
      </c>
      <c r="C34">
        <v>1249.8</v>
      </c>
      <c r="D34">
        <v>1035.5</v>
      </c>
      <c r="E34">
        <v>968.5</v>
      </c>
      <c r="F34">
        <v>811.2</v>
      </c>
      <c r="G34">
        <v>696.5</v>
      </c>
      <c r="H34">
        <v>522.5</v>
      </c>
      <c r="I34">
        <v>677.9</v>
      </c>
      <c r="J34">
        <v>650.29999999999995</v>
      </c>
      <c r="K34">
        <v>569.1</v>
      </c>
      <c r="L34">
        <v>535.1</v>
      </c>
      <c r="M34">
        <v>230.9</v>
      </c>
      <c r="N34">
        <v>518.6</v>
      </c>
      <c r="O34">
        <v>745.3</v>
      </c>
      <c r="P34">
        <v>837.2</v>
      </c>
      <c r="Q34">
        <v>874.4</v>
      </c>
      <c r="R34">
        <v>872.8</v>
      </c>
      <c r="S34">
        <v>803.3</v>
      </c>
      <c r="T34">
        <v>717.8</v>
      </c>
      <c r="U34">
        <v>765.3</v>
      </c>
      <c r="V34">
        <v>710.7</v>
      </c>
      <c r="W34">
        <v>644.1</v>
      </c>
      <c r="X34">
        <v>620.1</v>
      </c>
      <c r="Y34">
        <v>576.4</v>
      </c>
      <c r="Z34">
        <v>482.3</v>
      </c>
      <c r="AA34">
        <v>451</v>
      </c>
      <c r="AB34">
        <v>527.1</v>
      </c>
      <c r="AC34">
        <v>678.8</v>
      </c>
      <c r="AD34">
        <v>-399.3</v>
      </c>
      <c r="AE34">
        <v>528.79999999999995</v>
      </c>
      <c r="AF34">
        <v>653.70000000000005</v>
      </c>
      <c r="AG34">
        <v>681.8</v>
      </c>
      <c r="AH34">
        <v>590.79999999999995</v>
      </c>
      <c r="AI34">
        <v>608.5</v>
      </c>
      <c r="AJ34">
        <v>585</v>
      </c>
      <c r="AK34">
        <v>514.70000000000005</v>
      </c>
      <c r="AL34">
        <v>443.1</v>
      </c>
      <c r="AM34">
        <v>524.6</v>
      </c>
      <c r="AN34">
        <v>477.9</v>
      </c>
      <c r="AO34">
        <v>472.3</v>
      </c>
    </row>
    <row r="35" spans="1:41" x14ac:dyDescent="0.25">
      <c r="A35" s="6" t="s">
        <v>7078</v>
      </c>
      <c r="B35">
        <v>0.1195</v>
      </c>
      <c r="C35">
        <v>0.1537</v>
      </c>
      <c r="D35">
        <v>0.1467</v>
      </c>
      <c r="E35">
        <v>0.1353</v>
      </c>
      <c r="F35">
        <v>0.12529999999999999</v>
      </c>
      <c r="G35">
        <v>0.1042</v>
      </c>
      <c r="H35">
        <v>0.10150000000000001</v>
      </c>
      <c r="I35">
        <v>0.11600000000000001</v>
      </c>
      <c r="J35">
        <v>0.11119999999999999</v>
      </c>
      <c r="K35">
        <v>0.1022</v>
      </c>
      <c r="L35">
        <v>0.1084</v>
      </c>
      <c r="M35">
        <v>7.5399999999999995E-2</v>
      </c>
      <c r="N35">
        <v>0.10050000000000001</v>
      </c>
      <c r="O35">
        <v>0.12180000000000001</v>
      </c>
      <c r="P35">
        <v>0.13150000000000001</v>
      </c>
      <c r="Q35">
        <v>0.13189999999999999</v>
      </c>
      <c r="R35">
        <v>0.13450000000000001</v>
      </c>
      <c r="S35">
        <v>0.12790000000000001</v>
      </c>
      <c r="T35">
        <v>0.12470000000000001</v>
      </c>
      <c r="U35">
        <v>0.1318</v>
      </c>
      <c r="V35">
        <v>0.12570000000000001</v>
      </c>
      <c r="W35">
        <v>0.1181</v>
      </c>
      <c r="X35">
        <v>0.1226</v>
      </c>
      <c r="Y35">
        <v>0.1225</v>
      </c>
      <c r="Z35">
        <v>0.1138</v>
      </c>
      <c r="AA35">
        <v>0.1108</v>
      </c>
      <c r="AB35">
        <v>0.124</v>
      </c>
      <c r="AC35">
        <v>0.15379999999999999</v>
      </c>
      <c r="AD35">
        <v>-9.2899999999999996E-2</v>
      </c>
      <c r="AE35">
        <v>0.12139999999999999</v>
      </c>
      <c r="AF35">
        <v>0.13489999999999999</v>
      </c>
      <c r="AG35">
        <v>0.13420000000000001</v>
      </c>
      <c r="AH35">
        <v>0.12230000000000001</v>
      </c>
      <c r="AI35">
        <v>0.11890000000000001</v>
      </c>
      <c r="AJ35">
        <v>0.1187</v>
      </c>
      <c r="AK35">
        <v>0.11260000000000001</v>
      </c>
      <c r="AL35">
        <v>0.1012</v>
      </c>
      <c r="AM35">
        <v>0.11409999999999999</v>
      </c>
      <c r="AN35">
        <v>0.1111</v>
      </c>
      <c r="AO35">
        <v>0.10979999999999999</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9FFD-37F0-492A-B84E-076DDE3F9F3C}">
  <sheetPr>
    <tabColor rgb="FFFF0000"/>
  </sheetPr>
  <dimension ref="A1:AP33"/>
  <sheetViews>
    <sheetView workbookViewId="0">
      <selection activeCell="B33" sqref="B33"/>
    </sheetView>
  </sheetViews>
  <sheetFormatPr baseColWidth="10" defaultRowHeight="15" x14ac:dyDescent="0.25"/>
  <cols>
    <col min="1" max="1" width="26.7109375" bestFit="1" customWidth="1"/>
    <col min="2" max="39" width="12.7109375" bestFit="1" customWidth="1"/>
    <col min="40" max="41" width="12.7109375" customWidth="1"/>
    <col min="42" max="42" width="14.42578125" bestFit="1" customWidth="1"/>
    <col min="43" max="44" width="12.7109375" bestFit="1" customWidth="1"/>
    <col min="45" max="48" width="14.42578125" bestFit="1" customWidth="1"/>
  </cols>
  <sheetData>
    <row r="1" spans="1:42" x14ac:dyDescent="0.25">
      <c r="A1" t="s">
        <v>7152</v>
      </c>
      <c r="B1" t="s">
        <v>7153</v>
      </c>
      <c r="C1" t="s">
        <v>7154</v>
      </c>
      <c r="D1" t="s">
        <v>7155</v>
      </c>
      <c r="E1" t="s">
        <v>7156</v>
      </c>
      <c r="F1" t="s">
        <v>7157</v>
      </c>
      <c r="G1" t="s">
        <v>7158</v>
      </c>
      <c r="H1" t="s">
        <v>7159</v>
      </c>
      <c r="I1" t="s">
        <v>7160</v>
      </c>
      <c r="J1" t="s">
        <v>7161</v>
      </c>
      <c r="K1" t="s">
        <v>7162</v>
      </c>
      <c r="L1" t="s">
        <v>7163</v>
      </c>
      <c r="M1" t="s">
        <v>7164</v>
      </c>
      <c r="N1" t="s">
        <v>7165</v>
      </c>
      <c r="O1" t="s">
        <v>7166</v>
      </c>
      <c r="P1" t="s">
        <v>7167</v>
      </c>
      <c r="Q1" t="s">
        <v>7168</v>
      </c>
      <c r="R1" t="s">
        <v>7169</v>
      </c>
      <c r="S1" t="s">
        <v>7170</v>
      </c>
      <c r="T1" t="s">
        <v>7171</v>
      </c>
      <c r="U1" t="s">
        <v>7172</v>
      </c>
      <c r="V1" t="s">
        <v>7173</v>
      </c>
      <c r="W1" t="s">
        <v>7174</v>
      </c>
      <c r="X1" t="s">
        <v>7175</v>
      </c>
      <c r="Y1" t="s">
        <v>7176</v>
      </c>
      <c r="Z1" t="s">
        <v>7177</v>
      </c>
      <c r="AA1" t="s">
        <v>7178</v>
      </c>
      <c r="AB1" t="s">
        <v>7179</v>
      </c>
      <c r="AC1" t="s">
        <v>7180</v>
      </c>
      <c r="AD1" t="s">
        <v>7181</v>
      </c>
      <c r="AE1" t="s">
        <v>7182</v>
      </c>
      <c r="AF1" t="s">
        <v>7183</v>
      </c>
      <c r="AG1" t="s">
        <v>7184</v>
      </c>
      <c r="AH1" t="s">
        <v>7185</v>
      </c>
      <c r="AI1" t="s">
        <v>7186</v>
      </c>
      <c r="AJ1" t="s">
        <v>7187</v>
      </c>
      <c r="AK1" t="s">
        <v>7188</v>
      </c>
      <c r="AL1" t="s">
        <v>7189</v>
      </c>
      <c r="AM1" t="s">
        <v>7190</v>
      </c>
      <c r="AN1" t="s">
        <v>7191</v>
      </c>
      <c r="AO1" t="s">
        <v>7192</v>
      </c>
      <c r="AP1" t="s">
        <v>7193</v>
      </c>
    </row>
    <row r="2" spans="1:42" x14ac:dyDescent="0.25">
      <c r="A2" s="6" t="s">
        <v>4603</v>
      </c>
      <c r="B2">
        <v>4410.1000000000004</v>
      </c>
      <c r="C2">
        <v>4690.8999999999996</v>
      </c>
      <c r="D2">
        <v>3323.5</v>
      </c>
      <c r="E2">
        <v>3231.3</v>
      </c>
      <c r="F2">
        <v>3314.9</v>
      </c>
      <c r="G2">
        <v>3428.3</v>
      </c>
      <c r="H2">
        <v>2227.8000000000002</v>
      </c>
      <c r="I2">
        <v>3069.8</v>
      </c>
      <c r="J2">
        <v>3320</v>
      </c>
      <c r="K2">
        <v>3539.6</v>
      </c>
      <c r="L2">
        <v>3344.3</v>
      </c>
      <c r="M2">
        <v>3128</v>
      </c>
      <c r="N2">
        <v>3323.1</v>
      </c>
      <c r="O2">
        <v>4175.1000000000004</v>
      </c>
      <c r="P2">
        <v>3669.5</v>
      </c>
      <c r="Q2">
        <v>3219.4</v>
      </c>
      <c r="R2">
        <v>2842.6</v>
      </c>
      <c r="S2">
        <v>3435.9</v>
      </c>
      <c r="T2">
        <v>2914</v>
      </c>
      <c r="U2">
        <v>2506.8000000000002</v>
      </c>
      <c r="V2">
        <v>2504.1</v>
      </c>
      <c r="W2">
        <v>2364.6999999999998</v>
      </c>
      <c r="X2">
        <v>2313.3000000000002</v>
      </c>
      <c r="Y2">
        <v>1879.8</v>
      </c>
      <c r="Z2">
        <v>1764.4</v>
      </c>
      <c r="AA2">
        <v>1915.7</v>
      </c>
      <c r="AB2">
        <v>1787.9</v>
      </c>
      <c r="AC2">
        <v>2064.9</v>
      </c>
      <c r="AD2">
        <v>1847.3</v>
      </c>
      <c r="AE2">
        <v>2016.4</v>
      </c>
      <c r="AF2">
        <v>2126.1</v>
      </c>
      <c r="AG2">
        <v>1963.1</v>
      </c>
      <c r="AH2">
        <v>1564.7</v>
      </c>
      <c r="AI2">
        <v>1737.6</v>
      </c>
      <c r="AJ2">
        <v>1648.4</v>
      </c>
      <c r="AK2">
        <v>1380.3</v>
      </c>
      <c r="AL2">
        <v>1289.9000000000001</v>
      </c>
      <c r="AM2">
        <v>1750.1</v>
      </c>
      <c r="AN2">
        <v>1710.4</v>
      </c>
      <c r="AO2">
        <v>1441.9</v>
      </c>
    </row>
    <row r="3" spans="1:42" x14ac:dyDescent="0.25">
      <c r="A3" s="6" t="s">
        <v>7079</v>
      </c>
      <c r="B3">
        <v>1638.9</v>
      </c>
      <c r="C3">
        <v>1614.2</v>
      </c>
      <c r="D3">
        <v>1544.2</v>
      </c>
      <c r="E3">
        <v>1559.2</v>
      </c>
      <c r="F3">
        <v>1515.2</v>
      </c>
      <c r="G3">
        <v>1559.4</v>
      </c>
      <c r="H3">
        <v>1549.4</v>
      </c>
      <c r="I3">
        <v>1434.6</v>
      </c>
      <c r="J3">
        <v>1421.1</v>
      </c>
      <c r="K3">
        <v>1429</v>
      </c>
      <c r="L3">
        <v>1194.3</v>
      </c>
      <c r="M3">
        <v>1147.2</v>
      </c>
      <c r="N3">
        <v>1096.4000000000001</v>
      </c>
      <c r="O3">
        <v>1162.0999999999999</v>
      </c>
      <c r="P3">
        <v>1107.8</v>
      </c>
      <c r="Q3">
        <v>1117.3</v>
      </c>
      <c r="R3">
        <v>1081.5999999999999</v>
      </c>
      <c r="S3">
        <v>1020.4</v>
      </c>
      <c r="T3">
        <v>1000.3</v>
      </c>
      <c r="U3">
        <v>1033.3</v>
      </c>
      <c r="V3">
        <v>1046.5</v>
      </c>
      <c r="W3">
        <v>1367.1</v>
      </c>
      <c r="X3">
        <v>1216</v>
      </c>
      <c r="Y3">
        <v>1244.5999999999999</v>
      </c>
      <c r="Z3">
        <v>1206.4000000000001</v>
      </c>
      <c r="AA3">
        <v>1140.9000000000001</v>
      </c>
      <c r="AB3">
        <v>1078.9000000000001</v>
      </c>
      <c r="AC3">
        <v>1426.3</v>
      </c>
      <c r="AD3">
        <v>1466.1</v>
      </c>
      <c r="AE3">
        <v>1448.1</v>
      </c>
      <c r="AF3">
        <v>1398.8</v>
      </c>
      <c r="AG3">
        <v>1397.3</v>
      </c>
      <c r="AH3">
        <v>1227.2</v>
      </c>
      <c r="AI3">
        <v>1272</v>
      </c>
      <c r="AJ3">
        <v>1320.6</v>
      </c>
      <c r="AK3">
        <v>1335</v>
      </c>
      <c r="AL3">
        <v>1250.4000000000001</v>
      </c>
      <c r="AM3">
        <v>1267.5</v>
      </c>
      <c r="AN3">
        <v>1201.0999999999999</v>
      </c>
      <c r="AO3">
        <v>1181.8</v>
      </c>
    </row>
    <row r="4" spans="1:42" x14ac:dyDescent="0.25">
      <c r="A4" s="6" t="s">
        <v>7080</v>
      </c>
      <c r="B4">
        <v>6049</v>
      </c>
      <c r="C4">
        <v>6305.1</v>
      </c>
      <c r="D4">
        <v>4867.7</v>
      </c>
      <c r="E4">
        <v>4790.5</v>
      </c>
      <c r="F4">
        <v>4830.1000000000004</v>
      </c>
      <c r="G4">
        <v>4987.7</v>
      </c>
      <c r="H4">
        <v>3777.2</v>
      </c>
      <c r="I4">
        <v>4504.3999999999996</v>
      </c>
      <c r="J4">
        <v>4741.1000000000004</v>
      </c>
      <c r="K4">
        <v>4968.6000000000004</v>
      </c>
      <c r="L4">
        <v>4538.6000000000004</v>
      </c>
      <c r="M4">
        <v>4275.2</v>
      </c>
      <c r="N4">
        <v>4419.5</v>
      </c>
      <c r="O4">
        <v>5337.2</v>
      </c>
      <c r="P4">
        <v>4777.3</v>
      </c>
      <c r="Q4">
        <v>4336.7</v>
      </c>
      <c r="R4">
        <v>3924.2</v>
      </c>
      <c r="S4">
        <v>4456.3</v>
      </c>
      <c r="T4">
        <v>3914.3</v>
      </c>
      <c r="U4">
        <v>3540.1</v>
      </c>
      <c r="V4">
        <v>3550.6</v>
      </c>
      <c r="W4">
        <v>3731.8</v>
      </c>
      <c r="X4">
        <v>3529.3</v>
      </c>
      <c r="Y4">
        <v>3124.4</v>
      </c>
      <c r="Z4">
        <v>2970.8</v>
      </c>
      <c r="AA4">
        <v>3056.6</v>
      </c>
      <c r="AB4">
        <v>2866.8</v>
      </c>
      <c r="AC4">
        <v>3491.2</v>
      </c>
      <c r="AD4">
        <v>3313.4</v>
      </c>
      <c r="AE4">
        <v>3464.5</v>
      </c>
      <c r="AF4">
        <v>3524.9</v>
      </c>
      <c r="AG4">
        <v>3360.4</v>
      </c>
      <c r="AH4">
        <v>2791.9</v>
      </c>
      <c r="AI4">
        <v>3009.6</v>
      </c>
      <c r="AJ4">
        <v>2969</v>
      </c>
      <c r="AK4">
        <v>2715.3</v>
      </c>
      <c r="AL4">
        <v>2540.3000000000002</v>
      </c>
      <c r="AM4">
        <v>3017.6</v>
      </c>
      <c r="AN4">
        <v>2911.5</v>
      </c>
      <c r="AO4">
        <v>2623.7</v>
      </c>
    </row>
    <row r="5" spans="1:42" x14ac:dyDescent="0.25">
      <c r="A5" s="6" t="s">
        <v>7081</v>
      </c>
      <c r="B5">
        <v>0.25240000000000001</v>
      </c>
      <c r="C5">
        <v>0.2641</v>
      </c>
      <c r="D5">
        <v>0.28870000000000001</v>
      </c>
      <c r="E5">
        <v>6.3500000000000001E-2</v>
      </c>
      <c r="F5">
        <v>1.8800000000000001E-2</v>
      </c>
      <c r="G5">
        <v>3.8E-3</v>
      </c>
      <c r="H5">
        <v>-0.1678</v>
      </c>
      <c r="I5">
        <v>5.3600000000000002E-2</v>
      </c>
      <c r="J5">
        <v>7.2800000000000004E-2</v>
      </c>
      <c r="K5">
        <v>-6.9099999999999995E-2</v>
      </c>
      <c r="L5">
        <v>-0.05</v>
      </c>
      <c r="M5">
        <v>-1.4200000000000001E-2</v>
      </c>
      <c r="N5">
        <v>0.12620000000000001</v>
      </c>
      <c r="O5">
        <v>0.19769999999999999</v>
      </c>
      <c r="P5">
        <v>0.2205</v>
      </c>
      <c r="Q5">
        <v>0.22500000000000001</v>
      </c>
      <c r="R5">
        <v>0.1052</v>
      </c>
      <c r="S5">
        <v>0.19409999999999999</v>
      </c>
      <c r="T5">
        <v>0.1091</v>
      </c>
      <c r="U5">
        <v>0.13300000000000001</v>
      </c>
      <c r="V5">
        <v>0.19520000000000001</v>
      </c>
      <c r="W5">
        <v>0.22090000000000001</v>
      </c>
      <c r="X5">
        <v>0.2311</v>
      </c>
      <c r="Y5">
        <v>-0.1051</v>
      </c>
      <c r="Z5">
        <v>-0.10340000000000001</v>
      </c>
      <c r="AA5">
        <v>-0.1177</v>
      </c>
      <c r="AB5">
        <v>-0.1867</v>
      </c>
      <c r="AC5">
        <v>3.8899999999999997E-2</v>
      </c>
      <c r="AD5">
        <v>0.18679999999999999</v>
      </c>
      <c r="AE5">
        <v>0.15110000000000001</v>
      </c>
      <c r="AF5">
        <v>0.18720000000000001</v>
      </c>
      <c r="AG5">
        <v>0.23760000000000001</v>
      </c>
      <c r="AH5">
        <v>9.9000000000000005E-2</v>
      </c>
      <c r="AI5">
        <v>-2.7000000000000001E-3</v>
      </c>
      <c r="AJ5">
        <v>1.9699999999999999E-2</v>
      </c>
      <c r="AK5">
        <v>3.49E-2</v>
      </c>
      <c r="AL5">
        <v>4.1500000000000002E-2</v>
      </c>
      <c r="AM5">
        <v>0.22409999999999999</v>
      </c>
      <c r="AN5">
        <v>7.5800000000000006E-2</v>
      </c>
      <c r="AO5">
        <v>-9.2999999999999992E-3</v>
      </c>
    </row>
    <row r="6" spans="1:42" x14ac:dyDescent="0.25">
      <c r="A6" s="6" t="s">
        <v>4604</v>
      </c>
      <c r="B6">
        <v>2347</v>
      </c>
      <c r="C6">
        <v>1919.8</v>
      </c>
      <c r="D6">
        <v>2018.5</v>
      </c>
      <c r="E6">
        <v>1959.7</v>
      </c>
      <c r="F6">
        <v>1927.8</v>
      </c>
      <c r="G6">
        <v>1575.1</v>
      </c>
      <c r="H6">
        <v>1475.8</v>
      </c>
      <c r="I6">
        <v>1525.7</v>
      </c>
      <c r="J6">
        <v>1649.9</v>
      </c>
      <c r="K6">
        <v>1197.5</v>
      </c>
      <c r="L6">
        <v>1364.7</v>
      </c>
      <c r="M6">
        <v>1248.3</v>
      </c>
      <c r="N6">
        <v>1277</v>
      </c>
      <c r="O6">
        <v>1306.0999999999999</v>
      </c>
      <c r="P6">
        <v>1729</v>
      </c>
      <c r="Q6">
        <v>1711.2</v>
      </c>
      <c r="R6">
        <v>1736.2</v>
      </c>
      <c r="S6">
        <v>1314.4</v>
      </c>
      <c r="T6">
        <v>1608.6</v>
      </c>
      <c r="U6">
        <v>1546.9</v>
      </c>
      <c r="V6">
        <v>1468.8</v>
      </c>
      <c r="W6">
        <v>1127.9000000000001</v>
      </c>
      <c r="X6">
        <v>1323.8</v>
      </c>
      <c r="Y6">
        <v>1281</v>
      </c>
      <c r="Z6">
        <v>1145.5999999999999</v>
      </c>
      <c r="AA6">
        <v>862.2</v>
      </c>
      <c r="AB6">
        <v>1025.9000000000001</v>
      </c>
      <c r="AC6">
        <v>1070.2</v>
      </c>
      <c r="AD6">
        <v>1066.0999999999999</v>
      </c>
      <c r="AE6">
        <v>879</v>
      </c>
      <c r="AF6">
        <v>1118</v>
      </c>
      <c r="AG6">
        <v>1228.0999999999999</v>
      </c>
      <c r="AH6">
        <v>1304.5</v>
      </c>
      <c r="AI6">
        <v>1047.0999999999999</v>
      </c>
      <c r="AJ6">
        <v>1313.4</v>
      </c>
      <c r="AK6">
        <v>1232.2</v>
      </c>
      <c r="AL6">
        <v>1186.9000000000001</v>
      </c>
      <c r="AM6">
        <v>1019.6</v>
      </c>
      <c r="AN6">
        <v>1093.4000000000001</v>
      </c>
      <c r="AO6">
        <v>1015</v>
      </c>
    </row>
    <row r="7" spans="1:42" x14ac:dyDescent="0.25">
      <c r="A7" s="6" t="s">
        <v>7138</v>
      </c>
      <c r="B7">
        <v>2609.1999999999998</v>
      </c>
      <c r="C7">
        <v>2198.8000000000002</v>
      </c>
      <c r="D7">
        <v>2382.1</v>
      </c>
      <c r="E7">
        <v>2232.1999999999998</v>
      </c>
      <c r="F7">
        <v>2222.1</v>
      </c>
      <c r="G7">
        <v>1976</v>
      </c>
      <c r="H7">
        <v>2516.6999999999998</v>
      </c>
      <c r="I7">
        <v>2054.6</v>
      </c>
      <c r="J7">
        <v>1465.4</v>
      </c>
      <c r="K7">
        <v>1221.9000000000001</v>
      </c>
      <c r="L7">
        <v>1124.5</v>
      </c>
      <c r="M7">
        <v>1136.4000000000001</v>
      </c>
      <c r="N7">
        <v>1270.0999999999999</v>
      </c>
      <c r="O7">
        <v>1153.2</v>
      </c>
      <c r="P7">
        <v>1292.5999999999999</v>
      </c>
      <c r="Q7">
        <v>1336.6</v>
      </c>
      <c r="R7">
        <v>1272.5999999999999</v>
      </c>
      <c r="S7">
        <v>1184.7</v>
      </c>
      <c r="T7">
        <v>1292</v>
      </c>
      <c r="U7">
        <v>1258.5</v>
      </c>
      <c r="V7">
        <v>1068.3</v>
      </c>
      <c r="W7">
        <v>928.4</v>
      </c>
      <c r="X7">
        <v>983</v>
      </c>
      <c r="Y7">
        <v>885.3</v>
      </c>
      <c r="Z7">
        <v>772.2</v>
      </c>
      <c r="AA7">
        <v>727.8</v>
      </c>
      <c r="AB7">
        <v>824.1</v>
      </c>
      <c r="AC7">
        <v>824.9</v>
      </c>
      <c r="AD7">
        <v>829.1</v>
      </c>
      <c r="AE7">
        <v>796.5</v>
      </c>
      <c r="AF7">
        <v>893.1</v>
      </c>
      <c r="AG7">
        <v>888.2</v>
      </c>
      <c r="AH7">
        <v>865.7</v>
      </c>
      <c r="AI7">
        <v>925.7</v>
      </c>
      <c r="AJ7">
        <v>988.1</v>
      </c>
      <c r="AK7">
        <v>969.1</v>
      </c>
      <c r="AL7">
        <v>958</v>
      </c>
      <c r="AM7">
        <v>813.6</v>
      </c>
      <c r="AN7">
        <v>893.1</v>
      </c>
      <c r="AO7">
        <v>832</v>
      </c>
    </row>
    <row r="8" spans="1:42" x14ac:dyDescent="0.25">
      <c r="A8" s="6" t="s">
        <v>4605</v>
      </c>
      <c r="B8">
        <v>644.4</v>
      </c>
      <c r="C8">
        <v>535.79999999999995</v>
      </c>
      <c r="D8">
        <v>614.9</v>
      </c>
      <c r="E8">
        <v>595.9</v>
      </c>
      <c r="F8">
        <v>562.79999999999995</v>
      </c>
      <c r="G8">
        <v>558.20000000000005</v>
      </c>
      <c r="H8">
        <v>538.5</v>
      </c>
      <c r="I8">
        <v>695.8</v>
      </c>
      <c r="J8">
        <v>482.2</v>
      </c>
      <c r="K8">
        <v>381</v>
      </c>
      <c r="L8">
        <v>416.1</v>
      </c>
      <c r="M8">
        <v>384.2</v>
      </c>
      <c r="N8">
        <v>438.5</v>
      </c>
      <c r="O8">
        <v>220.2</v>
      </c>
      <c r="P8">
        <v>253</v>
      </c>
      <c r="Q8">
        <v>248.2</v>
      </c>
      <c r="R8">
        <v>292.2</v>
      </c>
      <c r="S8">
        <v>208</v>
      </c>
      <c r="T8">
        <v>254.8</v>
      </c>
      <c r="U8">
        <v>397.6</v>
      </c>
      <c r="V8">
        <v>318</v>
      </c>
      <c r="W8">
        <v>294.5</v>
      </c>
      <c r="X8">
        <v>144.4</v>
      </c>
      <c r="Y8">
        <v>150.19999999999999</v>
      </c>
      <c r="Z8">
        <v>147.80000000000001</v>
      </c>
      <c r="AA8">
        <v>91.6</v>
      </c>
      <c r="AB8">
        <v>152.69999999999999</v>
      </c>
      <c r="AC8">
        <v>151.69999999999999</v>
      </c>
      <c r="AD8">
        <v>184</v>
      </c>
      <c r="AE8">
        <v>159.19999999999999</v>
      </c>
      <c r="AF8">
        <v>281.39999999999998</v>
      </c>
      <c r="AG8">
        <v>278</v>
      </c>
      <c r="AH8">
        <v>263.39999999999998</v>
      </c>
      <c r="AI8">
        <v>218</v>
      </c>
      <c r="AJ8">
        <v>199.9</v>
      </c>
      <c r="AK8">
        <v>225.8</v>
      </c>
      <c r="AL8">
        <v>233.7</v>
      </c>
      <c r="AM8">
        <v>215.7</v>
      </c>
      <c r="AN8">
        <v>290.89999999999998</v>
      </c>
      <c r="AO8">
        <v>248.9</v>
      </c>
    </row>
    <row r="9" spans="1:42" x14ac:dyDescent="0.25">
      <c r="A9" s="6" t="s">
        <v>4606</v>
      </c>
      <c r="B9">
        <v>11649.6</v>
      </c>
      <c r="C9">
        <v>10959.5</v>
      </c>
      <c r="D9">
        <v>9883.2000000000007</v>
      </c>
      <c r="E9">
        <v>9578.2999999999993</v>
      </c>
      <c r="F9">
        <v>9542.7999999999993</v>
      </c>
      <c r="G9">
        <v>9097</v>
      </c>
      <c r="H9">
        <v>8308.2000000000007</v>
      </c>
      <c r="I9">
        <v>8780.5</v>
      </c>
      <c r="J9">
        <v>8338.6</v>
      </c>
      <c r="K9">
        <v>7769</v>
      </c>
      <c r="L9">
        <v>7443.9</v>
      </c>
      <c r="M9">
        <v>7044.1</v>
      </c>
      <c r="N9">
        <v>7405.1</v>
      </c>
      <c r="O9">
        <v>8016.7</v>
      </c>
      <c r="P9">
        <v>8051.9</v>
      </c>
      <c r="Q9">
        <v>7632.7</v>
      </c>
      <c r="R9">
        <v>7225.2</v>
      </c>
      <c r="S9">
        <v>7163.4</v>
      </c>
      <c r="T9">
        <v>7069.7</v>
      </c>
      <c r="U9">
        <v>6743.1</v>
      </c>
      <c r="V9">
        <v>6405.7</v>
      </c>
      <c r="W9">
        <v>6082.6</v>
      </c>
      <c r="X9">
        <v>5980.5</v>
      </c>
      <c r="Y9">
        <v>5440.9</v>
      </c>
      <c r="Z9">
        <v>5036.3999999999996</v>
      </c>
      <c r="AA9">
        <v>4738.2</v>
      </c>
      <c r="AB9">
        <v>4869.5</v>
      </c>
      <c r="AC9">
        <v>5538</v>
      </c>
      <c r="AD9">
        <v>5392.6</v>
      </c>
      <c r="AE9">
        <v>5299.2</v>
      </c>
      <c r="AF9">
        <v>5817.4</v>
      </c>
      <c r="AG9">
        <v>5754.7</v>
      </c>
      <c r="AH9">
        <v>5225.5</v>
      </c>
      <c r="AI9">
        <v>5200.3999999999996</v>
      </c>
      <c r="AJ9">
        <v>5470.4</v>
      </c>
      <c r="AK9">
        <v>5142.3999999999996</v>
      </c>
      <c r="AL9">
        <v>4918.8999999999996</v>
      </c>
      <c r="AM9">
        <v>5066.5</v>
      </c>
      <c r="AN9">
        <v>5188.8999999999996</v>
      </c>
      <c r="AO9">
        <v>4719.6000000000004</v>
      </c>
    </row>
    <row r="10" spans="1:42" x14ac:dyDescent="0.25">
      <c r="A10" s="6" t="s">
        <v>7082</v>
      </c>
      <c r="B10">
        <v>6214.8</v>
      </c>
      <c r="C10">
        <v>6271.7</v>
      </c>
      <c r="D10">
        <v>6053.9</v>
      </c>
      <c r="E10">
        <v>6323.2</v>
      </c>
      <c r="F10">
        <v>6516.8</v>
      </c>
      <c r="G10">
        <v>6587</v>
      </c>
      <c r="H10">
        <v>6591.1</v>
      </c>
      <c r="I10">
        <v>6737.6</v>
      </c>
      <c r="J10">
        <v>6674.6</v>
      </c>
      <c r="K10">
        <v>6855.1</v>
      </c>
      <c r="L10">
        <v>6572.8</v>
      </c>
      <c r="M10">
        <v>6448.5</v>
      </c>
      <c r="N10">
        <v>6433.1</v>
      </c>
      <c r="O10">
        <v>6531.9</v>
      </c>
      <c r="P10">
        <v>6231.8</v>
      </c>
      <c r="Q10">
        <v>6254.2</v>
      </c>
      <c r="R10">
        <v>6103</v>
      </c>
      <c r="S10">
        <v>6122.5</v>
      </c>
      <c r="T10">
        <v>5988.7</v>
      </c>
      <c r="U10">
        <v>5889.8</v>
      </c>
      <c r="V10">
        <v>5974.5</v>
      </c>
      <c r="W10">
        <v>6606.4</v>
      </c>
      <c r="X10">
        <v>6473.7</v>
      </c>
      <c r="Y10">
        <v>6315.6</v>
      </c>
      <c r="Z10">
        <v>5989.7</v>
      </c>
      <c r="AA10">
        <v>5897.8</v>
      </c>
      <c r="AB10">
        <v>5919.9</v>
      </c>
      <c r="AC10">
        <v>5753</v>
      </c>
      <c r="AD10">
        <v>5707.7</v>
      </c>
      <c r="AE10">
        <v>5549.4</v>
      </c>
      <c r="AF10">
        <v>5490.3</v>
      </c>
      <c r="AG10">
        <v>5455.9</v>
      </c>
      <c r="AH10">
        <v>5274.7</v>
      </c>
      <c r="AI10">
        <v>5553.8</v>
      </c>
      <c r="AJ10">
        <v>5639.6</v>
      </c>
      <c r="AK10">
        <v>5841.8</v>
      </c>
      <c r="AL10">
        <v>5756.8</v>
      </c>
      <c r="AM10">
        <v>5841.7</v>
      </c>
      <c r="AN10">
        <v>5668.8</v>
      </c>
      <c r="AO10">
        <v>5397.7</v>
      </c>
    </row>
    <row r="11" spans="1:42" x14ac:dyDescent="0.25">
      <c r="A11" s="6" t="s">
        <v>7549</v>
      </c>
      <c r="B11">
        <v>14541.7</v>
      </c>
      <c r="C11">
        <v>13791.9</v>
      </c>
      <c r="D11">
        <v>12549.2</v>
      </c>
      <c r="E11">
        <v>12649.2</v>
      </c>
      <c r="F11">
        <v>12563.9</v>
      </c>
      <c r="G11">
        <v>11920.8</v>
      </c>
      <c r="H11">
        <v>11402.4</v>
      </c>
      <c r="I11">
        <v>11899.3</v>
      </c>
      <c r="J11">
        <v>11739.6</v>
      </c>
      <c r="K11">
        <v>11820.7</v>
      </c>
      <c r="L11">
        <v>11324.5</v>
      </c>
      <c r="M11">
        <v>11133.1</v>
      </c>
      <c r="N11">
        <v>11699.8</v>
      </c>
      <c r="O11">
        <v>12086</v>
      </c>
      <c r="P11">
        <v>11671.7</v>
      </c>
      <c r="Q11">
        <v>11604.5</v>
      </c>
      <c r="R11">
        <v>11355.7</v>
      </c>
      <c r="S11">
        <v>10840.8</v>
      </c>
      <c r="T11">
        <v>10579</v>
      </c>
      <c r="U11">
        <v>10185.5</v>
      </c>
      <c r="V11">
        <v>10103.9</v>
      </c>
      <c r="W11">
        <v>9697.1</v>
      </c>
      <c r="X11">
        <v>9548.7000000000007</v>
      </c>
      <c r="Y11">
        <v>9228.9</v>
      </c>
      <c r="Z11">
        <v>8971</v>
      </c>
      <c r="AA11">
        <v>8837.4</v>
      </c>
      <c r="AB11">
        <v>9078.2999999999993</v>
      </c>
      <c r="AC11">
        <v>9054.7000000000007</v>
      </c>
      <c r="AD11">
        <v>9279.7999999999993</v>
      </c>
      <c r="AE11">
        <v>9303.6</v>
      </c>
      <c r="AF11">
        <v>9307.7999999999993</v>
      </c>
      <c r="AG11">
        <v>9313.1</v>
      </c>
      <c r="AH11">
        <v>8972.6</v>
      </c>
      <c r="AI11">
        <v>9042.6</v>
      </c>
      <c r="AJ11">
        <v>8852.6</v>
      </c>
      <c r="AK11">
        <v>8879.6</v>
      </c>
      <c r="AL11">
        <v>8863.6</v>
      </c>
      <c r="AM11">
        <v>8812.1</v>
      </c>
      <c r="AN11">
        <v>8694.9</v>
      </c>
      <c r="AO11">
        <v>8307.7000000000007</v>
      </c>
    </row>
    <row r="12" spans="1:42" x14ac:dyDescent="0.25">
      <c r="A12" s="6" t="s">
        <v>7083</v>
      </c>
      <c r="B12">
        <v>2420.3000000000002</v>
      </c>
      <c r="C12">
        <v>2252.4</v>
      </c>
      <c r="D12">
        <v>2137.3000000000002</v>
      </c>
      <c r="E12">
        <v>2038</v>
      </c>
      <c r="F12">
        <v>1962.6</v>
      </c>
      <c r="G12">
        <v>1904.6</v>
      </c>
      <c r="H12">
        <v>1608.2</v>
      </c>
      <c r="I12">
        <v>1594.8</v>
      </c>
      <c r="J12">
        <v>1750.6</v>
      </c>
      <c r="K12">
        <v>1815.2</v>
      </c>
      <c r="L12">
        <v>1892.5</v>
      </c>
      <c r="M12">
        <v>1780.7</v>
      </c>
      <c r="N12">
        <v>1756.7</v>
      </c>
      <c r="O12">
        <v>1726.5</v>
      </c>
      <c r="P12">
        <v>1812.3</v>
      </c>
      <c r="Q12">
        <v>1676.8</v>
      </c>
      <c r="R12">
        <v>1473.1</v>
      </c>
      <c r="S12">
        <v>1355.7</v>
      </c>
      <c r="T12">
        <v>1466</v>
      </c>
      <c r="U12">
        <v>1337.4</v>
      </c>
      <c r="V12">
        <v>1297.5999999999999</v>
      </c>
      <c r="W12">
        <v>1054.0999999999999</v>
      </c>
      <c r="X12">
        <v>1101</v>
      </c>
      <c r="Y12">
        <v>1067.9000000000001</v>
      </c>
      <c r="Z12">
        <v>1042.5999999999999</v>
      </c>
      <c r="AA12">
        <v>1165.5</v>
      </c>
      <c r="AB12">
        <v>1101.2</v>
      </c>
      <c r="AC12">
        <v>1081.5</v>
      </c>
      <c r="AD12">
        <v>976.8</v>
      </c>
      <c r="AE12">
        <v>957.6</v>
      </c>
      <c r="AF12">
        <v>904.3</v>
      </c>
      <c r="AG12">
        <v>891.6</v>
      </c>
      <c r="AH12">
        <v>854</v>
      </c>
      <c r="AI12">
        <v>822</v>
      </c>
      <c r="AJ12">
        <v>1063.5</v>
      </c>
      <c r="AK12">
        <v>1043.5999999999999</v>
      </c>
      <c r="AL12">
        <v>1058.3</v>
      </c>
      <c r="AM12">
        <v>1005.2</v>
      </c>
      <c r="AN12">
        <v>759</v>
      </c>
      <c r="AO12">
        <v>777</v>
      </c>
    </row>
    <row r="13" spans="1:42" x14ac:dyDescent="0.25">
      <c r="A13" s="6" t="s">
        <v>7084</v>
      </c>
      <c r="B13">
        <v>23176.799999999999</v>
      </c>
      <c r="C13">
        <v>22316</v>
      </c>
      <c r="D13">
        <v>20740.400000000001</v>
      </c>
      <c r="E13">
        <v>21010.400000000001</v>
      </c>
      <c r="F13">
        <v>21043.3</v>
      </c>
      <c r="G13">
        <v>20412.400000000001</v>
      </c>
      <c r="H13">
        <v>19601.7</v>
      </c>
      <c r="I13">
        <v>20231.7</v>
      </c>
      <c r="J13">
        <v>20164.8</v>
      </c>
      <c r="K13">
        <v>20491</v>
      </c>
      <c r="L13">
        <v>19789.8</v>
      </c>
      <c r="M13">
        <v>19362.3</v>
      </c>
      <c r="N13">
        <v>19889.599999999999</v>
      </c>
      <c r="O13">
        <v>20344.400000000001</v>
      </c>
      <c r="P13">
        <v>19715.8</v>
      </c>
      <c r="Q13">
        <v>19535.5</v>
      </c>
      <c r="R13">
        <v>18931.8</v>
      </c>
      <c r="S13">
        <v>18319</v>
      </c>
      <c r="T13">
        <v>18033.7</v>
      </c>
      <c r="U13">
        <v>17412.7</v>
      </c>
      <c r="V13">
        <v>17376</v>
      </c>
      <c r="W13">
        <v>17357.599999999999</v>
      </c>
      <c r="X13">
        <v>17123.400000000001</v>
      </c>
      <c r="Y13">
        <v>16612.400000000001</v>
      </c>
      <c r="Z13">
        <v>16003.3</v>
      </c>
      <c r="AA13">
        <v>15900.7</v>
      </c>
      <c r="AB13">
        <v>16099.4</v>
      </c>
      <c r="AC13">
        <v>15889.2</v>
      </c>
      <c r="AD13">
        <v>15964.3</v>
      </c>
      <c r="AE13">
        <v>15810.6</v>
      </c>
      <c r="AF13">
        <v>15702.4</v>
      </c>
      <c r="AG13">
        <v>15660.6</v>
      </c>
      <c r="AH13">
        <v>15101.3</v>
      </c>
      <c r="AI13">
        <v>15418.4</v>
      </c>
      <c r="AJ13">
        <v>15555.7</v>
      </c>
      <c r="AK13">
        <v>15765</v>
      </c>
      <c r="AL13">
        <v>15678.7</v>
      </c>
      <c r="AM13">
        <v>15659</v>
      </c>
      <c r="AN13">
        <v>15122.7</v>
      </c>
      <c r="AO13">
        <v>14482.4</v>
      </c>
    </row>
    <row r="14" spans="1:42" x14ac:dyDescent="0.25">
      <c r="A14" s="6" t="s">
        <v>4607</v>
      </c>
      <c r="B14">
        <v>34826.400000000001</v>
      </c>
      <c r="C14">
        <v>33275.5</v>
      </c>
      <c r="D14">
        <v>30623.599999999999</v>
      </c>
      <c r="E14">
        <v>30588.7</v>
      </c>
      <c r="F14">
        <v>30586.1</v>
      </c>
      <c r="G14">
        <v>29509.4</v>
      </c>
      <c r="H14">
        <v>27909.9</v>
      </c>
      <c r="I14">
        <v>29012.2</v>
      </c>
      <c r="J14">
        <v>28503.4</v>
      </c>
      <c r="K14">
        <v>28260</v>
      </c>
      <c r="L14">
        <v>27233.7</v>
      </c>
      <c r="M14">
        <v>26406.400000000001</v>
      </c>
      <c r="N14">
        <v>27294.7</v>
      </c>
      <c r="O14">
        <v>28361.1</v>
      </c>
      <c r="P14">
        <v>27767.7</v>
      </c>
      <c r="Q14">
        <v>27168.2</v>
      </c>
      <c r="R14">
        <v>26157</v>
      </c>
      <c r="S14">
        <v>25482.400000000001</v>
      </c>
      <c r="T14">
        <v>25103.4</v>
      </c>
      <c r="U14">
        <v>24155.8</v>
      </c>
      <c r="V14">
        <v>23781.7</v>
      </c>
      <c r="W14">
        <v>23440.2</v>
      </c>
      <c r="X14">
        <v>23103.9</v>
      </c>
      <c r="Y14">
        <v>22053.3</v>
      </c>
      <c r="Z14">
        <v>21039.7</v>
      </c>
      <c r="AA14">
        <v>20638.900000000001</v>
      </c>
      <c r="AB14">
        <v>20968.900000000001</v>
      </c>
      <c r="AC14">
        <v>21427.200000000001</v>
      </c>
      <c r="AD14">
        <v>21356.9</v>
      </c>
      <c r="AE14">
        <v>21109.8</v>
      </c>
      <c r="AF14">
        <v>21519.8</v>
      </c>
      <c r="AG14">
        <v>21415.3</v>
      </c>
      <c r="AH14">
        <v>20326.8</v>
      </c>
      <c r="AI14">
        <v>20618.8</v>
      </c>
      <c r="AJ14">
        <v>21026.1</v>
      </c>
      <c r="AK14">
        <v>20907.400000000001</v>
      </c>
      <c r="AL14">
        <v>20597.599999999999</v>
      </c>
      <c r="AM14">
        <v>20725.5</v>
      </c>
      <c r="AN14">
        <v>20311.599999999999</v>
      </c>
      <c r="AO14">
        <v>19202</v>
      </c>
    </row>
    <row r="15" spans="1:42" x14ac:dyDescent="0.25">
      <c r="A15" s="6" t="s">
        <v>4608</v>
      </c>
      <c r="B15">
        <v>6307.4</v>
      </c>
      <c r="C15">
        <v>5338.5</v>
      </c>
      <c r="D15">
        <v>5174.5</v>
      </c>
      <c r="E15">
        <v>5234</v>
      </c>
      <c r="F15">
        <v>5246.3</v>
      </c>
      <c r="G15">
        <v>4555.3999999999996</v>
      </c>
      <c r="H15">
        <v>4427.8999999999996</v>
      </c>
      <c r="I15">
        <v>4683.7</v>
      </c>
      <c r="J15">
        <v>4583.8</v>
      </c>
      <c r="K15">
        <v>3974.9</v>
      </c>
      <c r="L15">
        <v>3993.6</v>
      </c>
      <c r="M15">
        <v>3625</v>
      </c>
      <c r="N15">
        <v>3803</v>
      </c>
      <c r="O15">
        <v>3823.2</v>
      </c>
      <c r="P15">
        <v>4177.3</v>
      </c>
      <c r="Q15">
        <v>4073.8</v>
      </c>
      <c r="R15">
        <v>4077.7</v>
      </c>
      <c r="S15">
        <v>3550.9</v>
      </c>
      <c r="T15">
        <v>3764.2</v>
      </c>
      <c r="U15">
        <v>3613.1</v>
      </c>
      <c r="V15">
        <v>3529.9</v>
      </c>
      <c r="W15">
        <v>3035.7</v>
      </c>
      <c r="X15">
        <v>3233.9</v>
      </c>
      <c r="Y15">
        <v>3016.2</v>
      </c>
      <c r="Z15">
        <v>2777.3</v>
      </c>
      <c r="AA15">
        <v>2429.1</v>
      </c>
      <c r="AB15">
        <v>2670.8</v>
      </c>
      <c r="AC15">
        <v>2714.2</v>
      </c>
      <c r="AD15">
        <v>2712.6</v>
      </c>
      <c r="AE15">
        <v>2428.6</v>
      </c>
      <c r="AF15">
        <v>2853.4</v>
      </c>
      <c r="AG15">
        <v>3042.9</v>
      </c>
      <c r="AH15">
        <v>2887</v>
      </c>
      <c r="AI15">
        <v>2681.7</v>
      </c>
      <c r="AJ15">
        <v>2978.1</v>
      </c>
      <c r="AK15">
        <v>2685.8</v>
      </c>
      <c r="AL15">
        <v>2760</v>
      </c>
      <c r="AM15">
        <v>2546.6999999999998</v>
      </c>
      <c r="AN15">
        <v>2865.1</v>
      </c>
      <c r="AO15">
        <v>2708.5</v>
      </c>
    </row>
    <row r="16" spans="1:42" x14ac:dyDescent="0.25">
      <c r="A16" s="6" t="s">
        <v>7085</v>
      </c>
      <c r="B16">
        <v>193.5</v>
      </c>
      <c r="C16">
        <v>209.2</v>
      </c>
      <c r="D16">
        <v>227</v>
      </c>
      <c r="E16">
        <v>271.7</v>
      </c>
      <c r="F16">
        <v>309.3</v>
      </c>
      <c r="G16">
        <v>329.1</v>
      </c>
      <c r="H16">
        <v>348.4</v>
      </c>
      <c r="I16">
        <v>384.2</v>
      </c>
      <c r="J16">
        <v>402.9</v>
      </c>
      <c r="K16">
        <v>457.4</v>
      </c>
      <c r="L16">
        <v>487.9</v>
      </c>
      <c r="M16">
        <v>506</v>
      </c>
      <c r="N16">
        <v>542.9</v>
      </c>
      <c r="O16">
        <v>587.29999999999995</v>
      </c>
      <c r="P16">
        <v>646</v>
      </c>
      <c r="Q16">
        <v>753</v>
      </c>
      <c r="R16">
        <v>813.2</v>
      </c>
      <c r="S16">
        <v>842.4</v>
      </c>
      <c r="T16">
        <v>832.4</v>
      </c>
      <c r="U16">
        <v>758.2</v>
      </c>
      <c r="V16">
        <v>686.8</v>
      </c>
      <c r="W16">
        <v>1339</v>
      </c>
      <c r="X16">
        <v>1319.3</v>
      </c>
      <c r="Y16">
        <v>1272.5</v>
      </c>
      <c r="Z16">
        <v>1136.5</v>
      </c>
      <c r="AA16">
        <v>1072.5999999999999</v>
      </c>
      <c r="AB16">
        <v>1120.5999999999999</v>
      </c>
      <c r="AC16">
        <v>1099.5999999999999</v>
      </c>
      <c r="AD16">
        <v>1101.7</v>
      </c>
      <c r="AE16">
        <v>1047.4000000000001</v>
      </c>
      <c r="AF16">
        <v>1006.3</v>
      </c>
      <c r="AG16">
        <v>961.4</v>
      </c>
      <c r="AH16">
        <v>882.1</v>
      </c>
      <c r="AI16">
        <v>970.9</v>
      </c>
      <c r="AJ16">
        <v>982.8</v>
      </c>
      <c r="AK16">
        <v>1042.0999999999999</v>
      </c>
      <c r="AL16">
        <v>1047.5999999999999</v>
      </c>
      <c r="AM16">
        <v>1093.8</v>
      </c>
      <c r="AN16">
        <v>1070.4000000000001</v>
      </c>
      <c r="AO16">
        <v>952.1</v>
      </c>
    </row>
    <row r="17" spans="1:41" x14ac:dyDescent="0.25">
      <c r="A17" s="6" t="s">
        <v>7086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150</v>
      </c>
      <c r="AN17">
        <v>150</v>
      </c>
      <c r="AO17">
        <v>150</v>
      </c>
    </row>
    <row r="18" spans="1:41" x14ac:dyDescent="0.25">
      <c r="A18" s="6" t="s">
        <v>4609</v>
      </c>
      <c r="B18">
        <v>-1062.4000000000001</v>
      </c>
      <c r="C18">
        <v>-61.4</v>
      </c>
      <c r="D18">
        <v>-1019.7</v>
      </c>
      <c r="E18">
        <v>-968.7</v>
      </c>
      <c r="F18">
        <v>-946</v>
      </c>
      <c r="G18">
        <v>-432.5</v>
      </c>
      <c r="H18">
        <v>-939.6</v>
      </c>
      <c r="I18">
        <v>-1008</v>
      </c>
      <c r="J18">
        <v>-1024.8</v>
      </c>
      <c r="K18">
        <v>-775.8</v>
      </c>
      <c r="L18">
        <v>-1082.2</v>
      </c>
      <c r="M18">
        <v>-994.6</v>
      </c>
      <c r="N18">
        <v>-1125.0999999999999</v>
      </c>
      <c r="O18">
        <v>-419.8</v>
      </c>
      <c r="P18">
        <v>-1283.5</v>
      </c>
      <c r="Q18">
        <v>-1359.2</v>
      </c>
      <c r="R18">
        <v>-1383.5</v>
      </c>
      <c r="S18">
        <v>-670.5</v>
      </c>
      <c r="T18">
        <v>-1362.5</v>
      </c>
      <c r="U18">
        <v>-1275.3</v>
      </c>
      <c r="V18">
        <v>-1199.9000000000001</v>
      </c>
      <c r="W18">
        <v>-1383.1</v>
      </c>
      <c r="X18">
        <v>-1793.1</v>
      </c>
      <c r="Y18">
        <v>-1733.8</v>
      </c>
      <c r="Z18">
        <v>-1525.2</v>
      </c>
      <c r="AA18">
        <v>-1257.2</v>
      </c>
      <c r="AB18">
        <v>-1495.5</v>
      </c>
      <c r="AC18">
        <v>-639.6</v>
      </c>
      <c r="AD18">
        <v>-480.4</v>
      </c>
      <c r="AE18">
        <v>-911.7</v>
      </c>
      <c r="AF18">
        <v>-1339.2</v>
      </c>
      <c r="AG18">
        <v>-1357.1</v>
      </c>
      <c r="AH18">
        <v>-1268.0999999999999</v>
      </c>
      <c r="AI18">
        <v>-1001</v>
      </c>
      <c r="AJ18">
        <v>-1362.8</v>
      </c>
      <c r="AK18">
        <v>-1387.4</v>
      </c>
      <c r="AL18">
        <v>-1396.2</v>
      </c>
      <c r="AM18">
        <v>-1166.7</v>
      </c>
      <c r="AN18">
        <v>-1416.8</v>
      </c>
      <c r="AO18">
        <v>-1237.9000000000001</v>
      </c>
    </row>
    <row r="19" spans="1:41" x14ac:dyDescent="0.25">
      <c r="A19" s="6" t="s">
        <v>4610</v>
      </c>
      <c r="B19">
        <v>5438.5</v>
      </c>
      <c r="C19">
        <v>5486.3</v>
      </c>
      <c r="D19">
        <v>4381.8</v>
      </c>
      <c r="E19">
        <v>4537</v>
      </c>
      <c r="F19">
        <v>4609.6000000000004</v>
      </c>
      <c r="G19">
        <v>4452</v>
      </c>
      <c r="H19">
        <v>3836.7</v>
      </c>
      <c r="I19">
        <v>4059.9</v>
      </c>
      <c r="J19">
        <v>3961.9</v>
      </c>
      <c r="K19">
        <v>3656.5</v>
      </c>
      <c r="L19">
        <v>3399.3</v>
      </c>
      <c r="M19">
        <v>3136.4</v>
      </c>
      <c r="N19">
        <v>3220.8</v>
      </c>
      <c r="O19">
        <v>3990.7</v>
      </c>
      <c r="P19">
        <v>3539.8</v>
      </c>
      <c r="Q19">
        <v>3467.6</v>
      </c>
      <c r="R19">
        <v>3507.4</v>
      </c>
      <c r="S19">
        <v>3722.8</v>
      </c>
      <c r="T19">
        <v>3234.1</v>
      </c>
      <c r="U19">
        <v>3096</v>
      </c>
      <c r="V19">
        <v>3016.8</v>
      </c>
      <c r="W19">
        <v>2991.6</v>
      </c>
      <c r="X19">
        <v>2760.1</v>
      </c>
      <c r="Y19">
        <v>2554.9</v>
      </c>
      <c r="Z19">
        <v>2388.6</v>
      </c>
      <c r="AA19">
        <v>2244.5</v>
      </c>
      <c r="AB19">
        <v>2295.9</v>
      </c>
      <c r="AC19">
        <v>3174.2</v>
      </c>
      <c r="AD19">
        <v>3333.9</v>
      </c>
      <c r="AE19">
        <v>2564.3000000000002</v>
      </c>
      <c r="AF19">
        <v>2520.5</v>
      </c>
      <c r="AG19">
        <v>2647.2</v>
      </c>
      <c r="AH19">
        <v>2501</v>
      </c>
      <c r="AI19">
        <v>2651.6</v>
      </c>
      <c r="AJ19">
        <v>2598.1</v>
      </c>
      <c r="AK19">
        <v>2340.5</v>
      </c>
      <c r="AL19">
        <v>2411.4</v>
      </c>
      <c r="AM19">
        <v>2623.8</v>
      </c>
      <c r="AN19">
        <v>2668.7</v>
      </c>
      <c r="AO19">
        <v>2572.6999999999998</v>
      </c>
    </row>
    <row r="20" spans="1:41" x14ac:dyDescent="0.25">
      <c r="A20" s="6" t="s">
        <v>4611</v>
      </c>
      <c r="B20">
        <v>11915.8</v>
      </c>
      <c r="C20">
        <v>11471.6</v>
      </c>
      <c r="D20">
        <v>10377.9</v>
      </c>
      <c r="E20">
        <v>10564.3</v>
      </c>
      <c r="F20">
        <v>10860</v>
      </c>
      <c r="G20">
        <v>10431.799999999999</v>
      </c>
      <c r="H20">
        <v>9855.1</v>
      </c>
      <c r="I20">
        <v>10568.6</v>
      </c>
      <c r="J20">
        <v>10564.7</v>
      </c>
      <c r="K20">
        <v>10853.3</v>
      </c>
      <c r="L20">
        <v>10392.4</v>
      </c>
      <c r="M20">
        <v>10396.6</v>
      </c>
      <c r="N20">
        <v>11138.5</v>
      </c>
      <c r="O20">
        <v>11222.7</v>
      </c>
      <c r="P20">
        <v>10856</v>
      </c>
      <c r="Q20">
        <v>10632.1</v>
      </c>
      <c r="R20">
        <v>10196.4</v>
      </c>
      <c r="S20">
        <v>9950.5</v>
      </c>
      <c r="T20">
        <v>9586.9</v>
      </c>
      <c r="U20">
        <v>9207.7000000000007</v>
      </c>
      <c r="V20">
        <v>9130</v>
      </c>
      <c r="W20">
        <v>8879.4</v>
      </c>
      <c r="X20">
        <v>8832</v>
      </c>
      <c r="Y20">
        <v>8544.1</v>
      </c>
      <c r="Z20">
        <v>8365.5</v>
      </c>
      <c r="AA20">
        <v>8475.2000000000007</v>
      </c>
      <c r="AB20">
        <v>8530.2999999999993</v>
      </c>
      <c r="AC20">
        <v>8444.4</v>
      </c>
      <c r="AD20">
        <v>8577.2999999999993</v>
      </c>
      <c r="AE20">
        <v>8591.5</v>
      </c>
      <c r="AF20">
        <v>8680.1</v>
      </c>
      <c r="AG20">
        <v>8570.6</v>
      </c>
      <c r="AH20">
        <v>8174.6</v>
      </c>
      <c r="AI20">
        <v>8230.6</v>
      </c>
      <c r="AJ20">
        <v>8218.2000000000007</v>
      </c>
      <c r="AK20">
        <v>8319.7000000000007</v>
      </c>
      <c r="AL20">
        <v>8239.9</v>
      </c>
      <c r="AM20">
        <v>8274.2000000000007</v>
      </c>
      <c r="AN20">
        <v>8136.4</v>
      </c>
      <c r="AO20">
        <v>7760.7</v>
      </c>
    </row>
    <row r="21" spans="1:41" x14ac:dyDescent="0.25">
      <c r="A21" s="6" t="s">
        <v>7087</v>
      </c>
      <c r="B21">
        <v>3590.1</v>
      </c>
      <c r="C21">
        <v>3150.5</v>
      </c>
      <c r="D21">
        <v>2970.4</v>
      </c>
      <c r="E21">
        <v>2969.4</v>
      </c>
      <c r="F21">
        <v>2973.2</v>
      </c>
      <c r="G21">
        <v>3031.6</v>
      </c>
      <c r="H21">
        <v>2887.7</v>
      </c>
      <c r="I21">
        <v>3199.9</v>
      </c>
      <c r="J21">
        <v>3259.1</v>
      </c>
      <c r="K21">
        <v>3360.2</v>
      </c>
      <c r="L21">
        <v>3257.6</v>
      </c>
      <c r="M21">
        <v>3096.6</v>
      </c>
      <c r="N21">
        <v>3298</v>
      </c>
      <c r="O21">
        <v>3441.6</v>
      </c>
      <c r="P21">
        <v>3409.2</v>
      </c>
      <c r="Q21">
        <v>3433.1</v>
      </c>
      <c r="R21">
        <v>3347.7</v>
      </c>
      <c r="S21">
        <v>3216.2</v>
      </c>
      <c r="T21">
        <v>3111.4</v>
      </c>
      <c r="U21">
        <v>3072.7</v>
      </c>
      <c r="V21">
        <v>3067.6</v>
      </c>
      <c r="W21">
        <v>3518.7</v>
      </c>
      <c r="X21">
        <v>3576.2</v>
      </c>
      <c r="Y21">
        <v>3453.8</v>
      </c>
      <c r="Z21">
        <v>3206.3</v>
      </c>
      <c r="AA21">
        <v>3141.6</v>
      </c>
      <c r="AB21">
        <v>3164.5</v>
      </c>
      <c r="AC21">
        <v>3098.9</v>
      </c>
      <c r="AD21">
        <v>3102.5</v>
      </c>
      <c r="AE21">
        <v>3013.6</v>
      </c>
      <c r="AF21">
        <v>2975.4</v>
      </c>
      <c r="AG21">
        <v>2978.9</v>
      </c>
      <c r="AH21">
        <v>2919.6</v>
      </c>
      <c r="AI21">
        <v>2983.4</v>
      </c>
      <c r="AJ21">
        <v>3047.1</v>
      </c>
      <c r="AK21">
        <v>3087.9</v>
      </c>
      <c r="AL21">
        <v>3082.8</v>
      </c>
      <c r="AM21">
        <v>3193.2</v>
      </c>
      <c r="AN21">
        <v>3025.6</v>
      </c>
      <c r="AO21">
        <v>2757</v>
      </c>
    </row>
    <row r="22" spans="1:41" x14ac:dyDescent="0.25">
      <c r="A22" s="6" t="s">
        <v>7088</v>
      </c>
      <c r="B22">
        <v>15505.9</v>
      </c>
      <c r="C22">
        <v>14622.1</v>
      </c>
      <c r="D22">
        <v>13348.3</v>
      </c>
      <c r="E22">
        <v>13533.7</v>
      </c>
      <c r="F22">
        <v>13833.2</v>
      </c>
      <c r="G22">
        <v>13463.4</v>
      </c>
      <c r="H22">
        <v>12742.8</v>
      </c>
      <c r="I22">
        <v>13768.5</v>
      </c>
      <c r="J22">
        <v>13823.8</v>
      </c>
      <c r="K22">
        <v>14213.5</v>
      </c>
      <c r="L22">
        <v>13650</v>
      </c>
      <c r="M22">
        <v>13493.2</v>
      </c>
      <c r="N22">
        <v>14436.5</v>
      </c>
      <c r="O22">
        <v>14664.3</v>
      </c>
      <c r="P22">
        <v>14265.2</v>
      </c>
      <c r="Q22">
        <v>14065.2</v>
      </c>
      <c r="R22">
        <v>13544.1</v>
      </c>
      <c r="S22">
        <v>13166.7</v>
      </c>
      <c r="T22">
        <v>12698.3</v>
      </c>
      <c r="U22">
        <v>12280.4</v>
      </c>
      <c r="V22">
        <v>12197.6</v>
      </c>
      <c r="W22">
        <v>12398.1</v>
      </c>
      <c r="X22">
        <v>12408.2</v>
      </c>
      <c r="Y22">
        <v>11997.9</v>
      </c>
      <c r="Z22">
        <v>11571.8</v>
      </c>
      <c r="AA22">
        <v>11616.8</v>
      </c>
      <c r="AB22">
        <v>11694.8</v>
      </c>
      <c r="AC22">
        <v>11543.3</v>
      </c>
      <c r="AD22">
        <v>11679.8</v>
      </c>
      <c r="AE22">
        <v>11605.1</v>
      </c>
      <c r="AF22">
        <v>11655.5</v>
      </c>
      <c r="AG22">
        <v>11549.5</v>
      </c>
      <c r="AH22">
        <v>11094.2</v>
      </c>
      <c r="AI22">
        <v>11214</v>
      </c>
      <c r="AJ22">
        <v>11265.3</v>
      </c>
      <c r="AK22">
        <v>11407.6</v>
      </c>
      <c r="AL22">
        <v>11322.7</v>
      </c>
      <c r="AM22">
        <v>11467.4</v>
      </c>
      <c r="AN22">
        <v>11162</v>
      </c>
      <c r="AO22">
        <v>10517.7</v>
      </c>
    </row>
    <row r="23" spans="1:41" x14ac:dyDescent="0.25">
      <c r="A23" s="6" t="s">
        <v>4612</v>
      </c>
      <c r="B23">
        <v>20944.400000000001</v>
      </c>
      <c r="C23">
        <v>20108.400000000001</v>
      </c>
      <c r="D23">
        <v>17730.099999999999</v>
      </c>
      <c r="E23">
        <v>18070.7</v>
      </c>
      <c r="F23">
        <v>18442.8</v>
      </c>
      <c r="G23">
        <v>17915.400000000001</v>
      </c>
      <c r="H23">
        <v>16579.5</v>
      </c>
      <c r="I23">
        <v>17828.400000000001</v>
      </c>
      <c r="J23">
        <v>17785.7</v>
      </c>
      <c r="K23">
        <v>17870</v>
      </c>
      <c r="L23">
        <v>17049.3</v>
      </c>
      <c r="M23">
        <v>16629.599999999999</v>
      </c>
      <c r="N23">
        <v>17657.3</v>
      </c>
      <c r="O23">
        <v>18655</v>
      </c>
      <c r="P23">
        <v>17805</v>
      </c>
      <c r="Q23">
        <v>17532.8</v>
      </c>
      <c r="R23">
        <v>17051.5</v>
      </c>
      <c r="S23">
        <v>16889.5</v>
      </c>
      <c r="T23">
        <v>15932.4</v>
      </c>
      <c r="U23">
        <v>15376.4</v>
      </c>
      <c r="V23">
        <v>15214.4</v>
      </c>
      <c r="W23">
        <v>15389.7</v>
      </c>
      <c r="X23">
        <v>15168.3</v>
      </c>
      <c r="Y23">
        <v>14552.8</v>
      </c>
      <c r="Z23">
        <v>13960.4</v>
      </c>
      <c r="AA23">
        <v>13861.3</v>
      </c>
      <c r="AB23">
        <v>13990.7</v>
      </c>
      <c r="AC23">
        <v>14717.5</v>
      </c>
      <c r="AD23">
        <v>15013.7</v>
      </c>
      <c r="AE23">
        <v>14169.4</v>
      </c>
      <c r="AF23">
        <v>14176</v>
      </c>
      <c r="AG23">
        <v>14196.7</v>
      </c>
      <c r="AH23">
        <v>13595.2</v>
      </c>
      <c r="AI23">
        <v>13865.6</v>
      </c>
      <c r="AJ23">
        <v>13863.4</v>
      </c>
      <c r="AK23">
        <v>13748.1</v>
      </c>
      <c r="AL23">
        <v>13734.1</v>
      </c>
      <c r="AM23">
        <v>14091.2</v>
      </c>
      <c r="AN23">
        <v>13830.7</v>
      </c>
      <c r="AO23">
        <v>13090.4</v>
      </c>
    </row>
    <row r="24" spans="1:41" x14ac:dyDescent="0.25">
      <c r="A24" s="6" t="s">
        <v>7089</v>
      </c>
      <c r="B24">
        <v>11915.8</v>
      </c>
      <c r="C24">
        <v>11471.6</v>
      </c>
      <c r="D24">
        <v>10377.9</v>
      </c>
      <c r="E24">
        <v>10564.3</v>
      </c>
      <c r="F24">
        <v>10860</v>
      </c>
      <c r="G24">
        <v>10431.799999999999</v>
      </c>
      <c r="H24">
        <v>9855.1</v>
      </c>
      <c r="I24">
        <v>10568.6</v>
      </c>
      <c r="J24">
        <v>10564.7</v>
      </c>
      <c r="K24">
        <v>10853.3</v>
      </c>
      <c r="L24">
        <v>10392.4</v>
      </c>
      <c r="M24">
        <v>10396.6</v>
      </c>
      <c r="N24">
        <v>11138.5</v>
      </c>
      <c r="O24">
        <v>11222.7</v>
      </c>
      <c r="P24">
        <v>10856</v>
      </c>
      <c r="Q24">
        <v>10632.1</v>
      </c>
      <c r="R24">
        <v>10196.4</v>
      </c>
      <c r="S24">
        <v>9950.5</v>
      </c>
      <c r="T24">
        <v>9586.9</v>
      </c>
      <c r="U24">
        <v>9207.7000000000007</v>
      </c>
      <c r="V24">
        <v>9130</v>
      </c>
      <c r="W24">
        <v>8879.4</v>
      </c>
      <c r="X24">
        <v>8832</v>
      </c>
      <c r="Y24">
        <v>8544.1</v>
      </c>
      <c r="Z24">
        <v>8365.5</v>
      </c>
      <c r="AA24">
        <v>8475.2000000000007</v>
      </c>
      <c r="AB24">
        <v>8530.2999999999993</v>
      </c>
      <c r="AC24">
        <v>8444.4</v>
      </c>
      <c r="AD24">
        <v>8577.2999999999993</v>
      </c>
      <c r="AE24">
        <v>8591.5</v>
      </c>
      <c r="AF24">
        <v>8680.1</v>
      </c>
      <c r="AG24">
        <v>8570.6</v>
      </c>
      <c r="AH24">
        <v>8174.6</v>
      </c>
      <c r="AI24">
        <v>8230.6</v>
      </c>
      <c r="AJ24">
        <v>8218.2000000000007</v>
      </c>
      <c r="AK24">
        <v>8319.7000000000007</v>
      </c>
      <c r="AL24">
        <v>8239.9</v>
      </c>
      <c r="AM24">
        <v>8424.2000000000007</v>
      </c>
      <c r="AN24">
        <v>8286.4</v>
      </c>
      <c r="AO24">
        <v>7910.7</v>
      </c>
    </row>
    <row r="25" spans="1:41" x14ac:dyDescent="0.25">
      <c r="A25" s="6" t="s">
        <v>7090</v>
      </c>
      <c r="B25">
        <v>9.7199999999999995E-2</v>
      </c>
      <c r="C25">
        <v>9.9699999999999997E-2</v>
      </c>
      <c r="D25">
        <v>5.2999999999999999E-2</v>
      </c>
      <c r="E25">
        <v>-4.0000000000000002E-4</v>
      </c>
      <c r="F25">
        <v>2.8000000000000001E-2</v>
      </c>
      <c r="G25">
        <v>-3.8800000000000001E-2</v>
      </c>
      <c r="H25">
        <v>-5.1700000000000003E-2</v>
      </c>
      <c r="I25">
        <v>1.6500000000000001E-2</v>
      </c>
      <c r="J25">
        <v>-5.1499999999999997E-2</v>
      </c>
      <c r="K25">
        <v>-3.2899999999999999E-2</v>
      </c>
      <c r="L25">
        <v>-4.2700000000000002E-2</v>
      </c>
      <c r="M25">
        <v>-2.2100000000000002E-2</v>
      </c>
      <c r="N25">
        <v>9.2399999999999996E-2</v>
      </c>
      <c r="O25">
        <v>0.12790000000000001</v>
      </c>
      <c r="P25">
        <v>0.13239999999999999</v>
      </c>
      <c r="Q25">
        <v>0.1547</v>
      </c>
      <c r="R25">
        <v>0.1168</v>
      </c>
      <c r="S25">
        <v>0.1206</v>
      </c>
      <c r="T25">
        <v>8.5500000000000007E-2</v>
      </c>
      <c r="U25">
        <v>7.7700000000000005E-2</v>
      </c>
      <c r="V25">
        <v>9.1399999999999995E-2</v>
      </c>
      <c r="W25">
        <v>4.7699999999999999E-2</v>
      </c>
      <c r="X25">
        <v>3.5400000000000001E-2</v>
      </c>
      <c r="Y25">
        <v>1.18E-2</v>
      </c>
      <c r="Z25">
        <v>-2.47E-2</v>
      </c>
      <c r="AA25">
        <v>-1.35E-2</v>
      </c>
      <c r="AB25">
        <v>-1.7299999999999999E-2</v>
      </c>
      <c r="AC25">
        <v>-1.47E-2</v>
      </c>
      <c r="AD25">
        <v>4.9299999999999997E-2</v>
      </c>
      <c r="AE25">
        <v>4.3799999999999999E-2</v>
      </c>
      <c r="AF25">
        <v>5.62E-2</v>
      </c>
      <c r="AG25">
        <v>3.0200000000000001E-2</v>
      </c>
      <c r="AH25">
        <v>-7.9000000000000008E-3</v>
      </c>
      <c r="AI25">
        <v>-2.3E-2</v>
      </c>
      <c r="AJ25">
        <v>-8.2000000000000007E-3</v>
      </c>
      <c r="AK25">
        <v>5.1700000000000003E-2</v>
      </c>
      <c r="AL25">
        <v>4.8500000000000001E-2</v>
      </c>
      <c r="AM25">
        <v>6.9000000000000006E-2</v>
      </c>
      <c r="AN25">
        <v>8.1199999999999994E-2</v>
      </c>
      <c r="AO25">
        <v>6.9000000000000006E-2</v>
      </c>
    </row>
    <row r="26" spans="1:41" x14ac:dyDescent="0.25">
      <c r="A26" s="6" t="s">
        <v>7091</v>
      </c>
      <c r="B26">
        <v>749.9</v>
      </c>
      <c r="C26">
        <v>718.1</v>
      </c>
      <c r="D26">
        <v>525.79999999999995</v>
      </c>
      <c r="E26">
        <v>519.79999999999995</v>
      </c>
      <c r="F26">
        <v>513.1</v>
      </c>
      <c r="G26">
        <v>489.3</v>
      </c>
      <c r="H26">
        <v>477.5</v>
      </c>
      <c r="I26">
        <v>474.7</v>
      </c>
      <c r="J26">
        <v>470.1</v>
      </c>
      <c r="K26">
        <v>435.1</v>
      </c>
      <c r="L26">
        <v>419.8</v>
      </c>
      <c r="M26">
        <v>387.6</v>
      </c>
      <c r="N26">
        <v>379.1</v>
      </c>
      <c r="O26">
        <v>407.7</v>
      </c>
      <c r="P26">
        <v>354</v>
      </c>
      <c r="Q26">
        <v>395.8</v>
      </c>
      <c r="R26">
        <v>407.9</v>
      </c>
      <c r="S26">
        <v>416</v>
      </c>
      <c r="T26">
        <v>347.6</v>
      </c>
      <c r="U26">
        <v>401.8</v>
      </c>
      <c r="V26">
        <v>475.5</v>
      </c>
      <c r="W26">
        <v>475</v>
      </c>
      <c r="X26">
        <v>461.1</v>
      </c>
      <c r="Y26">
        <v>449.8</v>
      </c>
      <c r="Z26">
        <v>446.4</v>
      </c>
      <c r="AA26">
        <v>420.8</v>
      </c>
      <c r="AB26">
        <v>388.2</v>
      </c>
      <c r="AC26">
        <v>382</v>
      </c>
      <c r="AD26">
        <v>374.7</v>
      </c>
      <c r="AE26">
        <v>420.6</v>
      </c>
      <c r="AF26">
        <v>423</v>
      </c>
      <c r="AG26">
        <v>495.1</v>
      </c>
      <c r="AH26">
        <v>484.9</v>
      </c>
      <c r="AI26">
        <v>469.2</v>
      </c>
      <c r="AJ26">
        <v>458.9</v>
      </c>
      <c r="AK26">
        <v>486.6</v>
      </c>
      <c r="AL26">
        <v>481.4</v>
      </c>
      <c r="AM26">
        <v>460.5</v>
      </c>
      <c r="AN26">
        <v>450.5</v>
      </c>
      <c r="AO26">
        <v>438.5</v>
      </c>
    </row>
    <row r="27" spans="1:41" x14ac:dyDescent="0.25">
      <c r="A27" s="6" t="s">
        <v>4613</v>
      </c>
      <c r="B27">
        <v>14005.3</v>
      </c>
      <c r="C27">
        <v>13402.4</v>
      </c>
      <c r="D27">
        <v>13760.8</v>
      </c>
      <c r="E27">
        <v>13109.9</v>
      </c>
      <c r="F27">
        <v>12507.9</v>
      </c>
      <c r="G27">
        <v>12025.8</v>
      </c>
      <c r="H27">
        <v>11998.1</v>
      </c>
      <c r="I27">
        <v>11738.7</v>
      </c>
      <c r="J27">
        <v>11364</v>
      </c>
      <c r="K27">
        <v>11005.2</v>
      </c>
      <c r="L27">
        <v>10953.6</v>
      </c>
      <c r="M27">
        <v>10679.1</v>
      </c>
      <c r="N27">
        <v>10642.2</v>
      </c>
      <c r="O27">
        <v>10398.5</v>
      </c>
      <c r="P27">
        <v>10798.7</v>
      </c>
      <c r="Q27">
        <v>10301.799999999999</v>
      </c>
      <c r="R27">
        <v>9793.1</v>
      </c>
      <c r="S27">
        <v>9275.4</v>
      </c>
      <c r="T27">
        <v>9718.4</v>
      </c>
      <c r="U27">
        <v>9271.2999999999993</v>
      </c>
      <c r="V27">
        <v>8810.1</v>
      </c>
      <c r="W27">
        <v>8369.1</v>
      </c>
      <c r="X27">
        <v>8290.7000000000007</v>
      </c>
      <c r="Y27">
        <v>7975.9</v>
      </c>
      <c r="Z27">
        <v>7690.9</v>
      </c>
      <c r="AA27">
        <v>7484.9</v>
      </c>
      <c r="AB27">
        <v>7516.7</v>
      </c>
      <c r="AC27">
        <v>7254.8</v>
      </c>
      <c r="AD27">
        <v>6857.7</v>
      </c>
      <c r="AE27">
        <v>7536.8</v>
      </c>
      <c r="AF27">
        <v>7879</v>
      </c>
      <c r="AG27">
        <v>7533.1</v>
      </c>
      <c r="AH27">
        <v>7164</v>
      </c>
      <c r="AI27">
        <v>6863.8</v>
      </c>
      <c r="AJ27">
        <v>6902.4</v>
      </c>
      <c r="AK27">
        <v>6609.2</v>
      </c>
      <c r="AL27">
        <v>6368.1</v>
      </c>
      <c r="AM27">
        <v>6165.1</v>
      </c>
      <c r="AN27">
        <v>6221.5</v>
      </c>
      <c r="AO27">
        <v>5983</v>
      </c>
    </row>
    <row r="28" spans="1:41" x14ac:dyDescent="0.25">
      <c r="A28" s="6" t="s">
        <v>7092</v>
      </c>
      <c r="B28">
        <v>-873.2</v>
      </c>
      <c r="C28">
        <v>-953.4</v>
      </c>
      <c r="D28">
        <v>-1393.1</v>
      </c>
      <c r="E28">
        <v>-1111.7</v>
      </c>
      <c r="F28">
        <v>-877.7</v>
      </c>
      <c r="G28">
        <v>-921.1</v>
      </c>
      <c r="H28">
        <v>-1145.2</v>
      </c>
      <c r="I28">
        <v>-1029.5999999999999</v>
      </c>
      <c r="J28">
        <v>-1116.4000000000001</v>
      </c>
      <c r="K28">
        <v>-1050.3</v>
      </c>
      <c r="L28">
        <v>-1189</v>
      </c>
      <c r="M28">
        <v>-1289.9000000000001</v>
      </c>
      <c r="N28">
        <v>-1383.9</v>
      </c>
      <c r="O28">
        <v>-1100.0999999999999</v>
      </c>
      <c r="P28">
        <v>-1190</v>
      </c>
      <c r="Q28">
        <v>-1062.2</v>
      </c>
      <c r="R28">
        <v>-1095.5</v>
      </c>
      <c r="S28">
        <v>-1098.5</v>
      </c>
      <c r="T28">
        <v>-895</v>
      </c>
      <c r="U28">
        <v>-893.7</v>
      </c>
      <c r="V28">
        <v>-718.3</v>
      </c>
      <c r="W28">
        <v>-793.6</v>
      </c>
      <c r="X28">
        <v>-816.2</v>
      </c>
      <c r="Y28">
        <v>-925.2</v>
      </c>
      <c r="Z28">
        <v>-1058</v>
      </c>
      <c r="AA28">
        <v>-1128.0999999999999</v>
      </c>
      <c r="AB28">
        <v>-926.7</v>
      </c>
      <c r="AC28">
        <v>-927.1</v>
      </c>
      <c r="AD28">
        <v>-889.2</v>
      </c>
      <c r="AE28">
        <v>-1017</v>
      </c>
      <c r="AF28">
        <v>-958.2</v>
      </c>
      <c r="AG28">
        <v>-809.6</v>
      </c>
      <c r="AH28">
        <v>-917.3</v>
      </c>
      <c r="AI28">
        <v>-579.79999999999995</v>
      </c>
      <c r="AJ28">
        <v>-198.6</v>
      </c>
      <c r="AK28">
        <v>63.5</v>
      </c>
      <c r="AL28">
        <v>14</v>
      </c>
      <c r="AM28">
        <v>8.6999999999999993</v>
      </c>
      <c r="AN28">
        <v>-191.1</v>
      </c>
      <c r="AO28">
        <v>-309.89999999999998</v>
      </c>
    </row>
    <row r="29" spans="1:41" x14ac:dyDescent="0.25">
      <c r="A29" s="6" t="s">
        <v>7093</v>
      </c>
      <c r="B29">
        <v>13882</v>
      </c>
      <c r="C29">
        <v>13167.1</v>
      </c>
      <c r="D29">
        <v>12893.5</v>
      </c>
      <c r="E29">
        <v>12518</v>
      </c>
      <c r="F29">
        <v>12143.3</v>
      </c>
      <c r="G29">
        <v>11594</v>
      </c>
      <c r="H29">
        <v>11330.4</v>
      </c>
      <c r="I29">
        <v>11183.8</v>
      </c>
      <c r="J29">
        <v>10717.7</v>
      </c>
      <c r="K29">
        <v>10390</v>
      </c>
      <c r="L29">
        <v>10184.4</v>
      </c>
      <c r="M29">
        <v>9776.7999999999993</v>
      </c>
      <c r="N29">
        <v>9637.4</v>
      </c>
      <c r="O29">
        <v>9706.1</v>
      </c>
      <c r="P29">
        <v>9962.7000000000007</v>
      </c>
      <c r="Q29">
        <v>9635.4</v>
      </c>
      <c r="R29">
        <v>9105.5</v>
      </c>
      <c r="S29">
        <v>8592.9</v>
      </c>
      <c r="T29">
        <v>9171</v>
      </c>
      <c r="U29">
        <v>8779.4</v>
      </c>
      <c r="V29">
        <v>8567.2999999999993</v>
      </c>
      <c r="W29">
        <v>8050.5</v>
      </c>
      <c r="X29">
        <v>7935.6</v>
      </c>
      <c r="Y29">
        <v>7500.5</v>
      </c>
      <c r="Z29">
        <v>7079.3</v>
      </c>
      <c r="AA29">
        <v>6777.6</v>
      </c>
      <c r="AB29">
        <v>6978.2</v>
      </c>
      <c r="AC29">
        <v>6709.7</v>
      </c>
      <c r="AD29">
        <v>6343.2</v>
      </c>
      <c r="AE29">
        <v>6940.4</v>
      </c>
      <c r="AF29">
        <v>7343.8</v>
      </c>
      <c r="AG29">
        <v>7218.6</v>
      </c>
      <c r="AH29">
        <v>6731.6</v>
      </c>
      <c r="AI29">
        <v>6753.2</v>
      </c>
      <c r="AJ29">
        <v>7162.7</v>
      </c>
      <c r="AK29">
        <v>7159.3</v>
      </c>
      <c r="AL29">
        <v>6863.5</v>
      </c>
      <c r="AM29">
        <v>6634.3</v>
      </c>
      <c r="AN29">
        <v>6480.9</v>
      </c>
      <c r="AO29">
        <v>6111.6</v>
      </c>
    </row>
    <row r="30" spans="1:41" x14ac:dyDescent="0.25">
      <c r="A30" s="6" t="s">
        <v>7094</v>
      </c>
      <c r="B30">
        <v>-5866.8</v>
      </c>
      <c r="C30">
        <v>-5166.5</v>
      </c>
      <c r="D30">
        <v>-5510.2</v>
      </c>
      <c r="E30">
        <v>-5773.8</v>
      </c>
      <c r="F30">
        <v>-6029.9</v>
      </c>
      <c r="G30">
        <v>-5444.1</v>
      </c>
      <c r="H30">
        <v>-6077.9</v>
      </c>
      <c r="I30">
        <v>-6064.2</v>
      </c>
      <c r="J30">
        <v>-5823.6</v>
      </c>
      <c r="K30">
        <v>-5884.7</v>
      </c>
      <c r="L30">
        <v>-5853.8</v>
      </c>
      <c r="M30">
        <v>-6121.4</v>
      </c>
      <c r="N30">
        <v>-6719</v>
      </c>
      <c r="O30">
        <v>-5885.5</v>
      </c>
      <c r="P30">
        <v>-6078.7</v>
      </c>
      <c r="Q30">
        <v>-6295.4</v>
      </c>
      <c r="R30">
        <v>-6272.2</v>
      </c>
      <c r="S30">
        <v>-5494.2</v>
      </c>
      <c r="T30">
        <v>-5672.6</v>
      </c>
      <c r="U30">
        <v>-5667.6</v>
      </c>
      <c r="V30">
        <v>-5579.4</v>
      </c>
      <c r="W30">
        <v>-5147.6000000000004</v>
      </c>
      <c r="X30">
        <v>-5302.7</v>
      </c>
      <c r="Y30">
        <v>-5419.7</v>
      </c>
      <c r="Z30">
        <v>-5394.7</v>
      </c>
      <c r="AA30">
        <v>-5418.6</v>
      </c>
      <c r="AB30">
        <v>-5663.5</v>
      </c>
      <c r="AC30">
        <v>-4953.2</v>
      </c>
      <c r="AD30">
        <v>-5263.9</v>
      </c>
      <c r="AE30">
        <v>-5127</v>
      </c>
      <c r="AF30">
        <v>-5155.2</v>
      </c>
      <c r="AG30">
        <v>-5210.2</v>
      </c>
      <c r="AH30">
        <v>-5382.7</v>
      </c>
      <c r="AI30">
        <v>-5221</v>
      </c>
      <c r="AJ30">
        <v>-5249.2</v>
      </c>
      <c r="AK30">
        <v>-5604.4</v>
      </c>
      <c r="AL30">
        <v>-5699.6</v>
      </c>
      <c r="AM30">
        <v>-5406.6</v>
      </c>
      <c r="AN30">
        <v>-5374.9</v>
      </c>
      <c r="AO30">
        <v>-5287</v>
      </c>
    </row>
    <row r="31" spans="1:41" x14ac:dyDescent="0.25">
      <c r="A31" s="6" t="s">
        <v>7095</v>
      </c>
      <c r="B31">
        <v>-11.19</v>
      </c>
      <c r="C31">
        <v>-9.8699999999999992</v>
      </c>
      <c r="D31">
        <v>-10.53</v>
      </c>
      <c r="E31">
        <v>-11.04</v>
      </c>
      <c r="F31">
        <v>-11.52</v>
      </c>
      <c r="G31">
        <v>-10.41</v>
      </c>
      <c r="H31">
        <v>-11.63</v>
      </c>
      <c r="I31">
        <v>-11.6</v>
      </c>
      <c r="J31">
        <v>-11.14</v>
      </c>
      <c r="K31">
        <v>-11.27</v>
      </c>
      <c r="L31">
        <v>-11.23</v>
      </c>
      <c r="M31">
        <v>-11.77</v>
      </c>
      <c r="N31">
        <v>-12.9</v>
      </c>
      <c r="O31">
        <v>-11.3</v>
      </c>
      <c r="P31">
        <v>-11.67</v>
      </c>
      <c r="Q31">
        <v>-12.07</v>
      </c>
      <c r="R31">
        <v>-12.02</v>
      </c>
      <c r="S31">
        <v>-10.47</v>
      </c>
      <c r="T31">
        <v>-10.76</v>
      </c>
      <c r="U31">
        <v>-10.72</v>
      </c>
      <c r="V31">
        <v>-10.52</v>
      </c>
      <c r="W31">
        <v>-9.7200000000000006</v>
      </c>
      <c r="X31">
        <v>-10.02</v>
      </c>
      <c r="Y31">
        <v>-10.24</v>
      </c>
      <c r="Z31">
        <v>-10.199999999999999</v>
      </c>
      <c r="AA31">
        <v>-10.27</v>
      </c>
      <c r="AB31">
        <v>-10.73</v>
      </c>
      <c r="AC31">
        <v>-9.39</v>
      </c>
      <c r="AD31">
        <v>-9.99</v>
      </c>
      <c r="AE31">
        <v>-9.65</v>
      </c>
      <c r="AF31">
        <v>-9.66</v>
      </c>
      <c r="AG31">
        <v>-9.75</v>
      </c>
      <c r="AH31">
        <v>-10.08</v>
      </c>
      <c r="AI31">
        <v>-9.7799999999999994</v>
      </c>
      <c r="AJ31">
        <v>-9.82</v>
      </c>
      <c r="AK31">
        <v>-10.49</v>
      </c>
      <c r="AL31">
        <v>-10.67</v>
      </c>
      <c r="AM31">
        <v>-10.130000000000001</v>
      </c>
      <c r="AN31">
        <v>-10.08</v>
      </c>
      <c r="AO31">
        <v>-9.93</v>
      </c>
    </row>
    <row r="32" spans="1:41" x14ac:dyDescent="0.25">
      <c r="A32" s="6" t="s">
        <v>7096</v>
      </c>
      <c r="B32">
        <v>6211.1</v>
      </c>
      <c r="C32">
        <v>5473.2</v>
      </c>
      <c r="D32">
        <v>5501.4</v>
      </c>
      <c r="E32">
        <v>5041.3</v>
      </c>
      <c r="F32">
        <v>4933.2</v>
      </c>
      <c r="G32">
        <v>4645</v>
      </c>
      <c r="H32">
        <v>4471.5</v>
      </c>
      <c r="I32">
        <v>4720.6000000000004</v>
      </c>
      <c r="J32">
        <v>4376.7</v>
      </c>
      <c r="K32">
        <v>4112.5</v>
      </c>
      <c r="L32">
        <v>4044.6</v>
      </c>
      <c r="M32">
        <v>3907.7</v>
      </c>
      <c r="N32">
        <v>4184.3</v>
      </c>
      <c r="O32">
        <v>4026</v>
      </c>
      <c r="P32">
        <v>4512.1000000000004</v>
      </c>
      <c r="Q32">
        <v>4165.1000000000004</v>
      </c>
      <c r="R32">
        <v>3717.8</v>
      </c>
      <c r="S32">
        <v>3440.6</v>
      </c>
      <c r="T32">
        <v>3835.6</v>
      </c>
      <c r="U32">
        <v>3647.1</v>
      </c>
      <c r="V32">
        <v>3388.9</v>
      </c>
      <c r="W32">
        <v>3091</v>
      </c>
      <c r="X32">
        <v>3220.4</v>
      </c>
      <c r="Y32">
        <v>2886</v>
      </c>
      <c r="Z32">
        <v>2647.8</v>
      </c>
      <c r="AA32">
        <v>2493.6999999999998</v>
      </c>
      <c r="AB32">
        <v>2573.6</v>
      </c>
      <c r="AC32">
        <v>2363.8000000000002</v>
      </c>
      <c r="AD32">
        <v>2058.6999999999998</v>
      </c>
      <c r="AE32">
        <v>2734.9</v>
      </c>
      <c r="AF32">
        <v>3296.9</v>
      </c>
      <c r="AG32">
        <v>3107.5</v>
      </c>
      <c r="AH32">
        <v>2724.5</v>
      </c>
      <c r="AI32">
        <v>2548.8000000000002</v>
      </c>
      <c r="AJ32">
        <v>2872.3</v>
      </c>
      <c r="AK32">
        <v>2801.9</v>
      </c>
      <c r="AL32">
        <v>2507.5</v>
      </c>
      <c r="AM32">
        <v>2442.6999999999998</v>
      </c>
      <c r="AN32">
        <v>2520.1999999999998</v>
      </c>
      <c r="AO32">
        <v>2146.9</v>
      </c>
    </row>
    <row r="33" spans="1:41" x14ac:dyDescent="0.25">
      <c r="A33" s="6" t="s">
        <v>4614</v>
      </c>
      <c r="B33">
        <v>26.52</v>
      </c>
      <c r="C33">
        <v>25.2</v>
      </c>
      <c r="D33">
        <v>24.67</v>
      </c>
      <c r="E33">
        <v>23.95</v>
      </c>
      <c r="F33">
        <v>23.25</v>
      </c>
      <c r="G33">
        <v>22.2</v>
      </c>
      <c r="H33">
        <v>21.72</v>
      </c>
      <c r="I33">
        <v>21.44</v>
      </c>
      <c r="J33">
        <v>20.56</v>
      </c>
      <c r="K33">
        <v>19.96</v>
      </c>
      <c r="L33">
        <v>19.579999999999998</v>
      </c>
      <c r="M33">
        <v>18.82</v>
      </c>
      <c r="N33">
        <v>18.52</v>
      </c>
      <c r="O33">
        <v>18.649999999999999</v>
      </c>
      <c r="P33">
        <v>19.16</v>
      </c>
      <c r="Q33">
        <v>18.510000000000002</v>
      </c>
      <c r="R33">
        <v>17.48</v>
      </c>
      <c r="S33">
        <v>16.41</v>
      </c>
      <c r="T33">
        <v>17.43</v>
      </c>
      <c r="U33">
        <v>16.64</v>
      </c>
      <c r="V33">
        <v>16.2</v>
      </c>
      <c r="W33">
        <v>15.23</v>
      </c>
      <c r="X33">
        <v>15.03</v>
      </c>
      <c r="Y33">
        <v>14.21</v>
      </c>
      <c r="Z33">
        <v>13.42</v>
      </c>
      <c r="AA33">
        <v>12.87</v>
      </c>
      <c r="AB33">
        <v>13.25</v>
      </c>
      <c r="AC33">
        <v>12.75</v>
      </c>
      <c r="AD33">
        <v>12.04</v>
      </c>
      <c r="AE33">
        <v>13.1</v>
      </c>
      <c r="AF33">
        <v>13.79</v>
      </c>
      <c r="AG33">
        <v>13.54</v>
      </c>
      <c r="AH33">
        <v>12.64</v>
      </c>
      <c r="AI33">
        <v>12.69</v>
      </c>
      <c r="AJ33">
        <v>13.44</v>
      </c>
      <c r="AK33">
        <v>13.44</v>
      </c>
      <c r="AL33">
        <v>12.89</v>
      </c>
      <c r="AM33">
        <v>12.48</v>
      </c>
      <c r="AN33">
        <v>12.19</v>
      </c>
      <c r="AO33">
        <v>11.51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b 8 2 6 c 6 - c d 0 8 - 4 0 1 e - 9 c 4 8 - 1 e 3 e 4 f 9 2 4 f 1 8 "   x m l n s = " h t t p : / / s c h e m a s . m i c r o s o f t . c o m / D a t a M a s h u p " > A A A A A O 0 K A A B Q S w M E F A A C A A g A p X r b 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l e t 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X r b V k 6 w r J / l B w A A q h 4 A A B M A H A B G b 3 J t d W x h c y 9 T Z W N 0 a W 9 u M S 5 t I K I Y A C i g F A A A A A A A A A A A A A A A A A A A A A A A A A A A A M V Z / 2 7 b O B L + u w b y D o Q K 5 O S D Y l t p k + C 6 5 y 2 y T n K b 3 T T t W r 5 d d I N g w U h M z I 1 E u i Q V 1 2 f 4 g f Z e o y 9 2 Q 1 K S Z V m O n R / t G U E r k a O Z 4 c w 3 w 4 + S J K G i n K H A / u 9 / t 9 X Y a s g h F i R C L 5 3 f D 3 s / B y g I B S G M C A d 1 U U x U A 8 E v 4 K k I C Q z 0 5 F 3 r i I d p Q p h y f y N X r R 5 n C q 6 l 6 w y V G s k 3 7 b b A 4 9 Y N V c P 0 K p V E h H a + F f K k f U 7 C W 5 n K 9 k D g i L K b I 6 x w O 8 G U t c 3 V 7 x h m 2 7 n 1 V i j v n K Z 3 c U R i m l B F R N f x H A / 1 e J w m T H b 9 X Q 8 d s 5 B r P d 3 9 v U 7 H 9 9 A v K V c k U J O Y d O e X r X P O y G X T M 8 t 4 6 R y z H f X l v 4 p I N B I 8 S a V e 5 A B f g d w H u I e H f i Q 4 I k K 6 d s U e u s j G D + M 4 C H G M h e w q k Z Y 0 D i Y j g h J w 5 J p + + W u u D t b I 5 D U X i f V Y S 0 m 3 x r 4 3 n T o 9 n o w w m 6 B z n B B Y o 9 I a F f m s Z h 6 a O g M a 3 k I y q s P v s L g l C v X w C L k J j Z u 5 A E u T K y K M y P H n c I j Z z b L K d 5 C T I e L X 6 I R K W B P 6 K C C W E Y i d M r X / u q V 9 N X I a J X z Z 9 C m L U q n E Z G n i D E v w K O a S 1 H h j J v t k x I U C s M 0 t I 3 c C v y R p L t s 3 j 3 w U f 5 P o + E O A 3 J N O E / 1 A I K Y E n f d P a 0 y c + I A P J g k D k K F j q V p 1 M r v 3 y 8 y K x J 7 R G w Z 5 u q a x E l / + I i W o B C S G y P T 5 W G d 0 M f 8 e I j g c I v c i D / 4 l + u f 3 y H k / 6 D n N Q j N A g j O t e 0 R E k q p F 5 X 3 C B S A w A 7 p b 4 4 e 3 h J g 5 S M p J n + e v n L I 6 5 K x G x E Z p W 0 z 8 2 r T V 5 q k m M b P l g A n C e J J U A 8 Y g C v N 4 1 U V X V 9 m i k x 8 E D Y m z E c w c G O 4 4 K x G m p 3 1 n J b j 0 9 K 6 j c b W 1 O v 3 + P f m v W / x T I f C 0 d N c h y M Y z D 1 Y e l W L 5 N a u f L 8 d / U D L 9 e T Y 3 w m U x t y 4 J u w 9 L g v a j F P W 6 o F R z 9 O T M z N e y Q c g b l N 2 3 2 P L e f 3 5 4 2 g v + C G B n C 1 U q i N 3 5 t 7 7 Z 1 m / M t y t O 1 D C A F y U G 8 F A C s P X 8 D G D r O S l A V L f 1 q 3 h x d N b c g q z W 2 y 3 n 8 1 9 E f c R D z n V 0 w R 9 X G Z h 6 W j i N Y U 2 3 Z N J E 3 e 8 b S / z u J 8 n Z u i x / S o m Y + K 1 r y j A L S W u i D Z k k 3 / m d d j Y K Q j o B a Z J g M W k 7 a B t Z F + D C e W u 9 k F 0 9 b K / z v b H 8 F H h j 3 b o o j 1 5 a Q U F k G i s Q K c 9 d 2 N E F E R 9 k 7 N W 0 M 7 M T 1 m S f c / 1 8 n 4 R Q 6 q 0 T S u L I z R 7 J 4 5 Q 5 B a j + F c c p q U r P 9 d i A X o D g Z V 5 0 + U O V r B i S G y g e 3 h 4 R h W k s Q W m 7 j a T l 4 7 p P o D e o A S P w 2 0 F X A D c I 5 o 4 c E k i U H d W / v y O l E Y b 2 Q P h Q S m g 7 7 i 8 p h k 4 o 4 k m z R m 4 f 5 M 4 o v q I x V R S A t 4 0 C 7 d G Q x x r p 6 P h T S t V k j Y 4 D 0 L H Z U z u I Q m E m 4 L b C i m g g w c S L R a 9 P j Y S s P P 1 i 0 e V j L B i U d 1 X K 2 g i x H O 5 c x 3 w 8 N y M 9 E 7 q S l l 3 Q 0 g N B d A K C j U Z R B 6 V 4 e 1 a 0 v h x 0 A X z A N 2 R F J Y z H 4 9 Z / d E Y N / K V O q w V + B f H m t m Q z h / s 5 z 5 p N 0 T O O y H I L m h o H Z x e 6 m P N z R 3 B L R y d U S M 1 C 5 7 w U B t 1 C p 4 f 8 T L i f F 8 s 9 f a m s 0 D Y k P e c v 9 S Q 7 v l v D r O 3 M q 5 U z r 1 f O 7 K 2 c 2 V 9 i 5 3 l 9 2 T V V q k v H N u r r H T Y v W F f o O 5 t n y i L y W e c Z G Q 2 w G Z O 4 1 U s F b O n q N y 5 u r z i / d Z v T C y 3 d L Z 6 7 n F 1 k i b + c G g 3 6 3 s T m s m z d t F t w Q W / g 8 c R s z f P G a 8 B F r / N b f S R g a R w 3 k R o S u 5 w c e f o H e B Y K k q 0 V n J t 1 t / o 8 Z d E R H z P 3 K B V Y w 6 g 1 4 A r H Q C I 4 i 6 S r p V u H U f S R w P Z k 7 g Y 0 I a 0 z D h v W O R + 7 T Q / t 7 D W h a l 5 G M K d g z v X / c d A B i J i / j v 1 r 5 r j c c N 8 f A C j g L r m i j L j T D f a H g 2 J 7 i G A t M c d R W y c 4 K 0 r n L d A T y i P f b A z Z y g d c W 3 G L m D R 1 P W 1 b w d 3 u K 3 9 v 7 2 C / A 7 9 t C k 6 J O x x 3 / Y R v k z v t Y H d I o S b F B O b C O I 3 I Y f Q n E C 0 S m U O A 2 c S B J a 1 + x 3 D w m F c M X + c 1 w 7 P x D B 3 C v K Y 0 F E y t Q V w W j + 0 Z 1 y j b L i i k T E c j Q Z f O Y A m / K 9 H 2 y q F 4 6 r w f E a a p 6 Y / 0 Z m j Y L B 8 b g p w f x 3 7 V j x J n 0 W Z 2 8 l W C V s 7 f Q P r d F S 6 V F v l e U 3 j o q D I k T C d x V q t 9 3 f m + 4 k R x w C + C Z k / 4 u p 6 d 5 u p 0 + W v z V X P O r 0 l N 3 g g h Z o T t / D t w m s Z i 1 h V r D T d I L M l S l y H J S E 2 M Q 4 V j J 4 C T P I d g G 8 6 0 + h 8 D E R v S k j u z J b t z h Z W u b O j O I c P x R N L 7 + Y 7 j w J 0 l D 7 I Y b N e x I B i u I Q D z S d M k 4 V a P X A s C L Y m F E / S m E M C M p T g u b j / l / K I Y U Q L Y G Y B m F W k o l D 6 K O B i q g L O Q z M m D r P I G 2 y 4 p j m W F Q Z j Z t y P T K e e u Z P B 7 B w e r P L M Z h e h k 9 M E K Z E m G 3 p p D E S T P o F l a C m H R Y I W 0 M e k W G p t z V l E 8 S 6 J F G F X w X X r a s 0 Y K A X f Z k a y + p n 9 4 + Q 6 g U a n 3 A G j V + e Z f N V 0 G X F A O r d 4 P 4 4 k l m 3 W v s 6 v o d J d J h O t k F M E I O n q b h N r T P c t i y C m 8 s l r X + P K D B X O g s f y s H i 2 W y a P 9 0 2 x Z k + U g r 6 n n d b K m a B / t a l / X u H x e / 0 z f k I 9 w q T i h f C W w F R 3 q 4 R 5 9 Q 8 g 9 w c v / D / C e 4 P D X h d 9 G j t l 3 P M W L h G / 6 z s 7 Y P s n o f P 7 V L v N l z c e 7 v U e + u n s I / 8 2 I 9 e Y n 2 c r 4 q x X j r 1 e M 7 1 W 5 8 4 P f N y 5 / S n r g m 8 f 1 F L P 2 S L D i A + P K r 3 z 5 x B G V o 6 X J F Z 8 M A X o B V R u / y / S d 7 / 4 H U E s B A i 0 A F A A C A A g A p X r b V o U q Y V m m A A A A + Q A A A B I A A A A A A A A A A A A A A A A A A A A A A E N v b m Z p Z y 9 Q Y W N r Y W d l L n h t b F B L A Q I t A B Q A A g A I A K V 6 2 1 Y P y u m r p A A A A O k A A A A T A A A A A A A A A A A A A A A A A P I A A A B b Q 2 9 u d G V u d F 9 U e X B l c 1 0 u e G 1 s U E s B A i 0 A F A A C A A g A p X r b V k 6 w r J / l B w A A q h 4 A A B M A A A A A A A A A A A A A A A A A 4 w E A A E Z v c m 1 1 b G F z L 1 N l Y 3 R p b 2 4 x L m 1 Q S w U G A A A A A A M A A w D C A A A A F Q o 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h s C A Q A A A A A A + Q E 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p B Q 0 t T J T I w U 2 N y Z W V u 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R m V 1 a W w x I i A v P j x F b n R y e S B U e X B l P S J S Z W N v d m V y e V R h c m d l d E N v b H V t b i I g V m F s d W U 9 I m w x I i A v P j x F b n R y e S B U e X B l P S J S Z W N v d m V y e V R h c m d l d F J v d y I g V m F s d W U 9 I m w 0 I i A v P j x F b n R y e S B U e X B l P S J G a W x s V G F y Z 2 V 0 I i B W Y W x 1 Z T 0 i c 1 p B Q 0 t T X 1 N j c m V l b m V y I i A v P j x F b n R y e S B U e X B l P S J G a W x s Z W R D b 2 1 w b G V 0 Z V J l c 3 V s d F R v V 2 9 y a 3 N o Z W V 0 I i B W Y W x 1 Z T 0 i b D E i I C 8 + P E V u d H J 5 I F R 5 c G U 9 I k Z p b G x M Y X N 0 V X B k Y X R l Z C I g V m F s d W U 9 I m Q y M D I z L T A 2 L T I 3 V D E z O j I x O j A z L j c 4 N j A 4 M D B a I i A v P j x F b n R y e S B U e X B l P S J R d W V y e U l E I i B W Y W x 1 Z T 0 i c 2 U 1 Z G Q 2 Y T E 1 L T l k Z G M t N D F j Z C 0 5 O W J j L T F i Z D h k Y T g 4 M D E x Y i I g L z 4 8 R W 5 0 c n k g V H l w Z T 0 i R m l s b E N v b H V t b l R 5 c G V z I i B W Y W x 1 Z T 0 i c 0 J n V U d C Z 1 l H Q X d N R k J R V U Y i I C 8 + P E V u d H J 5 I F R 5 c G U 9 I k Z p b G x D b 2 x 1 b W 5 O Y W 1 l c y I g V m F s d W U 9 I n N b J n F 1 b 3 Q 7 V G l j a 2 V y J n F 1 b 3 Q 7 L C Z x d W 9 0 O 0 1 h c m t l d C B D Y X A g K G 1 p b C k m c X V v d D s s J n F 1 b 3 Q 7 Q 2 9 t c G F u e S B O Y W 1 l J n F 1 b 3 Q 7 L C Z x d W 9 0 O 0 V 4 Y 2 h h b m d l J n F 1 b 3 Q 7 L C Z x d W 9 0 O 1 N l Y 3 R v c i Z x d W 9 0 O y w m c X V v d D t J b m R 1 c 3 R y e S Z x d W 9 0 O y w m c X V v d D t N b 2 5 0 a C B v Z i B G a X N j Y W w g W X I g R W 5 k J n F 1 b 3 Q 7 L C Z x d W 9 0 O 0 x h c 3 Q g R m l z Y 2 F s I F l y J n F 1 b 3 Q 7 L C Z x d W 9 0 O 1 B y a W N l J n F 1 b 3 Q 7 L C Z x d W 9 0 O 0 V Q U z A m c X V v d D s s J n F 1 b 3 Q 7 R V B T M S Z x d W 9 0 O y w m c X V v d D t F U F M y J n F 1 b 3 Q 7 X S I g L z 4 8 R W 5 0 c n k g V H l w Z T 0 i R m l s b E V y c m 9 y Q 2 9 1 b n Q i I F Z h b H V l P S J s M C I g L z 4 8 R W 5 0 c n k g V H l w Z T 0 i R m l s b F N 0 Y X R 1 c y I g V m F s d W U 9 I n N D b 2 1 w b G V 0 Z S I g L z 4 8 R W 5 0 c n k g V H l w Z T 0 i R m l s b E V y c m 9 y Q 2 9 k Z S I g V m F s d W U 9 I n N V b m t u b 3 d u I i A v P j x F b n R y e S B U e X B l P S J G a W x s Q 2 9 1 b n Q i I F Z h b H V l P S J s M T k 0 O C 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W k F D S 1 M g U 2 N y Z W V u Z X I v V H l w Z S B t b 2 R p Z m n D q S 5 7 V G l j a 2 V y L D F 9 J n F 1 b 3 Q 7 L C Z x d W 9 0 O 1 N l Y 3 R p b 2 4 x L 1 p B Q 0 t T I F N j c m V l b m V y L 1 R 5 c G U g b W 9 k a W Z p w 6 k u e 0 1 h c m t l d C B D Y X A g K G 1 p b C k s M n 0 m c X V v d D s s J n F 1 b 3 Q 7 U 2 V j d G l v b j E v W k F D S 1 M g U 2 N y Z W V u Z X I v V H l w Z S B t b 2 R p Z m n D q S 5 7 Q 2 9 t c G F u e S B O Y W 1 l L D B 9 J n F 1 b 3 Q 7 L C Z x d W 9 0 O 1 N l Y 3 R p b 2 4 x L 1 p B Q 0 t T I F N j c m V l b m V y L 1 R 5 c G U g b W 9 k a W Z p w 6 k u e 0 V 4 Y 2 h h b m d l L D N 9 J n F 1 b 3 Q 7 L C Z x d W 9 0 O 1 N l Y 3 R p b 2 4 x L 1 p B Q 0 t T I F N j c m V l b m V y L 1 R 5 c G U g b W 9 k a W Z p w 6 k u e 1 N l Y 3 R v c i w 1 f S Z x d W 9 0 O y w m c X V v d D t T Z W N 0 a W 9 u M S 9 a Q U N L U y B T Y 3 J l Z W 5 l c i 9 U e X B l I G 1 v Z G l m a c O p L n t J b m R 1 c 3 R y e S w 2 f S Z x d W 9 0 O y w m c X V v d D t T Z W N 0 a W 9 u M S 9 a Q U N L U y B T Y 3 J l Z W 5 l c i 9 U e X B l I G 1 v Z G l m a c O p L n t N b 2 5 0 a C B v Z i B G a X N j Y W w g W X I g R W 5 k L D R 9 J n F 1 b 3 Q 7 L C Z x d W 9 0 O 1 N l Y 3 R p b 2 4 x L 1 p B Q 0 t T I F N j c m V l b m V y L 1 R 5 c G U g b W 9 k a W Z p w 6 k u e 0 x h c 3 Q g U m V w b 3 J 0 Z W Q g R m l z Y 2 F s I F l y I C A o e X l 5 e W 1 t K S w 4 f S Z x d W 9 0 O y w m c X V v d D t T Z W N 0 a W 9 u M S 9 a Q U N L U y B T Y 3 J l Z W 5 l c i 9 U e X B l I G 1 v Z G l m a c O p L n t M Y X N 0 I E N s b 3 N l L D d 9 J n F 1 b 3 Q 7 L C Z x d W 9 0 O 1 N l Y 3 R p b 2 4 x L 1 p B Q 0 t T I F N j c m V l b m V y L 1 R 5 c G U g b W 9 k a W Z p w 6 k u e 0 x h c 3 Q g W X J c d T A w M j d z I E V Q U y A o R j A p I E J l Z m 9 y Z S B O U k k s O X 0 m c X V v d D s s J n F 1 b 3 Q 7 U 2 V j d G l v b j E v W k F D S 1 M g U 2 N y Z W V u Z X I v V H l w Z S B t b 2 R p Z m n D q S 5 7 R j E g Q 2 9 u c 2 V u c 3 V z I E V z d C 4 s M T B 9 J n F 1 b 3 Q 7 L C Z x d W 9 0 O 1 N l Y 3 R p b 2 4 x L 1 p B Q 0 t T I F N j c m V l b m V y L 1 R 5 c G U g b W 9 k a W Z p w 6 k u e 0 Y y I E N v b n N l b n N 1 c y B F c 3 Q u L D E x f S Z x d W 9 0 O 1 0 s J n F 1 b 3 Q 7 Q 2 9 s d W 1 u Q 2 9 1 b n Q m c X V v d D s 6 M T I s J n F 1 b 3 Q 7 S 2 V 5 Q 2 9 s d W 1 u T m F t Z X M m c X V v d D s 6 W 1 0 s J n F 1 b 3 Q 7 Q 2 9 s d W 1 u S W R l b n R p d G l l c y Z x d W 9 0 O z p b J n F 1 b 3 Q 7 U 2 V j d G l v b j E v W k F D S 1 M g U 2 N y Z W V u Z X I v V H l w Z S B t b 2 R p Z m n D q S 5 7 V G l j a 2 V y L D F 9 J n F 1 b 3 Q 7 L C Z x d W 9 0 O 1 N l Y 3 R p b 2 4 x L 1 p B Q 0 t T I F N j c m V l b m V y L 1 R 5 c G U g b W 9 k a W Z p w 6 k u e 0 1 h c m t l d C B D Y X A g K G 1 p b C k s M n 0 m c X V v d D s s J n F 1 b 3 Q 7 U 2 V j d G l v b j E v W k F D S 1 M g U 2 N y Z W V u Z X I v V H l w Z S B t b 2 R p Z m n D q S 5 7 Q 2 9 t c G F u e S B O Y W 1 l L D B 9 J n F 1 b 3 Q 7 L C Z x d W 9 0 O 1 N l Y 3 R p b 2 4 x L 1 p B Q 0 t T I F N j c m V l b m V y L 1 R 5 c G U g b W 9 k a W Z p w 6 k u e 0 V 4 Y 2 h h b m d l L D N 9 J n F 1 b 3 Q 7 L C Z x d W 9 0 O 1 N l Y 3 R p b 2 4 x L 1 p B Q 0 t T I F N j c m V l b m V y L 1 R 5 c G U g b W 9 k a W Z p w 6 k u e 1 N l Y 3 R v c i w 1 f S Z x d W 9 0 O y w m c X V v d D t T Z W N 0 a W 9 u M S 9 a Q U N L U y B T Y 3 J l Z W 5 l c i 9 U e X B l I G 1 v Z G l m a c O p L n t J b m R 1 c 3 R y e S w 2 f S Z x d W 9 0 O y w m c X V v d D t T Z W N 0 a W 9 u M S 9 a Q U N L U y B T Y 3 J l Z W 5 l c i 9 U e X B l I G 1 v Z G l m a c O p L n t N b 2 5 0 a C B v Z i B G a X N j Y W w g W X I g R W 5 k L D R 9 J n F 1 b 3 Q 7 L C Z x d W 9 0 O 1 N l Y 3 R p b 2 4 x L 1 p B Q 0 t T I F N j c m V l b m V y L 1 R 5 c G U g b W 9 k a W Z p w 6 k u e 0 x h c 3 Q g U m V w b 3 J 0 Z W Q g R m l z Y 2 F s I F l y I C A o e X l 5 e W 1 t K S w 4 f S Z x d W 9 0 O y w m c X V v d D t T Z W N 0 a W 9 u M S 9 a Q U N L U y B T Y 3 J l Z W 5 l c i 9 U e X B l I G 1 v Z G l m a c O p L n t M Y X N 0 I E N s b 3 N l L D d 9 J n F 1 b 3 Q 7 L C Z x d W 9 0 O 1 N l Y 3 R p b 2 4 x L 1 p B Q 0 t T I F N j c m V l b m V y L 1 R 5 c G U g b W 9 k a W Z p w 6 k u e 0 x h c 3 Q g W X J c d T A w M j d z I E V Q U y A o R j A p I E J l Z m 9 y Z S B O U k k s O X 0 m c X V v d D s s J n F 1 b 3 Q 7 U 2 V j d G l v b j E v W k F D S 1 M g U 2 N y Z W V u Z X I v V H l w Z S B t b 2 R p Z m n D q S 5 7 R j E g Q 2 9 u c 2 V u c 3 V z I E V z d C 4 s M T B 9 J n F 1 b 3 Q 7 L C Z x d W 9 0 O 1 N l Y 3 R p b 2 4 x L 1 p B Q 0 t T I F N j c m V l b m V y L 1 R 5 c G U g b W 9 k a W Z p w 6 k u e 0 Y y I E N v b n N l b n N 1 c y B F c 3 Q u L D E x f S Z x d W 9 0 O 1 0 s J n F 1 b 3 Q 7 U m V s Y X R p b 2 5 z a G l w S W 5 m b y Z x d W 9 0 O z p b X X 0 i I C 8 + P C 9 T d G F i b G V F b n R y a W V z P j w v S X R l b T 4 8 S X R l b T 4 8 S X R l b U x v Y 2 F 0 a W 9 u P j x J d G V t V H l w Z T 5 G b 3 J t d W x h P C 9 J d G V t V H l w Z T 4 8 S X R l b V B h d G g + U 2 V j d G l v b j E v W k F D S 1 M l M j B T Y 3 J l Z W 5 l c i 9 T b 3 V y Y 2 U 8 L 0 l 0 Z W 1 Q Y X R o P j w v S X R l b U x v Y 2 F 0 a W 9 u P j x T d G F i b G V F b n R y a W V z I C 8 + P C 9 J d G V t P j x J d G V t P j x J d G V t T G 9 j Y X R p b 2 4 + P E l 0 Z W 1 U e X B l P k Z v c m 1 1 b G E 8 L 0 l 0 Z W 1 U e X B l P j x J d G V t U G F 0 a D 5 T Z W N 0 a W 9 u M S 9 a Q U N L U y U y M F N j c m V l b m V y L 0 V u L X Q l Q z M l Q U F 0 Z X M l M j B w c m 9 t d X M 8 L 0 l 0 Z W 1 Q Y X R o P j w v S X R l b U x v Y 2 F 0 a W 9 u P j x T d G F i b G V F b n R y a W V z I C 8 + P C 9 J d G V t P j x J d G V t P j x J d G V t T G 9 j Y X R p b 2 4 + P E l 0 Z W 1 U e X B l P k Z v c m 1 1 b G E 8 L 0 l 0 Z W 1 U e X B l P j x J d G V t U G F 0 a D 5 T Z W N 0 a W 9 u M S 9 a Q U N L U y U y M F N j c m V l b m V y L 1 R 5 c G U l M j B t b 2 R p Z m k l Q z M l Q T k 8 L 0 l 0 Z W 1 Q Y X R o P j w v S X R l b U x v Y 2 F 0 a W 9 u P j x T d G F i b G V F b n R y a W V z I C 8 + P C 9 J d G V t P j x J d G V t P j x J d G V t T G 9 j Y X R p b 2 4 + P E l 0 Z W 1 U e X B l P k Z v c m 1 1 b G E 8 L 0 l 0 Z W 1 U e X B l P j x J d G V t U G F 0 a D 5 T Z W N 0 a W 9 u M S 9 a Q U N L U y U y M F N j c m V l b m V y L 0 x p Z 2 5 l c y U y M G Z p b H R y J U M z J U E 5 Z X M 8 L 0 l 0 Z W 1 Q Y X R o P j w v S X R l b U x v Y 2 F 0 a W 9 u P j x T d G F i b G V F b n R y a W V z I C 8 + P C 9 J d G V t P j x J d G V t P j x J d G V t T G 9 j Y X R p b 2 4 + P E l 0 Z W 1 U e X B l P k Z v c m 1 1 b G E 8 L 0 l 0 Z W 1 U e X B l P j x J d G V t U G F 0 a D 5 T Z W N 0 a W 9 u M S 9 a Q U N L U y U y M F N j c m V l b m V y L 0 N v b G 9 u b m V z J T I w c G V y b X V 0 J U M z J U E 5 Z X M 8 L 0 l 0 Z W 1 Q Y X R o P j w v S X R l b U x v Y 2 F 0 a W 9 u P j x T d G F i b G V F b n R y a W V z I C 8 + P C 9 J d G V t P j x J d G V t P j x J d G V t T G 9 j Y X R p b 2 4 + P E l 0 Z W 1 U e X B l P k Z v c m 1 1 b G E 8 L 0 l 0 Z W 1 U e X B l P j x J d G V t U G F 0 a D 5 T Z W N 0 a W 9 u M S 9 a Q U N L U y U y M F N j c m V l b m V y L 0 N v b G 9 u b m V z J T I w c m V u b 2 1 t J U M z J U E 5 Z X M 8 L 0 l 0 Z W 1 Q Y X R o P j w v S X R l b U x v Y 2 F 0 a W 9 u P j x T d G F i b G V F b n R y a W V z I C 8 + P C 9 J d G V t P j x J d G V t P j x J d G V t T G 9 j Y X R p b 2 4 + P E l 0 Z W 1 U e X B l P k Z v c m 1 1 b G E 8 L 0 l 0 Z W 1 U e X B l P j x J d G V t U G F 0 a D 5 T Z W N 0 a W 9 u M S 9 a Q U N L U y U y M F N j c m V l b m V y L 0 N v b G 9 u b m V z J T I w c G V y b X V 0 J U M z J U E 5 Z X M x P C 9 J d G V t U G F 0 a D 4 8 L 0 l 0 Z W 1 M b 2 N h d G l v b j 4 8 U 3 R h Y m x l R W 5 0 c m l l c y A v P j w v S X R l b T 4 8 S X R l b T 4 8 S X R l b U x v Y 2 F 0 a W 9 u P j x J d G V t V H l w Z T 5 G b 3 J t d W x h P C 9 J d G V t V H l w Z T 4 8 S X R l b V B h d G g + U 2 V j d G l v b j E v W k F D S 1 M l M j B T Y 3 J l Z W 5 l c i 9 D b 2 x v b m 5 l c y U y M H J l b m 9 t b S V D M y V B O W V z M T w v S X R l b V B h d G g + P C 9 J d G V t T G 9 j Y X R p b 2 4 + P F N 0 Y W J s Z U V u d H J p Z X M g L z 4 8 L 0 l 0 Z W 0 + P E l 0 Z W 0 + P E l 0 Z W 1 M b 2 N h d G l v b j 4 8 S X R l b V R 5 c G U + R m 9 y b X V s Y T w v S X R l b V R 5 c G U + P E l 0 Z W 1 Q Y X R o P l N l Y 3 R p b 2 4 x L 1 p B Q 0 t T J T I w U 2 N y Z W V u Z X I v Q 2 9 s b 2 5 u Z X M l M j B w Z X J t d X Q l Q z M l Q T l l c z I 8 L 0 l 0 Z W 1 Q Y X R o P j w v S X R l b U x v Y 2 F 0 a W 9 u P j x T d G F i b G V F b n R y a W V z I C 8 + P C 9 J d G V t P j x J d G V t P j x J d G V t T G 9 j Y X R p b 2 4 + P E l 0 Z W 1 U e X B l P k Z v c m 1 1 b G E 8 L 0 l 0 Z W 1 U e X B l P j x J d G V t U G F 0 a D 5 T Z W N 0 a W 9 u M S 9 O Q U l D U 1 9 T d H J 1 Y 3 R 1 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m 9 3 I i B W Y W x 1 Z T 0 i b D I i I C 8 + P E V u d H J 5 I F R 5 c G U 9 I l J l Y 2 9 2 Z X J 5 V G F y Z 2 V 0 Q 2 9 s d W 1 u I i B W Y W x 1 Z T 0 i b D I 5 I i A v P j x F b n R y e S B U e X B l P S J S Z W N v d m V y e V R h c m d l d F N o Z W V 0 I i B W Y W x 1 Z T 0 i c 0 R h d G E i I C 8 + P E V u d H J 5 I F R 5 c G U 9 I k Z p b G x l Z E N v b X B s Z X R l U m V z d W x 0 V G 9 X b 3 J r c 2 h l Z X Q i I F Z h b H V l P S J s M S I g L z 4 8 R W 5 0 c n k g V H l w Z T 0 i U X V l c n l J R C I g V m F s d W U 9 I n N l N D Q w Z W J j N C 1 l Y z E 1 L T Q w Z W U t O W F i Z S 1 k M T F i N D Q 4 N T d l Y j c i I C 8 + P E V u d H J 5 I F R 5 c G U 9 I k Z p b G x M Y X N 0 V X B k Y X R l Z C I g V m F s d W U 9 I m Q y M D I z L T A 2 L T I 3 V D A 3 O j I z O j A w L j E w N T Y 0 O T B a I i A v P j x F b n R y e S B U e X B l P S J G a W x s Q 2 9 s d W 1 u V H l w Z X M i I F Z h b H V l P S J z Q m d Z P S I g L z 4 8 R W 5 0 c n k g V H l w Z T 0 i R m l s b E N v b H V t b k 5 h b W V z I i B W Y W x 1 Z T 0 i c 1 s m c X V v d D t D b 2 R l J n F 1 b 3 Q 7 L C Z x d W 9 0 O 1 R p d G x l J n F 1 b 3 Q 7 X S I g L z 4 8 R W 5 0 c n k g V H l w Z T 0 i R m l s b F N 0 Y X R 1 c y I g V m F s d W U 9 I n N D b 2 1 w b G V 0 Z S I g L z 4 8 R W 5 0 c n k g V H l w Z T 0 i R m l s b E V y c m 9 y Q 2 9 1 b n Q i I F Z h b H V l P S J s M C I g L z 4 8 R W 5 0 c n k g V H l w Z T 0 i R m l s b E V y c m 9 y Q 2 9 k Z S I g V m F s d W U 9 I n N V b m t u b 3 d u I i A v P j x F b n R y e S B U e X B l P S J G a W x s Q 2 9 1 b n Q i I F Z h b H V l P S J s M j E 0 N 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O Q U l D U 1 9 T d H J 1 Y 3 R 1 c m U v V H l w Z S B t b 2 R p Z m n D q S 5 7 Q 2 9 k Z S w w f S Z x d W 9 0 O y w m c X V v d D t T Z W N 0 a W 9 u M S 9 O Q U l D U 1 9 T d H J 1 Y 3 R 1 c m U v V H l w Z S B t b 2 R p Z m n D q S 5 7 V G l 0 b G U s M X 0 m c X V v d D t d L C Z x d W 9 0 O 0 N v b H V t b k N v d W 5 0 J n F 1 b 3 Q 7 O j I s J n F 1 b 3 Q 7 S 2 V 5 Q 2 9 s d W 1 u T m F t Z X M m c X V v d D s 6 W 1 0 s J n F 1 b 3 Q 7 Q 2 9 s d W 1 u S W R l b n R p d G l l c y Z x d W 9 0 O z p b J n F 1 b 3 Q 7 U 2 V j d G l v b j E v T k F J Q 1 N f U 3 R y d W N 0 d X J l L 1 R 5 c G U g b W 9 k a W Z p w 6 k u e 0 N v Z G U s M H 0 m c X V v d D s s J n F 1 b 3 Q 7 U 2 V j d G l v b j E v T k F J Q 1 N f U 3 R y d W N 0 d X J l L 1 R 5 c G U g b W 9 k a W Z p w 6 k u e 1 R p d G x l L D F 9 J n F 1 b 3 Q 7 X S w m c X V v d D t S Z W x h d G l v b n N o a X B J b m Z v J n F 1 b 3 Q 7 O l t d f S I g L z 4 8 L 1 N 0 Y W J s Z U V u d H J p Z X M + P C 9 J d G V t P j x J d G V t P j x J d G V t T G 9 j Y X R p b 2 4 + P E l 0 Z W 1 U e X B l P k Z v c m 1 1 b G E 8 L 0 l 0 Z W 1 U e X B l P j x J d G V t U G F 0 a D 5 T Z W N 0 a W 9 u M S 9 O Q U l D U 1 9 T d H J 1 Y 3 R 1 c m U v U 2 9 1 c m N l P C 9 J d G V t U G F 0 a D 4 8 L 0 l 0 Z W 1 M b 2 N h d G l v b j 4 8 U 3 R h Y m x l R W 5 0 c m l l c y A v P j w v S X R l b T 4 8 S X R l b T 4 8 S X R l b U x v Y 2 F 0 a W 9 u P j x J d G V t V H l w Z T 5 G b 3 J t d W x h P C 9 J d G V t V H l w Z T 4 8 S X R l b V B h d G g + U 2 V j d G l v b j E v T k F J Q 1 N f U 3 R y d W N 0 d X J l L 0 V u L X Q l Q z M l Q U F 0 Z X M l M j B w c m 9 t d X M 8 L 0 l 0 Z W 1 Q Y X R o P j w v S X R l b U x v Y 2 F 0 a W 9 u P j x T d G F i b G V F b n R y a W V z I C 8 + P C 9 J d G V t P j x J d G V t P j x J d G V t T G 9 j Y X R p b 2 4 + P E l 0 Z W 1 U e X B l P k Z v c m 1 1 b G E 8 L 0 l 0 Z W 1 U e X B l P j x J d G V t U G F 0 a D 5 T Z W N 0 a W 9 u M S 9 O Q U l D U 1 9 T d H J 1 Y 3 R 1 c m U v V H l w Z S U y M G 1 v Z G l m a S V D M y V B O T w v S X R l b V B h d G g + P C 9 J d G V t T G 9 j Y X R p b 2 4 + P F N 0 Y W J s Z U V u d H J p Z X M g L z 4 8 L 0 l 0 Z W 0 + P E l 0 Z W 0 + P E l 0 Z W 1 M b 2 N h d G l v b j 4 8 S X R l b V R 5 c G U + R m 9 y b X V s Y T w v S X R l b V R 5 c G U + P E l 0 Z W 1 Q Y X R o P l N l Y 3 R p b 2 4 x L 0 d l d F l h a G 9 v R G F 0 Y T w v S X R l b V B h d G g + P C 9 J d G V t T G 9 j Y X R p b 2 4 + P F N 0 Y W J s Z U V u d H J p Z X M + P E V u d H J 5 I F R 5 c G U 9 I k l z U H J p d m F 0 Z S I g V m F s d W U 9 I m w w I i A v P j x F b n R y e S B U e X B l P S J G a W x s R W 5 h Y m x l Z C I g V m F s d W U 9 I m w w I i A v P j x F b n R y e S B U e X B l P S J O Y X Z p Z 2 F 0 a W 9 u U 3 R l c E 5 h b W U i I F Z h b H V l P S J z T m F 2 a W d h d G l v b i I g L z 4 8 R W 5 0 c n k g V H l w Z T 0 i T m F t Z V V w Z G F 0 Z W R B Z n R l c k Z p b G w i I F Z h b H V l P S J s M C I g L z 4 8 R W 5 0 c n k g V H l w Z T 0 i U m V z d W x 0 V H l w Z S I g V m F s d W U 9 I n N G d W 5 j d G l v b i I g L z 4 8 R W 5 0 c n k g V H l w Z T 0 i Q n V m Z m V y T m V 4 d F J l Z n J l c 2 g i I F Z h b H V l P S J s M S I g L z 4 8 R W 5 0 c n k g V H l w Z T 0 i R m l s b E x h c 3 R V c G R h d G V k I i B W Y W x 1 Z T 0 i Z D I w M j M t M D Y t M D h U M T Q 6 M T I 6 M j Q u M j E y N T U 1 N F o i I C 8 + P E V u d H J 5 I F R 5 c G U 9 I k Z p b G x l Z E N v b X B s Z X R l U m V z d W x 0 V G 9 X b 3 J r c 2 h l Z X Q i I F Z h b H V l P S J s M C I g L z 4 8 R W 5 0 c n k g V H l w Z T 0 i R m l s b E N v b H V t b k 5 h b W V z I i B W Y W x 1 Z T 0 i c 1 s m c X V v d D t H Z X R Z Y W h v b 0 R h d G E m c X V v d D t d I i A v P j x F b n R y e S B U e X B l P S J G a W x s Q 2 9 s d W 1 u V H l w Z X M i I F Z h b H V l P S J z Q l E 9 P S I g L z 4 8 R W 5 0 c n k g V H l w Z T 0 i U m V s Y X R p b 2 5 z a G l w S W 5 m b 0 N v b n R h a W 5 l c i I g V m F s d W U 9 I n N 7 J n F 1 b 3 Q 7 Y 2 9 s d W 1 u Q 2 9 1 b n Q m c X V v d D s 6 M S w m c X V v d D t r Z X l D b 2 x 1 b W 5 O Y W 1 l c y Z x d W 9 0 O z p b X S w m c X V v d D t x d W V y e V J l b G F 0 a W 9 u c 2 h p c H M m c X V v d D s 6 W 1 0 s J n F 1 b 3 Q 7 Y 2 9 s d W 1 u S W R l b n R p d G l l c y Z x d W 9 0 O z p b J n F 1 b 3 Q 7 U 2 V j d G l v b j E v R 2 V 0 W W F o b 2 9 E Y X R h L 0 F 1 d G 9 S Z W 1 v d m V k Q 2 9 s d W 1 u c z E u e 0 d l d F l h a G 9 v R G F 0 Y S w w f S Z x d W 9 0 O 1 0 s J n F 1 b 3 Q 7 Q 2 9 s d W 1 u Q 2 9 1 b n Q m c X V v d D s 6 M S w m c X V v d D t L Z X l D b 2 x 1 b W 5 O Y W 1 l c y Z x d W 9 0 O z p b X S w m c X V v d D t D b 2 x 1 b W 5 J Z G V u d G l 0 a W V z J n F 1 b 3 Q 7 O l s m c X V v d D t T Z W N 0 a W 9 u M S 9 H Z X R Z Y W h v b 0 R h d G E v Q X V 0 b 1 J l b W 9 2 Z W R D b 2 x 1 b W 5 z M S 5 7 R 2 V 0 W W F o b 2 9 E Y X R h L D B 9 J n F 1 b 3 Q 7 X S w m c X V v d D t S Z W x h d G l v b n N o a X B J b m Z v J n F 1 b 3 Q 7 O l t d f S I g L z 4 8 R W 5 0 c n k g V H l w Z T 0 i R m l s b F N 0 Y X R 1 c y I g V m F s d W U 9 I n N D b 2 1 w b G V 0 Z S I g L z 4 8 R W 5 0 c n k g V H l w Z T 0 i R m l s b F R v R G F 0 Y U 1 v Z G V s R W 5 h Y m x l Z C I g V m F s d W U 9 I m w w I i A v P j x F b n R y e S B U e X B l P S J G a W x s T 2 J q Z W N 0 V H l w Z S I g V m F s d W U 9 I n N D b 2 5 u Z W N 0 a W 9 u T 2 5 s e S I g L z 4 8 R W 5 0 c n k g V H l w Z T 0 i R m l s b E V y c m 9 y Q 2 9 k Z S I g V m F s d W U 9 I n N V b m t u b 3 d u I i A v P j x F b n R y e S B U e X B l P S J B Z G R l Z F R v R G F 0 Y U 1 v Z G V s I i B W Y W x 1 Z T 0 i b D A i I C 8 + P C 9 T d G F i b G V F b n R y a W V z P j w v S X R l b T 4 8 S X R l b T 4 8 S X R l b U x v Y 2 F 0 a W 9 u P j x J d G V t V H l w Z T 5 G b 3 J t d W x h P C 9 J d G V t V H l w Z T 4 8 S X R l b V B h d G g + U 2 V j d G l v b j E v R 2 V 0 W m F j a 3 N T d G 9 j a 0 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A 2 L T E 2 V D E x O j Q x O j E 1 L j M 0 N z I 5 N z N a I i A v P j x F b n R y e S B U e X B l P S J G a W x s U 3 R h d H V z I i B W Y W x 1 Z T 0 i c 0 N v b X B s Z X R l I i A v P j w v U 3 R h Y m x l R W 5 0 c m l l c z 4 8 L 0 l 0 Z W 0 + P E l 0 Z W 0 + P E l 0 Z W 1 M b 2 N h d G l v b j 4 8 S X R l b V R 5 c G U + R m 9 y b X V s Y T w v S X R l b V R 5 c G U + P E l 0 Z W 1 Q Y X R o P l N l Y 3 R p b 2 4 x L 0 d l d E 5 h b W V k U m F u Z 2 V W Y W x 1 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Y t M T F U M T M 6 N D A 6 N D I u N j A 1 M T U 1 M F o i I C 8 + P E V u d H J 5 I F R 5 c G U 9 I k Z p b G x T d G F 0 d X M i I F Z h b H V l P S J z Q 2 9 t c G x l d G U i I C 8 + P C 9 T d G F i b G V F b n R y a W V z P j w v S X R l b T 4 8 S X R l b T 4 8 S X R l b U x v Y 2 F 0 a W 9 u P j x J d G V t V H l w Z T 5 G b 3 J t d W x h P C 9 J d G V t V H l w Z T 4 8 S X R l b V B h d G g + U 2 V j d G l v b j E v W W F o b 2 9 H Z X R N b 2 5 0 b H l Q 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Y t M j J U M T I 6 N T k 6 M z U u O D E 3 N z Y 4 M F o i I C 8 + P E V u d H J 5 I F R 5 c G U 9 I k Z p b G x T d G F 0 d X M i I F Z h b H V l P S J z Q 2 9 t c G x l d G U i I C 8 + P C 9 T d G F i b G V F b n R y a W V z P j w v S X R l b T 4 8 S X R l b T 4 8 S X R l b U x v Y 2 F 0 a W 9 u P j x J d G V t V H l w Z T 5 G b 3 J t d W x h P C 9 J d G V t V H l w Z T 4 8 S X R l b V B h d G g + U 2 V j d G l v b j E v R 2 V 0 U 3 R v Y 2 t B b m F s e X N p c z w v S X R l b V B h d G g + P C 9 J d G V t T G 9 j Y X R p b 2 4 + P F N 0 Y W J s Z U V u d H J p Z X M + P E V u d H J 5 I F R 5 c G U 9 I k l z U H J p d m F 0 Z S I g V m F s d W U 9 I m w w I i A v P j x F b n R y e S B U e X B l P S J G a W x s R W 5 h Y m x l Z C I g V m F s d W U 9 I m w w I i A v P j x F b n R y e S B U e X B l P S J C d W Z m Z X J O Z X h 0 U m V m c m V z a C I g V m F s d W U 9 I m w x 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G a W x s T 2 J q Z W N 0 V H l w Z S I g V m F s d W U 9 I n N D b 2 5 u Z W N 0 a W 9 u T 2 5 s e S I g L z 4 8 R W 5 0 c n k g V H l w Z T 0 i T G 9 h Z G V k V G 9 B b m F s e X N p c 1 N l c n Z p Y 2 V z I i B W Y W x 1 Z T 0 i b D A i I C 8 + P E V u d H J 5 I F R 5 c G U 9 I k Z p b G x U b 0 R h d G F N b 2 R l b E V u Y W J s Z W Q i I F Z h b H V l P S J s M C I g L z 4 8 R W 5 0 c n k g V H l w Z T 0 i Q W R k Z W R U b 0 R h d G F N b 2 R l b C I g V m F s d W U 9 I m w w I i A v P j x F b n R y e S B U e X B l P S J G a W x s R X J y b 3 J D b 2 R l I i B W Y W x 1 Z T 0 i c 1 V u a 2 5 v d 2 4 i I C 8 + P E V u d H J 5 I F R 5 c G U 9 I k Z p b G x M Y X N 0 V X B k Y X R l Z C I g V m F s d W U 9 I m Q y M D I z L T A 2 L T I 2 V D E z O j Q z O j E y L j g 2 O T I y M T J a I i A v P j x F b n R y e S B U e X B l P S J G a W x s U 3 R h d H V z I i B W Y W x 1 Z T 0 i c 0 N v b X B s Z X R l I i A v P j w v U 3 R h Y m x l R W 5 0 c m l l c z 4 8 L 0 l 0 Z W 0 + P E l 0 Z W 0 + P E l 0 Z W 1 M b 2 N h d G l v b j 4 8 S X R l b V R 5 c G U + R m 9 y b X V s Y T w v S X R l b V R 5 c G U + P E l 0 Z W 1 Q Y X R o P l N l Y 3 R p b 2 4 x L 1 N 0 b 2 N r Y W 5 h b H l z a X N Z Z W F y b H l J b m N v b W U 8 L 0 l 0 Z W 1 Q Y X R o P j w v S X R l b U x v Y 2 F 0 a W 9 u P j x T d G F i b G V F b n R y a W V z P j x F b n R y e S B U e X B l P S J J c 1 B y a X Z h d G U i I F Z h b H V l P S J s M C I g L z 4 8 R W 5 0 c n k g V H l w Z T 0 i R m l s b E V u Y W J s Z W Q i I F Z h b H V l P S J s M S I g L z 4 8 R W 5 0 c n k g V H l w Z T 0 i R m l s b E N v b H V t b l R 5 c G V z I i B W Y W x 1 Z T 0 i c 0 J n V U Z C U V V G Q l F V R k J R V U Y i I C 8 + P E V u d H J 5 I F R 5 c G U 9 I k Z p b G x M Y X N 0 V X B k Y X R l Z C I g V m F s d W U 9 I m Q y M D I z L T A 2 L T I 3 V D E z O j I x O j A 4 L j k y M T c 3 M D B 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N 0 Y X R 1 c y I g V m F s d W U 9 I n N D b 2 1 w b G V 0 Z S I g L z 4 8 R W 5 0 c n k g V H l w Z T 0 i R m l s b E N v b H V t b k 5 h b W V z I i B W Y W x 1 Z T 0 i c 1 s m c X V v d D t Z Z W F y J n F 1 b 3 Q 7 L C Z x d W 9 0 O z I w M j I m c X V v d D s s J n F 1 b 3 Q 7 M j A y M S Z x d W 9 0 O y w m c X V v d D s y M D I w J n F 1 b 3 Q 7 L C Z x d W 9 0 O z I w M T k m c X V v d D s s J n F 1 b 3 Q 7 M j A x O C Z x d W 9 0 O y w m c X V v d D s y M D E 3 J n F 1 b 3 Q 7 L C Z x d W 9 0 O z I w M T Y m c X V v d D s s J n F 1 b 3 Q 7 M j A x N S Z x d W 9 0 O y w m c X V v d D s y M D E 0 J n F 1 b 3 Q 7 L C Z x d W 9 0 O z I w M T M m c X V v d D s s J n F 1 b 3 Q 7 M j A x M i A t I D E 5 O T Q m c X V v d D t d I i A v P j x F b n R y e S B U e X B l P S J S Z W N v d m V y e V R h c m d l d F N o Z W V 0 I i B W Y W x 1 Z T 0 i c 1 N 0 b 2 N r Q W 5 h b H l z a X M i I C 8 + P E V u d H J 5 I F R 5 c G U 9 I k Z p b G x U Y X J n Z X Q i I F Z h b H V l P S J z U 3 R v Y 2 t h b m F s e X N p c 1 l l Y X J s e U l u Y 2 9 t Z S I g L z 4 8 R W 5 0 c n k g V H l w Z T 0 i R m l s b G V k Q 2 9 t c G x l d G V S Z X N 1 b H R U b 1 d v c m t z a G V l d C I g V m F s d W U 9 I m w x I i A v P j x F b n R y e S B U e X B l P S J S Z W N v d m V y e V R h c m d l d F J v d y I g V m F s d W U 9 I m w x I i A v P j x F b n R y e S B U e X B l P S J S Z W N v d m V y e V R h c m d l d E N v b H V t b i I g V m F s d W U 9 I m w x I i A v P j x F b n R y e S B U e X B l P S J G a W x s V G 9 E Y X R h T W 9 k Z W x F b m F i b G V k I i B W Y W x 1 Z T 0 i b D A i I C 8 + P E V u d H J 5 I F R 5 c G U 9 I k Z p b G x F c n J v c k N v d W 5 0 I i B W Y W x 1 Z T 0 i b D M 0 I i A v P j x F b n R y e S B U e X B l P S J G a W x s Q 2 9 1 b n Q i I F Z h b H V l P S J s M z Q i I C 8 + P E V u d H J 5 I F R 5 c G U 9 I k F k Z G V k V G 9 E Y X R h T W 9 k Z W w i I F Z h b H V l P S J s M C I g L z 4 8 R W 5 0 c n k g V H l w Z T 0 i U X V l c n l J R C I g V m F s d W U 9 I n N i N D Z l Y T M z Z S 0 5 M z k z L T R k M z M t O T E x N C 0 5 Z W U 3 O T N l Z j d k Y j E i I C 8 + P E V u d H J 5 I F R 5 c G U 9 I k Z p b G x F c n J v c k N v Z G U i I F Z h b H V l P S J z V W 5 r b m 9 3 b i I g L z 4 8 R W 5 0 c n k g V H l w Z T 0 i R m l s b E 9 i a m V j d F R 5 c G U i I F Z h b H V l P S J z V G F i b G U i I C 8 + P E V u d H J 5 I F R 5 c G U 9 I l J l b G F 0 a W 9 u c 2 h p c E l u Z m 9 D b 2 5 0 Y W l u Z X I i I F Z h b H V l P S J z e y Z x d W 9 0 O 2 N v b H V t b k N v d W 5 0 J n F 1 b 3 Q 7 O j E y L C Z x d W 9 0 O 2 t l e U N v b H V t b k 5 h b W V z J n F 1 b 3 Q 7 O l t d L C Z x d W 9 0 O 3 F 1 Z X J 5 U m V s Y X R p b 2 5 z a G l w c y Z x d W 9 0 O z p b X S w m c X V v d D t j b 2 x 1 b W 5 J Z G V u d G l 0 a W V z J n F 1 b 3 Q 7 O l s m c X V v d D t T Z W N 0 a W 9 u M S 9 T d G 9 j a 2 F u Y W x 5 c 2 l z W W V h c m x 5 S W 5 j b 2 1 l L 1 N v d X J j Z S 5 7 W W V h c i w w f S Z x d W 9 0 O y w m c X V v d D t T Z W N 0 a W 9 u M S 9 T d G 9 j a 2 F u Y W x 5 c 2 l z W W V h c m x 5 S W 5 j b 2 1 l L 1 N v d X J j Z S 5 7 M j A y M i w x f S Z x d W 9 0 O y w m c X V v d D t T Z W N 0 a W 9 u M S 9 T d G 9 j a 2 F u Y W x 5 c 2 l z W W V h c m x 5 S W 5 j b 2 1 l L 1 N v d X J j Z S 5 7 M j A y M S w y f S Z x d W 9 0 O y w m c X V v d D t T Z W N 0 a W 9 u M S 9 T d G 9 j a 2 F u Y W x 5 c 2 l z W W V h c m x 5 S W 5 j b 2 1 l L 1 N v d X J j Z S 5 7 M j A y M C w z f S Z x d W 9 0 O y w m c X V v d D t T Z W N 0 a W 9 u M S 9 T d G 9 j a 2 F u Y W x 5 c 2 l z W W V h c m x 5 S W 5 j b 2 1 l L 1 N v d X J j Z S 5 7 M j A x O S w 0 f S Z x d W 9 0 O y w m c X V v d D t T Z W N 0 a W 9 u M S 9 T d G 9 j a 2 F u Y W x 5 c 2 l z W W V h c m x 5 S W 5 j b 2 1 l L 1 N v d X J j Z S 5 7 M j A x O C w 1 f S Z x d W 9 0 O y w m c X V v d D t T Z W N 0 a W 9 u M S 9 T d G 9 j a 2 F u Y W x 5 c 2 l z W W V h c m x 5 S W 5 j b 2 1 l L 1 N v d X J j Z S 5 7 M j A x N y w 2 f S Z x d W 9 0 O y w m c X V v d D t T Z W N 0 a W 9 u M S 9 T d G 9 j a 2 F u Y W x 5 c 2 l z W W V h c m x 5 S W 5 j b 2 1 l L 1 N v d X J j Z S 5 7 M j A x N i w 3 f S Z x d W 9 0 O y w m c X V v d D t T Z W N 0 a W 9 u M S 9 T d G 9 j a 2 F u Y W x 5 c 2 l z W W V h c m x 5 S W 5 j b 2 1 l L 1 N v d X J j Z S 5 7 M j A x N S w 4 f S Z x d W 9 0 O y w m c X V v d D t T Z W N 0 a W 9 u M S 9 T d G 9 j a 2 F u Y W x 5 c 2 l z W W V h c m x 5 S W 5 j b 2 1 l L 1 N v d X J j Z S 5 7 M j A x N C w 5 f S Z x d W 9 0 O y w m c X V v d D t T Z W N 0 a W 9 u M S 9 T d G 9 j a 2 F u Y W x 5 c 2 l z W W V h c m x 5 S W 5 j b 2 1 l L 1 N v d X J j Z S 5 7 M j A x M y w x M H 0 m c X V v d D s s J n F 1 b 3 Q 7 U 2 V j d G l v b j E v U 3 R v Y 2 t h b m F s e X N p c 1 l l Y X J s e U l u Y 2 9 t Z S 9 T b 3 V y Y 2 U u e z I w M T I g L S A x O T k 0 L D E x f S Z x d W 9 0 O 1 0 s J n F 1 b 3 Q 7 Q 2 9 s d W 1 u Q 2 9 1 b n Q m c X V v d D s 6 M T I s J n F 1 b 3 Q 7 S 2 V 5 Q 2 9 s d W 1 u T m F t Z X M m c X V v d D s 6 W 1 0 s J n F 1 b 3 Q 7 Q 2 9 s d W 1 u S W R l b n R p d G l l c y Z x d W 9 0 O z p b J n F 1 b 3 Q 7 U 2 V j d G l v b j E v U 3 R v Y 2 t h b m F s e X N p c 1 l l Y X J s e U l u Y 2 9 t Z S 9 T b 3 V y Y 2 U u e 1 l l Y X I s M H 0 m c X V v d D s s J n F 1 b 3 Q 7 U 2 V j d G l v b j E v U 3 R v Y 2 t h b m F s e X N p c 1 l l Y X J s e U l u Y 2 9 t Z S 9 T b 3 V y Y 2 U u e z I w M j I s M X 0 m c X V v d D s s J n F 1 b 3 Q 7 U 2 V j d G l v b j E v U 3 R v Y 2 t h b m F s e X N p c 1 l l Y X J s e U l u Y 2 9 t Z S 9 T b 3 V y Y 2 U u e z I w M j E s M n 0 m c X V v d D s s J n F 1 b 3 Q 7 U 2 V j d G l v b j E v U 3 R v Y 2 t h b m F s e X N p c 1 l l Y X J s e U l u Y 2 9 t Z S 9 T b 3 V y Y 2 U u e z I w M j A s M 3 0 m c X V v d D s s J n F 1 b 3 Q 7 U 2 V j d G l v b j E v U 3 R v Y 2 t h b m F s e X N p c 1 l l Y X J s e U l u Y 2 9 t Z S 9 T b 3 V y Y 2 U u e z I w M T k s N H 0 m c X V v d D s s J n F 1 b 3 Q 7 U 2 V j d G l v b j E v U 3 R v Y 2 t h b m F s e X N p c 1 l l Y X J s e U l u Y 2 9 t Z S 9 T b 3 V y Y 2 U u e z I w M T g s N X 0 m c X V v d D s s J n F 1 b 3 Q 7 U 2 V j d G l v b j E v U 3 R v Y 2 t h b m F s e X N p c 1 l l Y X J s e U l u Y 2 9 t Z S 9 T b 3 V y Y 2 U u e z I w M T c s N n 0 m c X V v d D s s J n F 1 b 3 Q 7 U 2 V j d G l v b j E v U 3 R v Y 2 t h b m F s e X N p c 1 l l Y X J s e U l u Y 2 9 t Z S 9 T b 3 V y Y 2 U u e z I w M T Y s N 3 0 m c X V v d D s s J n F 1 b 3 Q 7 U 2 V j d G l v b j E v U 3 R v Y 2 t h b m F s e X N p c 1 l l Y X J s e U l u Y 2 9 t Z S 9 T b 3 V y Y 2 U u e z I w M T U s O H 0 m c X V v d D s s J n F 1 b 3 Q 7 U 2 V j d G l v b j E v U 3 R v Y 2 t h b m F s e X N p c 1 l l Y X J s e U l u Y 2 9 t Z S 9 T b 3 V y Y 2 U u e z I w M T Q s O X 0 m c X V v d D s s J n F 1 b 3 Q 7 U 2 V j d G l v b j E v U 3 R v Y 2 t h b m F s e X N p c 1 l l Y X J s e U l u Y 2 9 t Z S 9 T b 3 V y Y 2 U u e z I w M T M s M T B 9 J n F 1 b 3 Q 7 L C Z x d W 9 0 O 1 N l Y 3 R p b 2 4 x L 1 N 0 b 2 N r Y W 5 h b H l z a X N Z Z W F y b H l J b m N v b W U v U 2 9 1 c m N l L n s y M D E y I C 0 g M T k 5 N C w x M X 0 m c X V v d D t d L C Z x d W 9 0 O 1 J l b G F 0 a W 9 u c 2 h p c E l u Z m 8 m c X V v d D s 6 W 1 1 9 I i A v P j w v U 3 R h Y m x l R W 5 0 c m l l c z 4 8 L 0 l 0 Z W 0 + P E l 0 Z W 0 + P E l 0 Z W 1 M b 2 N h d G l v b j 4 8 S X R l b V R 5 c G U + R m 9 y b X V s Y T w v S X R l b V R 5 c G U + P E l 0 Z W 1 Q Y X R o P l N l Y 3 R p b 2 4 x L 1 N 0 b 2 N r Y W 5 h b H l z a X N Z Z W F y b H l C Y W x h b m N l U 2 h l 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U 3 R v Y 2 t B b m F s e X N p c y I g L z 4 8 R W 5 0 c n k g V H l w Z T 0 i U m V j b 3 Z l c n l U Y X J n Z X R D b 2 x 1 b W 4 i I F Z h b H V l P S J s O C I g L z 4 8 R W 5 0 c n k g V H l w Z T 0 i U m V j b 3 Z l c n l U Y X J n Z X R S b 3 c i I F Z h b H V l P S J s M S I g L z 4 8 R W 5 0 c n k g V H l w Z T 0 i R m l s b F R h c m d l d C I g V m F s d W U 9 I n N T d G 9 j a 2 F u Y W x 5 c 2 l z W W V h c m x 5 Q m F s Y W 5 j Z V N o Z W V 0 I i A v P j x F b n R y e S B U e X B l P S J G a W x s Z W R D b 2 1 w b G V 0 Z V J l c 3 V s d F R v V 2 9 y a 3 N o Z W V 0 I i B W Y W x 1 Z T 0 i b D E i I C 8 + P E V u d H J 5 I F R 5 c G U 9 I k F k Z G V k V G 9 E Y X R h T W 9 k Z W w i I F Z h b H V l P S J s M S I g L z 4 8 R W 5 0 c n k g V H l w Z T 0 i R m l s b E V y c m 9 y Q 2 9 k Z S I g V m F s d W U 9 I n N V b m t u b 3 d u I i A v P j x F b n R y e S B U e X B l P S J G a W x s R X J y b 3 J D b 3 V u d C I g V m F s d W U 9 I m w z M i I g L z 4 8 R W 5 0 c n k g V H l w Z T 0 i R m l s b E x h c 3 R V c G R h d G V k I i B W Y W x 1 Z T 0 i Z D I w M j M t M D Y t M j d U M T M 6 M j E 6 M D A u M j M w N j Q 5 N l o i I C 8 + P E V u d H J 5 I F R 5 c G U 9 I k Z p b G x D b 2 x 1 b W 5 U e X B l c y I g V m F s d W U 9 I n N C Z 1 V G Q l F V R k J R V U Z C U V V G I i A v P j x F b n R y e S B U e X B l P S J G a W x s Q 2 9 1 b n Q i I F Z h b H V l P S J s M z I i I C 8 + P E V u d H J 5 I F R 5 c G U 9 I k Z p b G x D b 2 x 1 b W 5 O Y W 1 l c y I g V m F s d W U 9 I n N b J n F 1 b 3 Q 7 W W V h c i Z x d W 9 0 O y w m c X V v d D s y M D I y J n F 1 b 3 Q 7 L C Z x d W 9 0 O z I w M j E m c X V v d D s s J n F 1 b 3 Q 7 M j A y M C Z x d W 9 0 O y w m c X V v d D s y M D E 5 J n F 1 b 3 Q 7 L C Z x d W 9 0 O z I w M T g m c X V v d D s s J n F 1 b 3 Q 7 M j A x N y Z x d W 9 0 O y w m c X V v d D s y M D E 2 J n F 1 b 3 Q 7 L C Z x d W 9 0 O z I w M T U m c X V v d D s s J n F 1 b 3 Q 7 M j A x N C Z x d W 9 0 O y w m c X V v d D s y M D E z J n F 1 b 3 Q 7 L C Z x d W 9 0 O z I w M T I g L S A x O T k 1 J n F 1 b 3 Q 7 X S I g L z 4 8 R W 5 0 c n k g V H l w Z T 0 i T G 9 h Z G V k V G 9 B b m F s e X N p c 1 N l c n Z p Y 2 V z I i B W Y W x 1 Z T 0 i b D A i I C 8 + P E V u d H J 5 I F R 5 c G U 9 I l F 1 Z X J 5 S U Q i I F Z h b H V l P S J z M j I y N z R j M G Q t N D l i Z S 0 0 Y 2 E 4 L T k 3 M j k t N m V h N W N m Z j E w Z W N h 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3 R v Y 2 t h b m F s e X N p c 1 l l Y X J s e U J h b G F u Y 2 V T a G V l d C 9 T b 3 V y Y 2 U u e 1 l l Y X I s M H 0 m c X V v d D s s J n F 1 b 3 Q 7 U 2 V j d G l v b j E v U 3 R v Y 2 t h b m F s e X N p c 1 l l Y X J s e U J h b G F u Y 2 V T a G V l d C 9 T b 3 V y Y 2 U u e z I w M j I s M X 0 m c X V v d D s s J n F 1 b 3 Q 7 U 2 V j d G l v b j E v U 3 R v Y 2 t h b m F s e X N p c 1 l l Y X J s e U J h b G F u Y 2 V T a G V l d C 9 T b 3 V y Y 2 U u e z I w M j E s M n 0 m c X V v d D s s J n F 1 b 3 Q 7 U 2 V j d G l v b j E v U 3 R v Y 2 t h b m F s e X N p c 1 l l Y X J s e U J h b G F u Y 2 V T a G V l d C 9 T b 3 V y Y 2 U u e z I w M j A s M 3 0 m c X V v d D s s J n F 1 b 3 Q 7 U 2 V j d G l v b j E v U 3 R v Y 2 t h b m F s e X N p c 1 l l Y X J s e U J h b G F u Y 2 V T a G V l d C 9 T b 3 V y Y 2 U u e z I w M T k s N H 0 m c X V v d D s s J n F 1 b 3 Q 7 U 2 V j d G l v b j E v U 3 R v Y 2 t h b m F s e X N p c 1 l l Y X J s e U J h b G F u Y 2 V T a G V l d C 9 T b 3 V y Y 2 U u e z I w M T g s N X 0 m c X V v d D s s J n F 1 b 3 Q 7 U 2 V j d G l v b j E v U 3 R v Y 2 t h b m F s e X N p c 1 l l Y X J s e U J h b G F u Y 2 V T a G V l d C 9 T b 3 V y Y 2 U u e z I w M T c s N n 0 m c X V v d D s s J n F 1 b 3 Q 7 U 2 V j d G l v b j E v U 3 R v Y 2 t h b m F s e X N p c 1 l l Y X J s e U J h b G F u Y 2 V T a G V l d C 9 T b 3 V y Y 2 U u e z I w M T Y s N 3 0 m c X V v d D s s J n F 1 b 3 Q 7 U 2 V j d G l v b j E v U 3 R v Y 2 t h b m F s e X N p c 1 l l Y X J s e U J h b G F u Y 2 V T a G V l d C 9 T b 3 V y Y 2 U u e z I w M T U s O H 0 m c X V v d D s s J n F 1 b 3 Q 7 U 2 V j d G l v b j E v U 3 R v Y 2 t h b m F s e X N p c 1 l l Y X J s e U J h b G F u Y 2 V T a G V l d C 9 T b 3 V y Y 2 U u e z I w M T Q s O X 0 m c X V v d D s s J n F 1 b 3 Q 7 U 2 V j d G l v b j E v U 3 R v Y 2 t h b m F s e X N p c 1 l l Y X J s e U J h b G F u Y 2 V T a G V l d C 9 T b 3 V y Y 2 U u e z I w M T M s M T B 9 J n F 1 b 3 Q 7 L C Z x d W 9 0 O 1 N l Y 3 R p b 2 4 x L 1 N 0 b 2 N r Y W 5 h b H l z a X N Z Z W F y b H l C Y W x h b m N l U 2 h l Z X Q v U 2 9 1 c m N l L n s y M D E y I C 0 g M T k 5 N S w x M X 0 m c X V v d D t d L C Z x d W 9 0 O 0 N v b H V t b k N v d W 5 0 J n F 1 b 3 Q 7 O j E y L C Z x d W 9 0 O 0 t l e U N v b H V t b k 5 h b W V z J n F 1 b 3 Q 7 O l t d L C Z x d W 9 0 O 0 N v b H V t b k l k Z W 5 0 a X R p Z X M m c X V v d D s 6 W y Z x d W 9 0 O 1 N l Y 3 R p b 2 4 x L 1 N 0 b 2 N r Y W 5 h b H l z a X N Z Z W F y b H l C Y W x h b m N l U 2 h l Z X Q v U 2 9 1 c m N l L n t Z Z W F y L D B 9 J n F 1 b 3 Q 7 L C Z x d W 9 0 O 1 N l Y 3 R p b 2 4 x L 1 N 0 b 2 N r Y W 5 h b H l z a X N Z Z W F y b H l C Y W x h b m N l U 2 h l Z X Q v U 2 9 1 c m N l L n s y M D I y L D F 9 J n F 1 b 3 Q 7 L C Z x d W 9 0 O 1 N l Y 3 R p b 2 4 x L 1 N 0 b 2 N r Y W 5 h b H l z a X N Z Z W F y b H l C Y W x h b m N l U 2 h l Z X Q v U 2 9 1 c m N l L n s y M D I x L D J 9 J n F 1 b 3 Q 7 L C Z x d W 9 0 O 1 N l Y 3 R p b 2 4 x L 1 N 0 b 2 N r Y W 5 h b H l z a X N Z Z W F y b H l C Y W x h b m N l U 2 h l Z X Q v U 2 9 1 c m N l L n s y M D I w L D N 9 J n F 1 b 3 Q 7 L C Z x d W 9 0 O 1 N l Y 3 R p b 2 4 x L 1 N 0 b 2 N r Y W 5 h b H l z a X N Z Z W F y b H l C Y W x h b m N l U 2 h l Z X Q v U 2 9 1 c m N l L n s y M D E 5 L D R 9 J n F 1 b 3 Q 7 L C Z x d W 9 0 O 1 N l Y 3 R p b 2 4 x L 1 N 0 b 2 N r Y W 5 h b H l z a X N Z Z W F y b H l C Y W x h b m N l U 2 h l Z X Q v U 2 9 1 c m N l L n s y M D E 4 L D V 9 J n F 1 b 3 Q 7 L C Z x d W 9 0 O 1 N l Y 3 R p b 2 4 x L 1 N 0 b 2 N r Y W 5 h b H l z a X N Z Z W F y b H l C Y W x h b m N l U 2 h l Z X Q v U 2 9 1 c m N l L n s y M D E 3 L D Z 9 J n F 1 b 3 Q 7 L C Z x d W 9 0 O 1 N l Y 3 R p b 2 4 x L 1 N 0 b 2 N r Y W 5 h b H l z a X N Z Z W F y b H l C Y W x h b m N l U 2 h l Z X Q v U 2 9 1 c m N l L n s y M D E 2 L D d 9 J n F 1 b 3 Q 7 L C Z x d W 9 0 O 1 N l Y 3 R p b 2 4 x L 1 N 0 b 2 N r Y W 5 h b H l z a X N Z Z W F y b H l C Y W x h b m N l U 2 h l Z X Q v U 2 9 1 c m N l L n s y M D E 1 L D h 9 J n F 1 b 3 Q 7 L C Z x d W 9 0 O 1 N l Y 3 R p b 2 4 x L 1 N 0 b 2 N r Y W 5 h b H l z a X N Z Z W F y b H l C Y W x h b m N l U 2 h l Z X Q v U 2 9 1 c m N l L n s y M D E 0 L D l 9 J n F 1 b 3 Q 7 L C Z x d W 9 0 O 1 N l Y 3 R p b 2 4 x L 1 N 0 b 2 N r Y W 5 h b H l z a X N Z Z W F y b H l C Y W x h b m N l U 2 h l Z X Q v U 2 9 1 c m N l L n s y M D E z L D E w f S Z x d W 9 0 O y w m c X V v d D t T Z W N 0 a W 9 u M S 9 T d G 9 j a 2 F u Y W x 5 c 2 l z W W V h c m x 5 Q m F s Y W 5 j Z V N o Z W V 0 L 1 N v d X J j Z S 5 7 M j A x M i A t I D E 5 O T U s M T F 9 J n F 1 b 3 Q 7 X S w m c X V v d D t S Z W x h d G l v b n N o a X B J b m Z v J n F 1 b 3 Q 7 O l t d f S I g L z 4 8 L 1 N 0 Y W J s Z U V u d H J p Z X M + P C 9 J d G V t P j x J d G V t P j x J d G V t T G 9 j Y X R p b 2 4 + P E l 0 Z W 1 U e X B l P k Z v c m 1 1 b G E 8 L 0 l 0 Z W 1 U e X B l P j x J d G V t U G F 0 a D 5 T Z W N 0 a W 9 u M S 9 T d G 9 j a 2 F u Y W x 5 c 2 l z W W V h c m x 5 Q m F s Y W 5 j Z V N o Z W V 0 L 1 N v d X J j Z T w v S X R l b V B h d G g + P C 9 J d G V t T G 9 j Y X R p b 2 4 + P F N 0 Y W J s Z U V u d H J p Z X M g L z 4 8 L 0 l 0 Z W 0 + P E l 0 Z W 0 + P E l 0 Z W 1 M b 2 N h d G l v b j 4 8 S X R l b V R 5 c G U + R m 9 y b X V s Y T w v S X R l b V R 5 c G U + P E l 0 Z W 1 Q Y X R o P l N l Y 3 R p b 2 4 x L 1 N 0 b 2 N r Y W 5 h b H l z a X N Z Z W F y b H l D Y X N o R m x v d 1 N 0 Y X R l b W V u d D w v S X R l b V B h d G g + P C 9 J d G V t T G 9 j Y X R p b 2 4 + P F N 0 Y W J s Z U V u d H J p Z X M + P E V u d H J 5 I F R 5 c G U 9 I k l z U H J p d m F 0 Z S I g V m F s d W U 9 I m w w I i A v P j x F b n R y e S B U e X B l P S J G a W x s R W 5 h Y m x l Z C I g V m F s d W U 9 I m w x I i A v P j x F b n R y e S B U e X B l P S J S Z W x h d G l v b n N o a X B J b m Z v Q 2 9 u d G F p b m V y I i B W Y W x 1 Z T 0 i c 3 s m c X V v d D t j b 2 x 1 b W 5 D b 3 V u d C Z x d W 9 0 O z o x M i w m c X V v d D t r Z X l D b 2 x 1 b W 5 O Y W 1 l c y Z x d W 9 0 O z p b X S w m c X V v d D t x d W V y e V J l b G F 0 a W 9 u c 2 h p c H M m c X V v d D s 6 W 1 0 s J n F 1 b 3 Q 7 Y 2 9 s d W 1 u S W R l b n R p d G l l c y Z x d W 9 0 O z p b J n F 1 b 3 Q 7 U 2 V j d G l v b j E v U 3 R v Y 2 t h b m F s e X N p c 1 l l Y X J s e U N h c 2 h G b G 9 3 U 3 R h d G V t Z W 5 0 L 1 N v d X J j Z S 5 7 W W V h c i w w f S Z x d W 9 0 O y w m c X V v d D t T Z W N 0 a W 9 u M S 9 T d G 9 j a 2 F u Y W x 5 c 2 l z W W V h c m x 5 Q 2 F z a E Z s b 3 d T d G F 0 Z W 1 l b n Q v U 2 9 1 c m N l L n s y M D I y L D F 9 J n F 1 b 3 Q 7 L C Z x d W 9 0 O 1 N l Y 3 R p b 2 4 x L 1 N 0 b 2 N r Y W 5 h b H l z a X N Z Z W F y b H l D Y X N o R m x v d 1 N 0 Y X R l b W V u d C 9 T b 3 V y Y 2 U u e z I w M j E s M n 0 m c X V v d D s s J n F 1 b 3 Q 7 U 2 V j d G l v b j E v U 3 R v Y 2 t h b m F s e X N p c 1 l l Y X J s e U N h c 2 h G b G 9 3 U 3 R h d G V t Z W 5 0 L 1 N v d X J j Z S 5 7 M j A y M C w z f S Z x d W 9 0 O y w m c X V v d D t T Z W N 0 a W 9 u M S 9 T d G 9 j a 2 F u Y W x 5 c 2 l z W W V h c m x 5 Q 2 F z a E Z s b 3 d T d G F 0 Z W 1 l b n Q v U 2 9 1 c m N l L n s y M D E 5 L D R 9 J n F 1 b 3 Q 7 L C Z x d W 9 0 O 1 N l Y 3 R p b 2 4 x L 1 N 0 b 2 N r Y W 5 h b H l z a X N Z Z W F y b H l D Y X N o R m x v d 1 N 0 Y X R l b W V u d C 9 T b 3 V y Y 2 U u e z I w M T g s N X 0 m c X V v d D s s J n F 1 b 3 Q 7 U 2 V j d G l v b j E v U 3 R v Y 2 t h b m F s e X N p c 1 l l Y X J s e U N h c 2 h G b G 9 3 U 3 R h d G V t Z W 5 0 L 1 N v d X J j Z S 5 7 M j A x N y w 2 f S Z x d W 9 0 O y w m c X V v d D t T Z W N 0 a W 9 u M S 9 T d G 9 j a 2 F u Y W x 5 c 2 l z W W V h c m x 5 Q 2 F z a E Z s b 3 d T d G F 0 Z W 1 l b n Q v U 2 9 1 c m N l L n s y M D E 2 L D d 9 J n F 1 b 3 Q 7 L C Z x d W 9 0 O 1 N l Y 3 R p b 2 4 x L 1 N 0 b 2 N r Y W 5 h b H l z a X N Z Z W F y b H l D Y X N o R m x v d 1 N 0 Y X R l b W V u d C 9 T b 3 V y Y 2 U u e z I w M T U s O H 0 m c X V v d D s s J n F 1 b 3 Q 7 U 2 V j d G l v b j E v U 3 R v Y 2 t h b m F s e X N p c 1 l l Y X J s e U N h c 2 h G b G 9 3 U 3 R h d G V t Z W 5 0 L 1 N v d X J j Z S 5 7 M j A x N C w 5 f S Z x d W 9 0 O y w m c X V v d D t T Z W N 0 a W 9 u M S 9 T d G 9 j a 2 F u Y W x 5 c 2 l z W W V h c m x 5 Q 2 F z a E Z s b 3 d T d G F 0 Z W 1 l b n Q v U 2 9 1 c m N l L n s y M D E z L D E w f S Z x d W 9 0 O y w m c X V v d D t T Z W N 0 a W 9 u M S 9 T d G 9 j a 2 F u Y W x 5 c 2 l z W W V h c m x 5 Q 2 F z a E Z s b 3 d T d G F 0 Z W 1 l b n Q v U 2 9 1 c m N l L n s y M D E y I C 0 g M T k 5 N C w x M X 0 m c X V v d D t d L C Z x d W 9 0 O 0 N v b H V t b k N v d W 5 0 J n F 1 b 3 Q 7 O j E y L C Z x d W 9 0 O 0 t l e U N v b H V t b k 5 h b W V z J n F 1 b 3 Q 7 O l t d L C Z x d W 9 0 O 0 N v b H V t b k l k Z W 5 0 a X R p Z X M m c X V v d D s 6 W y Z x d W 9 0 O 1 N l Y 3 R p b 2 4 x L 1 N 0 b 2 N r Y W 5 h b H l z a X N Z Z W F y b H l D Y X N o R m x v d 1 N 0 Y X R l b W V u d C 9 T b 3 V y Y 2 U u e 1 l l Y X I s M H 0 m c X V v d D s s J n F 1 b 3 Q 7 U 2 V j d G l v b j E v U 3 R v Y 2 t h b m F s e X N p c 1 l l Y X J s e U N h c 2 h G b G 9 3 U 3 R h d G V t Z W 5 0 L 1 N v d X J j Z S 5 7 M j A y M i w x f S Z x d W 9 0 O y w m c X V v d D t T Z W N 0 a W 9 u M S 9 T d G 9 j a 2 F u Y W x 5 c 2 l z W W V h c m x 5 Q 2 F z a E Z s b 3 d T d G F 0 Z W 1 l b n Q v U 2 9 1 c m N l L n s y M D I x L D J 9 J n F 1 b 3 Q 7 L C Z x d W 9 0 O 1 N l Y 3 R p b 2 4 x L 1 N 0 b 2 N r Y W 5 h b H l z a X N Z Z W F y b H l D Y X N o R m x v d 1 N 0 Y X R l b W V u d C 9 T b 3 V y Y 2 U u e z I w M j A s M 3 0 m c X V v d D s s J n F 1 b 3 Q 7 U 2 V j d G l v b j E v U 3 R v Y 2 t h b m F s e X N p c 1 l l Y X J s e U N h c 2 h G b G 9 3 U 3 R h d G V t Z W 5 0 L 1 N v d X J j Z S 5 7 M j A x O S w 0 f S Z x d W 9 0 O y w m c X V v d D t T Z W N 0 a W 9 u M S 9 T d G 9 j a 2 F u Y W x 5 c 2 l z W W V h c m x 5 Q 2 F z a E Z s b 3 d T d G F 0 Z W 1 l b n Q v U 2 9 1 c m N l L n s y M D E 4 L D V 9 J n F 1 b 3 Q 7 L C Z x d W 9 0 O 1 N l Y 3 R p b 2 4 x L 1 N 0 b 2 N r Y W 5 h b H l z a X N Z Z W F y b H l D Y X N o R m x v d 1 N 0 Y X R l b W V u d C 9 T b 3 V y Y 2 U u e z I w M T c s N n 0 m c X V v d D s s J n F 1 b 3 Q 7 U 2 V j d G l v b j E v U 3 R v Y 2 t h b m F s e X N p c 1 l l Y X J s e U N h c 2 h G b G 9 3 U 3 R h d G V t Z W 5 0 L 1 N v d X J j Z S 5 7 M j A x N i w 3 f S Z x d W 9 0 O y w m c X V v d D t T Z W N 0 a W 9 u M S 9 T d G 9 j a 2 F u Y W x 5 c 2 l z W W V h c m x 5 Q 2 F z a E Z s b 3 d T d G F 0 Z W 1 l b n Q v U 2 9 1 c m N l L n s y M D E 1 L D h 9 J n F 1 b 3 Q 7 L C Z x d W 9 0 O 1 N l Y 3 R p b 2 4 x L 1 N 0 b 2 N r Y W 5 h b H l z a X N Z Z W F y b H l D Y X N o R m x v d 1 N 0 Y X R l b W V u d C 9 T b 3 V y Y 2 U u e z I w M T Q s O X 0 m c X V v d D s s J n F 1 b 3 Q 7 U 2 V j d G l v b j E v U 3 R v Y 2 t h b m F s e X N p c 1 l l Y X J s e U N h c 2 h G b G 9 3 U 3 R h d G V t Z W 5 0 L 1 N v d X J j Z S 5 7 M j A x M y w x M H 0 m c X V v d D s s J n F 1 b 3 Q 7 U 2 V j d G l v b j E v U 3 R v Y 2 t h b m F s e X N p c 1 l l Y X J s e U N h c 2 h G b G 9 3 U 3 R h d G V t Z W 5 0 L 1 N v d X J j Z S 5 7 M j A x M i A t I D E 5 O T Q s M T F 9 J n F 1 b 3 Q 7 X S w m c X V v d D t S Z W x h d G l v b n N o a X B J b m Z v J n F 1 b 3 Q 7 O l t d f S I g L z 4 8 R W 5 0 c n k g V H l w Z T 0 i R m l s b F N 0 Y X R 1 c y I g V m F s d W U 9 I n N D b 2 1 w b G V 0 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U e X B l c y I g V m F s d W U 9 I n N C Z 1 V G Q l F V R k J R V U Z C U V V G I i A v P j x F b n R y e S B U e X B l P S J G a W x s T G F z d F V w Z G F 0 Z W Q i I F Z h b H V l P S J k M j A y M y 0 w N i 0 y N 1 Q x M z o y M T o x M C 4 w O T U w M T I y W i I g L z 4 8 R W 5 0 c n k g V H l w Z T 0 i R m l s b F R h c m d l d C I g V m F s d W U 9 I n N T d G 9 j a 2 F u Y W x 5 c 2 l z W W V h c m x 5 Q 2 F z a E Z s b 3 d T d G F 0 Z W 1 l b n Q i I C 8 + P E V u d H J 5 I F R 5 c G U 9 I k Z p b G x l Z E N v b X B s Z X R l U m V z d W x 0 V G 9 X b 3 J r c 2 h l Z X Q i I F Z h b H V l P S J s M S I g L z 4 8 R W 5 0 c n k g V H l w Z T 0 i U m V j b 3 Z l c n l U Y X J n Z X R T a G V l d C I g V m F s d W U 9 I n N T d G 9 j a 0 F u Y W x 5 c 2 l z I i A v P j x F b n R y e S B U e X B l P S J S Z W N v d m V y e V R h c m d l d E N v b H V t b i I g V m F s d W U 9 I m w x N S I g L z 4 8 R W 5 0 c n k g V H l w Z T 0 i U m V j b 3 Z l c n l U Y X J n Z X R S b 3 c i I F Z h b H V l P S J s M S I g L z 4 8 R W 5 0 c n k g V H l w Z T 0 i R m l s b F R v R G F 0 Y U 1 v Z G V s R W 5 h Y m x l Z C I g V m F s d W U 9 I m w w I i A v P j x F b n R y e S B U e X B l P S J G a W x s Q 2 9 1 b n Q i I F Z h b H V l P S J s M T k i I C 8 + P E V u d H J 5 I F R 5 c G U 9 I k Z p b G x F c n J v c k N v Z G U i I F Z h b H V l P S J z V W 5 r b m 9 3 b i I g L z 4 8 R W 5 0 c n k g V H l w Z T 0 i R m l s b E 9 i a m V j d F R 5 c G U i I F Z h b H V l P S J z V G F i b G U i I C 8 + P E V u d H J 5 I F R 5 c G U 9 I k x v Y W R l Z F R v Q W 5 h b H l z a X N T Z X J 2 a W N l c y I g V m F s d W U 9 I m w w I i A v P j x F b n R y e S B U e X B l P S J R d W V y e U l E I i B W Y W x 1 Z T 0 i c z Z h N m N i Y 2 Y w L T J j Y z g t N G E 0 N y 1 h Z D k x L T M 1 Z G N h Y W Q 1 M W R h Y i I g L z 4 8 R W 5 0 c n k g V H l w Z T 0 i R m l s b E N v b H V t b k 5 h b W V z I i B W Y W x 1 Z T 0 i c 1 s m c X V v d D t Z Z W F y J n F 1 b 3 Q 7 L C Z x d W 9 0 O z I w M j I m c X V v d D s s J n F 1 b 3 Q 7 M j A y M S Z x d W 9 0 O y w m c X V v d D s y M D I w J n F 1 b 3 Q 7 L C Z x d W 9 0 O z I w M T k m c X V v d D s s J n F 1 b 3 Q 7 M j A x O C Z x d W 9 0 O y w m c X V v d D s y M D E 3 J n F 1 b 3 Q 7 L C Z x d W 9 0 O z I w M T Y m c X V v d D s s J n F 1 b 3 Q 7 M j A x N S Z x d W 9 0 O y w m c X V v d D s y M D E 0 J n F 1 b 3 Q 7 L C Z x d W 9 0 O z I w M T M m c X V v d D s s J n F 1 b 3 Q 7 M j A x M i A t I D E 5 O T Q m c X V v d D t d I i A v P j x F b n R y e S B U e X B l P S J G a W x s R X J y b 3 J D b 3 V u d C I g V m F s d W U 9 I m w x O S I g L z 4 8 R W 5 0 c n k g V H l w Z T 0 i Q W R k Z W R U b 0 R h d G F N b 2 R l b C I g V m F s d W U 9 I m w w I i A v P j w v U 3 R h Y m x l R W 5 0 c m l l c z 4 8 L 0 l 0 Z W 0 + P E l 0 Z W 0 + P E l 0 Z W 1 M b 2 N h d G l v b j 4 8 S X R l b V R 5 c G U + R m 9 y b X V s Y T w v S X R l b V R 5 c G U + P E l 0 Z W 1 Q Y X R o P l N l Y 3 R p b 2 4 x L 1 N 0 b 2 N r Y W 5 h b H l z a X N Z Z W F y b H l D Y X N o R m x v d 1 N 0 Y X R l b W V u d C 9 T b 3 V y Y 2 U 8 L 0 l 0 Z W 1 Q Y X R o P j w v S X R l b U x v Y 2 F 0 a W 9 u P j x T d G F i b G V F b n R y a W V z I C 8 + P C 9 J d G V t P j x J d G V t P j x J d G V t T G 9 j Y X R p b 2 4 + P E l 0 Z W 1 U e X B l P k Z v c m 1 1 b G E 8 L 0 l 0 Z W 1 U e X B l P j x J d G V t U G F 0 a D 5 T Z W N 0 a W 9 u M S 9 T d G 9 j a 2 F u Y W x 5 c 2 l z W W V h c m x 5 U m F 0 a W 9 z P C 9 J d G V t U G F 0 a D 4 8 L 0 l 0 Z W 1 M b 2 N h d G l v b j 4 8 U 3 R h Y m x l R W 5 0 c m l l c z 4 8 R W 5 0 c n k g V H l w Z T 0 i S X N Q c m l 2 Y X R l I i B W Y W x 1 Z T 0 i b D A i I C 8 + P E V u d H J 5 I F R 5 c G U 9 I k Z p b G x F b m F i b G V k I i B W Y W x 1 Z T 0 i b D E i I C 8 + P E V u d H J 5 I F R 5 c G U 9 I k Z p b G x F c n J v c k N v d W 5 0 I i B W Y W x 1 Z T 0 i b D I 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d W 5 0 I i B W Y W x 1 Z T 0 i b D I 4 I i A v P j x F b n R y e S B U e X B l P S J S Z W N v d m V y e V R h c m d l d F N o Z W V 0 I i B W Y W x 1 Z T 0 i c 1 N 0 b 2 N r Q W 5 h b H l z a X M i I C 8 + P E V u d H J 5 I F R 5 c G U 9 I k Z p b G x F c n J v c k N v Z G U i I F Z h b H V l P S J z V W 5 r b m 9 3 b i I g L z 4 8 R W 5 0 c n k g V H l w Z T 0 i R m l s b F R h c m d l d C I g V m F s d W U 9 I n N T d G 9 j a 2 F u Y W x 5 c 2 l z W W V h c m x 5 U m F 0 a W 9 z I i A v P j x F b n R y e S B U e X B l P S J G a W x s Z W R D b 2 1 w b G V 0 Z V J l c 3 V s d F R v V 2 9 y a 3 N o Z W V 0 I i B W Y W x 1 Z T 0 i b D E i I C 8 + P E V u d H J 5 I F R 5 c G U 9 I l J l Y 2 9 2 Z X J 5 V G F y Z 2 V 0 U m 9 3 I i B W Y W x 1 Z T 0 i b D E i I C 8 + P E V u d H J 5 I F R 5 c G U 9 I k Z p b G x M Y X N 0 V X B k Y X R l Z C I g V m F s d W U 9 I m Q y M D I z L T A 2 L T I 3 V D E z O j I x O j E x L j E 3 N D I 5 O T h a I i A v P j x F b n R y e S B U e X B l P S J G a W x s Q 2 9 s d W 1 u V H l w Z X M i I F Z h b H V l P S J z Q m d V R k J R V U Z C U V V G Q l F V R k J R P T 0 i I C 8 + P E V u d H J 5 I F R 5 c G U 9 I k Z p b G x T d G F 0 d X M i I F Z h b H V l P S J z Q 2 9 t c G x l d G U i I C 8 + P E V u d H J 5 I F R 5 c G U 9 I l J l Y 2 9 2 Z X J 5 V G F y Z 2 V 0 Q 2 9 s d W 1 u I i B W Y W x 1 Z T 0 i b D I y I i A v P j x F b n R y e S B U e X B l P S J G a W x s V G 9 E Y X R h T W 9 k Z W x F b m F i b G V k I i B W Y W x 1 Z T 0 i b D A i I C 8 + P E V u d H J 5 I F R 5 c G U 9 I l J l b G F 0 a W 9 u c 2 h p c E l u Z m 9 D b 2 5 0 Y W l u Z X I i I F Z h b H V l P S J z e y Z x d W 9 0 O 2 N v b H V t b k N v d W 5 0 J n F 1 b 3 Q 7 O j E z L C Z x d W 9 0 O 2 t l e U N v b H V t b k 5 h b W V z J n F 1 b 3 Q 7 O l t d L C Z x d W 9 0 O 3 F 1 Z X J 5 U m V s Y X R p b 2 5 z a G l w c y Z x d W 9 0 O z p b X S w m c X V v d D t j b 2 x 1 b W 5 J Z G V u d G l 0 a W V z J n F 1 b 3 Q 7 O l s m c X V v d D t T Z W N 0 a W 9 u M S 9 T d G 9 j a 2 F u Y W x 5 c 2 l z W W V h c m x 5 U m F 0 a W 9 z L 1 N v d X J j Z S 5 7 W W V h c i w w f S Z x d W 9 0 O y w m c X V v d D t T Z W N 0 a W 9 u M S 9 T d G 9 j a 2 F u Y W x 5 c 2 l z W W V h c m x 5 U m F 0 a W 9 z L 1 N v d X J j Z S 5 7 Q 3 V y c m V u d C w x f S Z x d W 9 0 O y w m c X V v d D t T Z W N 0 a W 9 u M S 9 T d G 9 j a 2 F u Y W x 5 c 2 l z W W V h c m x 5 U m F 0 a W 9 z L 1 N v d X J j Z S 5 7 M j A y M i w y f S Z x d W 9 0 O y w m c X V v d D t T Z W N 0 a W 9 u M S 9 T d G 9 j a 2 F u Y W x 5 c 2 l z W W V h c m x 5 U m F 0 a W 9 z L 1 N v d X J j Z S 5 7 M j A y M S w z f S Z x d W 9 0 O y w m c X V v d D t T Z W N 0 a W 9 u M S 9 T d G 9 j a 2 F u Y W x 5 c 2 l z W W V h c m x 5 U m F 0 a W 9 z L 1 N v d X J j Z S 5 7 M j A y M C w 0 f S Z x d W 9 0 O y w m c X V v d D t T Z W N 0 a W 9 u M S 9 T d G 9 j a 2 F u Y W x 5 c 2 l z W W V h c m x 5 U m F 0 a W 9 z L 1 N v d X J j Z S 5 7 M j A x O S w 1 f S Z x d W 9 0 O y w m c X V v d D t T Z W N 0 a W 9 u M S 9 T d G 9 j a 2 F u Y W x 5 c 2 l z W W V h c m x 5 U m F 0 a W 9 z L 1 N v d X J j Z S 5 7 M j A x O C w 2 f S Z x d W 9 0 O y w m c X V v d D t T Z W N 0 a W 9 u M S 9 T d G 9 j a 2 F u Y W x 5 c 2 l z W W V h c m x 5 U m F 0 a W 9 z L 1 N v d X J j Z S 5 7 M j A x N y w 3 f S Z x d W 9 0 O y w m c X V v d D t T Z W N 0 a W 9 u M S 9 T d G 9 j a 2 F u Y W x 5 c 2 l z W W V h c m x 5 U m F 0 a W 9 z L 1 N v d X J j Z S 5 7 M j A x N i w 4 f S Z x d W 9 0 O y w m c X V v d D t T Z W N 0 a W 9 u M S 9 T d G 9 j a 2 F u Y W x 5 c 2 l z W W V h c m x 5 U m F 0 a W 9 z L 1 N v d X J j Z S 5 7 M j A x N S w 5 f S Z x d W 9 0 O y w m c X V v d D t T Z W N 0 a W 9 u M S 9 T d G 9 j a 2 F u Y W x 5 c 2 l z W W V h c m x 5 U m F 0 a W 9 z L 1 N v d X J j Z S 5 7 M j A x N C w x M H 0 m c X V v d D s s J n F 1 b 3 Q 7 U 2 V j d G l v b j E v U 3 R v Y 2 t h b m F s e X N p c 1 l l Y X J s e V J h d G l v c y 9 T b 3 V y Y 2 U u e z I w M T M s M T F 9 J n F 1 b 3 Q 7 L C Z x d W 9 0 O 1 N l Y 3 R p b 2 4 x L 1 N 0 b 2 N r Y W 5 h b H l z a X N Z Z W F y b H l S Y X R p b 3 M v U 2 9 1 c m N l L n s y M D E y I C 0 g M T k 5 N S w x M n 0 m c X V v d D t d L C Z x d W 9 0 O 0 N v b H V t b k N v d W 5 0 J n F 1 b 3 Q 7 O j E z L C Z x d W 9 0 O 0 t l e U N v b H V t b k 5 h b W V z J n F 1 b 3 Q 7 O l t d L C Z x d W 9 0 O 0 N v b H V t b k l k Z W 5 0 a X R p Z X M m c X V v d D s 6 W y Z x d W 9 0 O 1 N l Y 3 R p b 2 4 x L 1 N 0 b 2 N r Y W 5 h b H l z a X N Z Z W F y b H l S Y X R p b 3 M v U 2 9 1 c m N l L n t Z Z W F y L D B 9 J n F 1 b 3 Q 7 L C Z x d W 9 0 O 1 N l Y 3 R p b 2 4 x L 1 N 0 b 2 N r Y W 5 h b H l z a X N Z Z W F y b H l S Y X R p b 3 M v U 2 9 1 c m N l L n t D d X J y Z W 5 0 L D F 9 J n F 1 b 3 Q 7 L C Z x d W 9 0 O 1 N l Y 3 R p b 2 4 x L 1 N 0 b 2 N r Y W 5 h b H l z a X N Z Z W F y b H l S Y X R p b 3 M v U 2 9 1 c m N l L n s y M D I y L D J 9 J n F 1 b 3 Q 7 L C Z x d W 9 0 O 1 N l Y 3 R p b 2 4 x L 1 N 0 b 2 N r Y W 5 h b H l z a X N Z Z W F y b H l S Y X R p b 3 M v U 2 9 1 c m N l L n s y M D I x L D N 9 J n F 1 b 3 Q 7 L C Z x d W 9 0 O 1 N l Y 3 R p b 2 4 x L 1 N 0 b 2 N r Y W 5 h b H l z a X N Z Z W F y b H l S Y X R p b 3 M v U 2 9 1 c m N l L n s y M D I w L D R 9 J n F 1 b 3 Q 7 L C Z x d W 9 0 O 1 N l Y 3 R p b 2 4 x L 1 N 0 b 2 N r Y W 5 h b H l z a X N Z Z W F y b H l S Y X R p b 3 M v U 2 9 1 c m N l L n s y M D E 5 L D V 9 J n F 1 b 3 Q 7 L C Z x d W 9 0 O 1 N l Y 3 R p b 2 4 x L 1 N 0 b 2 N r Y W 5 h b H l z a X N Z Z W F y b H l S Y X R p b 3 M v U 2 9 1 c m N l L n s y M D E 4 L D Z 9 J n F 1 b 3 Q 7 L C Z x d W 9 0 O 1 N l Y 3 R p b 2 4 x L 1 N 0 b 2 N r Y W 5 h b H l z a X N Z Z W F y b H l S Y X R p b 3 M v U 2 9 1 c m N l L n s y M D E 3 L D d 9 J n F 1 b 3 Q 7 L C Z x d W 9 0 O 1 N l Y 3 R p b 2 4 x L 1 N 0 b 2 N r Y W 5 h b H l z a X N Z Z W F y b H l S Y X R p b 3 M v U 2 9 1 c m N l L n s y M D E 2 L D h 9 J n F 1 b 3 Q 7 L C Z x d W 9 0 O 1 N l Y 3 R p b 2 4 x L 1 N 0 b 2 N r Y W 5 h b H l z a X N Z Z W F y b H l S Y X R p b 3 M v U 2 9 1 c m N l L n s y M D E 1 L D l 9 J n F 1 b 3 Q 7 L C Z x d W 9 0 O 1 N l Y 3 R p b 2 4 x L 1 N 0 b 2 N r Y W 5 h b H l z a X N Z Z W F y b H l S Y X R p b 3 M v U 2 9 1 c m N l L n s y M D E 0 L D E w f S Z x d W 9 0 O y w m c X V v d D t T Z W N 0 a W 9 u M S 9 T d G 9 j a 2 F u Y W x 5 c 2 l z W W V h c m x 5 U m F 0 a W 9 z L 1 N v d X J j Z S 5 7 M j A x M y w x M X 0 m c X V v d D s s J n F 1 b 3 Q 7 U 2 V j d G l v b j E v U 3 R v Y 2 t h b m F s e X N p c 1 l l Y X J s e V J h d G l v c y 9 T b 3 V y Y 2 U u e z I w M T I g L S A x O T k 1 L D E y f S Z x d W 9 0 O 1 0 s J n F 1 b 3 Q 7 U m V s Y X R p b 2 5 z a G l w S W 5 m b y Z x d W 9 0 O z p b X X 0 i I C 8 + P E V u d H J 5 I F R 5 c G U 9 I k x v Y W R l Z F R v Q W 5 h b H l z a X N T Z X J 2 a W N l c y I g V m F s d W U 9 I m w w I i A v P j x F b n R y e S B U e X B l P S J R d W V y e U l E I i B W Y W x 1 Z T 0 i c 2 I 0 Z W M x N G V k L W U 5 M D g t N G F m O S 0 4 Y W F h L T c w N T h i M z Z h M z E 1 N S I g L z 4 8 R W 5 0 c n k g V H l w Z T 0 i R m l s b E N v b H V t b k 5 h b W V z I i B W Y W x 1 Z T 0 i c 1 s m c X V v d D t Z Z W F y J n F 1 b 3 Q 7 L C Z x d W 9 0 O 0 N 1 c n J l b n Q m c X V v d D s s J n F 1 b 3 Q 7 M j A y M i Z x d W 9 0 O y w m c X V v d D s y M D I x J n F 1 b 3 Q 7 L C Z x d W 9 0 O z I w M j A m c X V v d D s s J n F 1 b 3 Q 7 M j A x O S Z x d W 9 0 O y w m c X V v d D s y M D E 4 J n F 1 b 3 Q 7 L C Z x d W 9 0 O z I w M T c m c X V v d D s s J n F 1 b 3 Q 7 M j A x N i Z x d W 9 0 O y w m c X V v d D s y M D E 1 J n F 1 b 3 Q 7 L C Z x d W 9 0 O z I w M T Q m c X V v d D s s J n F 1 b 3 Q 7 M j A x M y Z x d W 9 0 O y w m c X V v d D s y M D E y I C 0 g M T k 5 N S Z x d W 9 0 O 1 0 i I C 8 + P E V u d H J 5 I F R 5 c G U 9 I k Z p b G x P Y m p l Y 3 R U e X B l I i B W Y W x 1 Z T 0 i c 1 R h Y m x l I i A v P j x F b n R y e S B U e X B l P S J B Z G R l Z F R v R G F 0 Y U 1 v Z G V s I i B W Y W x 1 Z T 0 i b D A i I C 8 + P C 9 T d G F i b G V F b n R y a W V z P j w v S X R l b T 4 8 S X R l b T 4 8 S X R l b U x v Y 2 F 0 a W 9 u P j x J d G V t V H l w Z T 5 G b 3 J t d W x h P C 9 J d G V t V H l w Z T 4 8 S X R l b V B h d G g + U 2 V j d G l v b j E v U 3 R v Y 2 t h b m F s e X N p c 1 l l Y X J s e U l u Y 2 9 t Z S 9 T b 3 V y Y 2 U 8 L 0 l 0 Z W 1 Q Y X R o P j w v S X R l b U x v Y 2 F 0 a W 9 u P j x T d G F i b G V F b n R y a W V z I C 8 + P C 9 J d G V t P j x J d G V t P j x J d G V t T G 9 j Y X R p b 2 4 + P E l 0 Z W 1 U e X B l P k Z v c m 1 1 b G E 8 L 0 l 0 Z W 1 U e X B l P j x J d G V t U G F 0 a D 5 T Z W N 0 a W 9 u M S 9 T d G 9 j a 2 F u Y W x 5 c 2 l z U X V h c n R l c m x 5 S W 5 j b 2 1 l P C 9 J d G V t U G F 0 a D 4 8 L 0 l 0 Z W 1 M b 2 N h d G l v b j 4 8 U 3 R h Y m x l R W 5 0 c m l l c z 4 8 R W 5 0 c n k g V H l w Z T 0 i S X N Q c m l 2 Y X R l I i B W Y W x 1 Z T 0 i b D A i I C 8 + P E V u d H J 5 I F R 5 c G U 9 I k Z p b G x F b m F i b G V k I i B W Y W x 1 Z T 0 i b D E i I C 8 + P E V u d H J 5 I F R 5 c G U 9 I k Z p b G x P Y m p l Y 3 R U e X B l I i B W Y W x 1 Z T 0 i c 1 R h Y m x 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v R G F 0 Y U 1 v Z G V s R W 5 h Y m x l Z C I g V m F s d W U 9 I m w w I i A v P j x F b n R y e S B U e X B l P S J G a W x s T G F z d F V w Z G F 0 Z W Q i I F Z h b H V l P S J k M j A y M y 0 w N i 0 y N 1 Q x M z o y M T o w O C 4 5 N T I 5 O T A x W i I g L z 4 8 R W 5 0 c n k g V H l w Z T 0 i R m l s b F R h c m d l d C I g V m F s d W U 9 I n N T d G 9 j a 2 F u Y W x 5 c 2 l z U X V h c n R l c m x 5 S W 5 j b 2 1 l I i A v P j x F b n R y e S B U e X B l P S J G a W x s Z W R D b 2 1 w b G V 0 Z V J l c 3 V s d F R v V 2 9 y a 3 N o Z W V 0 I i B W Y W x 1 Z T 0 i b D E i I C 8 + P E V u d H J 5 I F R 5 c G U 9 I k Z p b G x D b 2 x 1 b W 5 O Y W 1 l c y I g V m F s d W U 9 I n N b J n F 1 b 3 Q 7 U X V h c n R l c i B F b m R l Z C Z x d W 9 0 O y w m c X V v d D s y M D I z L T A z L T M x J n F 1 b 3 Q 7 L C Z x d W 9 0 O z I w M j I t M T I t M z E m c X V v d D s s J n F 1 b 3 Q 7 M j A y M i 0 w O S 0 z M C Z x d W 9 0 O y w m c X V v d D s y M D I y L T A 2 L T M w J n F 1 b 3 Q 7 L C Z x d W 9 0 O z I w M j I t M D M t M z E m c X V v d D s s J n F 1 b 3 Q 7 M j A y M S 0 x M i 0 z M S Z x d W 9 0 O y w m c X V v d D s y M D I x L T A 5 L T M w J n F 1 b 3 Q 7 L C Z x d W 9 0 O z I w M j E t M D Y t M z A m c X V v d D s s J n F 1 b 3 Q 7 M j A y M S 0 w M y 0 z M S Z x d W 9 0 O y w m c X V v d D s y M D I w L T E y L T M x J n F 1 b 3 Q 7 L C Z x d W 9 0 O z I w M j A t M D k t M z A m c X V v d D s s J n F 1 b 3 Q 7 M j A y M C 0 w N i 0 z M C Z x d W 9 0 O y w m c X V v d D s y M D I w L T A z L T M x J n F 1 b 3 Q 7 L C Z x d W 9 0 O z I w M T k t M T I t M z E m c X V v d D s s J n F 1 b 3 Q 7 M j A x O S 0 w O S 0 z M C Z x d W 9 0 O y w m c X V v d D s y M D E 5 L T A 2 L T M w J n F 1 b 3 Q 7 L C Z x d W 9 0 O z I w M T k t M D M t M z E m c X V v d D s s J n F 1 b 3 Q 7 M j A x O C 0 x M i 0 z M S Z x d W 9 0 O y w m c X V v d D s y M D E 4 L T A 5 L T M w J n F 1 b 3 Q 7 L C Z x d W 9 0 O z I w M T g t M D Y t M z A m c X V v d D s s J n F 1 b 3 Q 7 M j A x O C 0 w M y 0 z M S Z x d W 9 0 O y w m c X V v d D s y M D E 3 L T E y L T M x J n F 1 b 3 Q 7 L C Z x d W 9 0 O z I w M T c t M D k t M z A m c X V v d D s s J n F 1 b 3 Q 7 M j A x N y 0 w N i 0 z M C Z x d W 9 0 O y w m c X V v d D s y M D E 3 L T A z L T M x J n F 1 b 3 Q 7 L C Z x d W 9 0 O z I w M T Y t M T I t M z E m c X V v d D s s J n F 1 b 3 Q 7 M j A x N i 0 w O S 0 z M C Z x d W 9 0 O y w m c X V v d D s y M D E 2 L T A 2 L T M w J n F 1 b 3 Q 7 L C Z x d W 9 0 O z I w M T Y t M D M t M z E m c X V v d D s s J n F 1 b 3 Q 7 M j A x N S 0 x M i 0 z M S Z x d W 9 0 O y w m c X V v d D s y M D E 1 L T A 5 L T M w J n F 1 b 3 Q 7 L C Z x d W 9 0 O z I w M T U t M D Y t M z A m c X V v d D s s J n F 1 b 3 Q 7 M j A x N S 0 w M y 0 z M S Z x d W 9 0 O y w m c X V v d D s y M D E 0 L T E y L T M x J n F 1 b 3 Q 7 L C Z x d W 9 0 O z I w M T Q t M D k t M z A m c X V v d D s s J n F 1 b 3 Q 7 M j A x N C 0 w N i 0 z M C Z x d W 9 0 O y w m c X V v d D s y M D E 0 L T A z L T M x J n F 1 b 3 Q 7 L C Z x d W 9 0 O z I w M T M t M T I t M z E m c X V v d D s s J n F 1 b 3 Q 7 M j A x M y 0 w O S 0 z M C Z x d W 9 0 O y w m c X V v d D s y M D E z L T A 2 L T M w J n F 1 b 3 Q 7 L C Z x d W 9 0 O y s 3 M C B R d W F y d G V y c y Z x d W 9 0 O 1 0 i I C 8 + P E V u d H J 5 I F R 5 c G U 9 I k Z p b G x D b 2 x 1 b W 5 U e X B l c y I g V m F s d W U 9 I n N C Z 1 V G Q l F V R k J R V U Z C U V V G Q l F V R k J R V U Z C U V V G Q l F V R k J R V U Z C U V V G Q l F V R k J R V U Z C U V V G Q l F V R i I g L z 4 8 R W 5 0 c n k g V H l w Z T 0 i U m V j b 3 Z l c n l U Y X J n Z X R S b 3 c i I F Z h b H V l P S J s M S I g L z 4 8 R W 5 0 c n k g V H l w Z T 0 i R m l s b F N 0 Y X R 1 c y I g V m F s d W U 9 I n N D b 2 1 w b G V 0 Z S I g L z 4 8 R W 5 0 c n k g V H l w Z T 0 i U m V j b 3 Z l c n l U Y X J n Z X R D b 2 x 1 b W 4 i I F Z h b H V l P S J s M z A i I C 8 + P E V u d H J 5 I F R 5 c G U 9 I l J l Y 2 9 2 Z X J 5 V G F y Z 2 V 0 U 2 h l Z X Q i I F Z h b H V l P S J z U 3 R v Y 2 t B b m F s e X N p c y I g L z 4 8 R W 5 0 c n k g V H l w Z T 0 i R m l s b E V y c m 9 y Q 2 9 k Z S I g V m F s d W U 9 I n N V b m t u b 3 d u I i A v P j x F b n R y e S B U e X B l P S J G a W x s R X J y b 3 J D b 3 V u d C I g V m F s d W U 9 I m w z N C I g L z 4 8 R W 5 0 c n k g V H l w Z T 0 i U X V l c n l J R C I g V m F s d W U 9 I n M 4 N D I w O G U y Y S 1 j N m E y L T Q w M m I t O W N m Y y 0 1 M j V m O G N i N m F m M j c i I C 8 + P E V u d H J 5 I F R 5 c G U 9 I k Z p b G x D b 3 V u d C I g V m F s d W U 9 I m w z N C I g L z 4 8 R W 5 0 c n k g V H l w Z T 0 i U m V s Y X R p b 2 5 z a G l w S W 5 m b 0 N v b n R h a W 5 l c i I g V m F s d W U 9 I n N 7 J n F 1 b 3 Q 7 Y 2 9 s d W 1 u Q 2 9 1 b n Q m c X V v d D s 6 N D I s J n F 1 b 3 Q 7 a 2 V 5 Q 2 9 s d W 1 u T m F t Z X M m c X V v d D s 6 W 1 0 s J n F 1 b 3 Q 7 c X V l c n l S Z W x h d G l v b n N o a X B z J n F 1 b 3 Q 7 O l t d L C Z x d W 9 0 O 2 N v b H V t b k l k Z W 5 0 a X R p Z X M m c X V v d D s 6 W y Z x d W 9 0 O 1 N l Y 3 R p b 2 4 x L 1 N 0 b 2 N r Y W 5 h b H l z a X N R d W F y d G V y b H l J b m N v b W U v U 2 9 1 c m N l L n t R d W F y d G V y I E V u Z G V k L D B 9 J n F 1 b 3 Q 7 L C Z x d W 9 0 O 1 N l Y 3 R p b 2 4 x L 1 N 0 b 2 N r Y W 5 h b H l z a X N R d W F y d G V y b H l J b m N v b W U v U 2 9 1 c m N l L n s y M D I z L T A z L T M x L D F 9 J n F 1 b 3 Q 7 L C Z x d W 9 0 O 1 N l Y 3 R p b 2 4 x L 1 N 0 b 2 N r Y W 5 h b H l z a X N R d W F y d G V y b H l J b m N v b W U v U 2 9 1 c m N l L n s y M D I y L T E y L T M x L D J 9 J n F 1 b 3 Q 7 L C Z x d W 9 0 O 1 N l Y 3 R p b 2 4 x L 1 N 0 b 2 N r Y W 5 h b H l z a X N R d W F y d G V y b H l J b m N v b W U v U 2 9 1 c m N l L n s y M D I y L T A 5 L T M w L D N 9 J n F 1 b 3 Q 7 L C Z x d W 9 0 O 1 N l Y 3 R p b 2 4 x L 1 N 0 b 2 N r Y W 5 h b H l z a X N R d W F y d G V y b H l J b m N v b W U v U 2 9 1 c m N l L n s y M D I y L T A 2 L T M w L D R 9 J n F 1 b 3 Q 7 L C Z x d W 9 0 O 1 N l Y 3 R p b 2 4 x L 1 N 0 b 2 N r Y W 5 h b H l z a X N R d W F y d G V y b H l J b m N v b W U v U 2 9 1 c m N l L n s y M D I y L T A z L T M x L D V 9 J n F 1 b 3 Q 7 L C Z x d W 9 0 O 1 N l Y 3 R p b 2 4 x L 1 N 0 b 2 N r Y W 5 h b H l z a X N R d W F y d G V y b H l J b m N v b W U v U 2 9 1 c m N l L n s y M D I x L T E y L T M x L D Z 9 J n F 1 b 3 Q 7 L C Z x d W 9 0 O 1 N l Y 3 R p b 2 4 x L 1 N 0 b 2 N r Y W 5 h b H l z a X N R d W F y d G V y b H l J b m N v b W U v U 2 9 1 c m N l L n s y M D I x L T A 5 L T M w L D d 9 J n F 1 b 3 Q 7 L C Z x d W 9 0 O 1 N l Y 3 R p b 2 4 x L 1 N 0 b 2 N r Y W 5 h b H l z a X N R d W F y d G V y b H l J b m N v b W U v U 2 9 1 c m N l L n s y M D I x L T A 2 L T M w L D h 9 J n F 1 b 3 Q 7 L C Z x d W 9 0 O 1 N l Y 3 R p b 2 4 x L 1 N 0 b 2 N r Y W 5 h b H l z a X N R d W F y d G V y b H l J b m N v b W U v U 2 9 1 c m N l L n s y M D I x L T A z L T M x L D l 9 J n F 1 b 3 Q 7 L C Z x d W 9 0 O 1 N l Y 3 R p b 2 4 x L 1 N 0 b 2 N r Y W 5 h b H l z a X N R d W F y d G V y b H l J b m N v b W U v U 2 9 1 c m N l L n s y M D I w L T E y L T M x L D E w f S Z x d W 9 0 O y w m c X V v d D t T Z W N 0 a W 9 u M S 9 T d G 9 j a 2 F u Y W x 5 c 2 l z U X V h c n R l c m x 5 S W 5 j b 2 1 l L 1 N v d X J j Z S 5 7 M j A y M C 0 w O S 0 z M C w x M X 0 m c X V v d D s s J n F 1 b 3 Q 7 U 2 V j d G l v b j E v U 3 R v Y 2 t h b m F s e X N p c 1 F 1 Y X J 0 Z X J s e U l u Y 2 9 t Z S 9 T b 3 V y Y 2 U u e z I w M j A t M D Y t M z A s M T J 9 J n F 1 b 3 Q 7 L C Z x d W 9 0 O 1 N l Y 3 R p b 2 4 x L 1 N 0 b 2 N r Y W 5 h b H l z a X N R d W F y d G V y b H l J b m N v b W U v U 2 9 1 c m N l L n s y M D I w L T A z L T M x L D E z f S Z x d W 9 0 O y w m c X V v d D t T Z W N 0 a W 9 u M S 9 T d G 9 j a 2 F u Y W x 5 c 2 l z U X V h c n R l c m x 5 S W 5 j b 2 1 l L 1 N v d X J j Z S 5 7 M j A x O S 0 x M i 0 z M S w x N H 0 m c X V v d D s s J n F 1 b 3 Q 7 U 2 V j d G l v b j E v U 3 R v Y 2 t h b m F s e X N p c 1 F 1 Y X J 0 Z X J s e U l u Y 2 9 t Z S 9 T b 3 V y Y 2 U u e z I w M T k t M D k t M z A s M T V 9 J n F 1 b 3 Q 7 L C Z x d W 9 0 O 1 N l Y 3 R p b 2 4 x L 1 N 0 b 2 N r Y W 5 h b H l z a X N R d W F y d G V y b H l J b m N v b W U v U 2 9 1 c m N l L n s y M D E 5 L T A 2 L T M w L D E 2 f S Z x d W 9 0 O y w m c X V v d D t T Z W N 0 a W 9 u M S 9 T d G 9 j a 2 F u Y W x 5 c 2 l z U X V h c n R l c m x 5 S W 5 j b 2 1 l L 1 N v d X J j Z S 5 7 M j A x O S 0 w M y 0 z M S w x N 3 0 m c X V v d D s s J n F 1 b 3 Q 7 U 2 V j d G l v b j E v U 3 R v Y 2 t h b m F s e X N p c 1 F 1 Y X J 0 Z X J s e U l u Y 2 9 t Z S 9 T b 3 V y Y 2 U u e z I w M T g t M T I t M z E s M T h 9 J n F 1 b 3 Q 7 L C Z x d W 9 0 O 1 N l Y 3 R p b 2 4 x L 1 N 0 b 2 N r Y W 5 h b H l z a X N R d W F y d G V y b H l J b m N v b W U v U 2 9 1 c m N l L n s y M D E 4 L T A 5 L T M w L D E 5 f S Z x d W 9 0 O y w m c X V v d D t T Z W N 0 a W 9 u M S 9 T d G 9 j a 2 F u Y W x 5 c 2 l z U X V h c n R l c m x 5 S W 5 j b 2 1 l L 1 N v d X J j Z S 5 7 M j A x O C 0 w N i 0 z M C w y M H 0 m c X V v d D s s J n F 1 b 3 Q 7 U 2 V j d G l v b j E v U 3 R v Y 2 t h b m F s e X N p c 1 F 1 Y X J 0 Z X J s e U l u Y 2 9 t Z S 9 T b 3 V y Y 2 U u e z I w M T g t M D M t M z E s M j F 9 J n F 1 b 3 Q 7 L C Z x d W 9 0 O 1 N l Y 3 R p b 2 4 x L 1 N 0 b 2 N r Y W 5 h b H l z a X N R d W F y d G V y b H l J b m N v b W U v U 2 9 1 c m N l L n s y M D E 3 L T E y L T M x L D I y f S Z x d W 9 0 O y w m c X V v d D t T Z W N 0 a W 9 u M S 9 T d G 9 j a 2 F u Y W x 5 c 2 l z U X V h c n R l c m x 5 S W 5 j b 2 1 l L 1 N v d X J j Z S 5 7 M j A x N y 0 w O S 0 z M C w y M 3 0 m c X V v d D s s J n F 1 b 3 Q 7 U 2 V j d G l v b j E v U 3 R v Y 2 t h b m F s e X N p c 1 F 1 Y X J 0 Z X J s e U l u Y 2 9 t Z S 9 T b 3 V y Y 2 U u e z I w M T c t M D Y t M z A s M j R 9 J n F 1 b 3 Q 7 L C Z x d W 9 0 O 1 N l Y 3 R p b 2 4 x L 1 N 0 b 2 N r Y W 5 h b H l z a X N R d W F y d G V y b H l J b m N v b W U v U 2 9 1 c m N l L n s y M D E 3 L T A z L T M x L D I 1 f S Z x d W 9 0 O y w m c X V v d D t T Z W N 0 a W 9 u M S 9 T d G 9 j a 2 F u Y W x 5 c 2 l z U X V h c n R l c m x 5 S W 5 j b 2 1 l L 1 N v d X J j Z S 5 7 M j A x N i 0 x M i 0 z M S w y N n 0 m c X V v d D s s J n F 1 b 3 Q 7 U 2 V j d G l v b j E v U 3 R v Y 2 t h b m F s e X N p c 1 F 1 Y X J 0 Z X J s e U l u Y 2 9 t Z S 9 T b 3 V y Y 2 U u e z I w M T Y t M D k t M z A s M j d 9 J n F 1 b 3 Q 7 L C Z x d W 9 0 O 1 N l Y 3 R p b 2 4 x L 1 N 0 b 2 N r Y W 5 h b H l z a X N R d W F y d G V y b H l J b m N v b W U v U 2 9 1 c m N l L n s y M D E 2 L T A 2 L T M w L D I 4 f S Z x d W 9 0 O y w m c X V v d D t T Z W N 0 a W 9 u M S 9 T d G 9 j a 2 F u Y W x 5 c 2 l z U X V h c n R l c m x 5 S W 5 j b 2 1 l L 1 N v d X J j Z S 5 7 M j A x N i 0 w M y 0 z M S w y O X 0 m c X V v d D s s J n F 1 b 3 Q 7 U 2 V j d G l v b j E v U 3 R v Y 2 t h b m F s e X N p c 1 F 1 Y X J 0 Z X J s e U l u Y 2 9 t Z S 9 T b 3 V y Y 2 U u e z I w M T U t M T I t M z E s M z B 9 J n F 1 b 3 Q 7 L C Z x d W 9 0 O 1 N l Y 3 R p b 2 4 x L 1 N 0 b 2 N r Y W 5 h b H l z a X N R d W F y d G V y b H l J b m N v b W U v U 2 9 1 c m N l L n s y M D E 1 L T A 5 L T M w L D M x f S Z x d W 9 0 O y w m c X V v d D t T Z W N 0 a W 9 u M S 9 T d G 9 j a 2 F u Y W x 5 c 2 l z U X V h c n R l c m x 5 S W 5 j b 2 1 l L 1 N v d X J j Z S 5 7 M j A x N S 0 w N i 0 z M C w z M n 0 m c X V v d D s s J n F 1 b 3 Q 7 U 2 V j d G l v b j E v U 3 R v Y 2 t h b m F s e X N p c 1 F 1 Y X J 0 Z X J s e U l u Y 2 9 t Z S 9 T b 3 V y Y 2 U u e z I w M T U t M D M t M z E s M z N 9 J n F 1 b 3 Q 7 L C Z x d W 9 0 O 1 N l Y 3 R p b 2 4 x L 1 N 0 b 2 N r Y W 5 h b H l z a X N R d W F y d G V y b H l J b m N v b W U v U 2 9 1 c m N l L n s y M D E 0 L T E y L T M x L D M 0 f S Z x d W 9 0 O y w m c X V v d D t T Z W N 0 a W 9 u M S 9 T d G 9 j a 2 F u Y W x 5 c 2 l z U X V h c n R l c m x 5 S W 5 j b 2 1 l L 1 N v d X J j Z S 5 7 M j A x N C 0 w O S 0 z M C w z N X 0 m c X V v d D s s J n F 1 b 3 Q 7 U 2 V j d G l v b j E v U 3 R v Y 2 t h b m F s e X N p c 1 F 1 Y X J 0 Z X J s e U l u Y 2 9 t Z S 9 T b 3 V y Y 2 U u e z I w M T Q t M D Y t M z A s M z Z 9 J n F 1 b 3 Q 7 L C Z x d W 9 0 O 1 N l Y 3 R p b 2 4 x L 1 N 0 b 2 N r Y W 5 h b H l z a X N R d W F y d G V y b H l J b m N v b W U v U 2 9 1 c m N l L n s y M D E 0 L T A z L T M x L D M 3 f S Z x d W 9 0 O y w m c X V v d D t T Z W N 0 a W 9 u M S 9 T d G 9 j a 2 F u Y W x 5 c 2 l z U X V h c n R l c m x 5 S W 5 j b 2 1 l L 1 N v d X J j Z S 5 7 M j A x M y 0 x M i 0 z M S w z O H 0 m c X V v d D s s J n F 1 b 3 Q 7 U 2 V j d G l v b j E v U 3 R v Y 2 t h b m F s e X N p c 1 F 1 Y X J 0 Z X J s e U l u Y 2 9 t Z S 9 T b 3 V y Y 2 U u e z I w M T M t M D k t M z A s M z l 9 J n F 1 b 3 Q 7 L C Z x d W 9 0 O 1 N l Y 3 R p b 2 4 x L 1 N 0 b 2 N r Y W 5 h b H l z a X N R d W F y d G V y b H l J b m N v b W U v U 2 9 1 c m N l L n s y M D E z L T A 2 L T M w L D Q w f S Z x d W 9 0 O y w m c X V v d D t T Z W N 0 a W 9 u M S 9 T d G 9 j a 2 F u Y W x 5 c 2 l z U X V h c n R l c m x 5 S W 5 j b 2 1 l L 1 N v d X J j Z S 5 7 K z c w I F F 1 Y X J 0 Z X J z L D Q x f S Z x d W 9 0 O 1 0 s J n F 1 b 3 Q 7 Q 2 9 s d W 1 u Q 2 9 1 b n Q m c X V v d D s 6 N D I s J n F 1 b 3 Q 7 S 2 V 5 Q 2 9 s d W 1 u T m F t Z X M m c X V v d D s 6 W 1 0 s J n F 1 b 3 Q 7 Q 2 9 s d W 1 u S W R l b n R p d G l l c y Z x d W 9 0 O z p b J n F 1 b 3 Q 7 U 2 V j d G l v b j E v U 3 R v Y 2 t h b m F s e X N p c 1 F 1 Y X J 0 Z X J s e U l u Y 2 9 t Z S 9 T b 3 V y Y 2 U u e 1 F 1 Y X J 0 Z X I g R W 5 k Z W Q s M H 0 m c X V v d D s s J n F 1 b 3 Q 7 U 2 V j d G l v b j E v U 3 R v Y 2 t h b m F s e X N p c 1 F 1 Y X J 0 Z X J s e U l u Y 2 9 t Z S 9 T b 3 V y Y 2 U u e z I w M j M t M D M t M z E s M X 0 m c X V v d D s s J n F 1 b 3 Q 7 U 2 V j d G l v b j E v U 3 R v Y 2 t h b m F s e X N p c 1 F 1 Y X J 0 Z X J s e U l u Y 2 9 t Z S 9 T b 3 V y Y 2 U u e z I w M j I t M T I t M z E s M n 0 m c X V v d D s s J n F 1 b 3 Q 7 U 2 V j d G l v b j E v U 3 R v Y 2 t h b m F s e X N p c 1 F 1 Y X J 0 Z X J s e U l u Y 2 9 t Z S 9 T b 3 V y Y 2 U u e z I w M j I t M D k t M z A s M 3 0 m c X V v d D s s J n F 1 b 3 Q 7 U 2 V j d G l v b j E v U 3 R v Y 2 t h b m F s e X N p c 1 F 1 Y X J 0 Z X J s e U l u Y 2 9 t Z S 9 T b 3 V y Y 2 U u e z I w M j I t M D Y t M z A s N H 0 m c X V v d D s s J n F 1 b 3 Q 7 U 2 V j d G l v b j E v U 3 R v Y 2 t h b m F s e X N p c 1 F 1 Y X J 0 Z X J s e U l u Y 2 9 t Z S 9 T b 3 V y Y 2 U u e z I w M j I t M D M t M z E s N X 0 m c X V v d D s s J n F 1 b 3 Q 7 U 2 V j d G l v b j E v U 3 R v Y 2 t h b m F s e X N p c 1 F 1 Y X J 0 Z X J s e U l u Y 2 9 t Z S 9 T b 3 V y Y 2 U u e z I w M j E t M T I t M z E s N n 0 m c X V v d D s s J n F 1 b 3 Q 7 U 2 V j d G l v b j E v U 3 R v Y 2 t h b m F s e X N p c 1 F 1 Y X J 0 Z X J s e U l u Y 2 9 t Z S 9 T b 3 V y Y 2 U u e z I w M j E t M D k t M z A s N 3 0 m c X V v d D s s J n F 1 b 3 Q 7 U 2 V j d G l v b j E v U 3 R v Y 2 t h b m F s e X N p c 1 F 1 Y X J 0 Z X J s e U l u Y 2 9 t Z S 9 T b 3 V y Y 2 U u e z I w M j E t M D Y t M z A s O H 0 m c X V v d D s s J n F 1 b 3 Q 7 U 2 V j d G l v b j E v U 3 R v Y 2 t h b m F s e X N p c 1 F 1 Y X J 0 Z X J s e U l u Y 2 9 t Z S 9 T b 3 V y Y 2 U u e z I w M j E t M D M t M z E s O X 0 m c X V v d D s s J n F 1 b 3 Q 7 U 2 V j d G l v b j E v U 3 R v Y 2 t h b m F s e X N p c 1 F 1 Y X J 0 Z X J s e U l u Y 2 9 t Z S 9 T b 3 V y Y 2 U u e z I w M j A t M T I t M z E s M T B 9 J n F 1 b 3 Q 7 L C Z x d W 9 0 O 1 N l Y 3 R p b 2 4 x L 1 N 0 b 2 N r Y W 5 h b H l z a X N R d W F y d G V y b H l J b m N v b W U v U 2 9 1 c m N l L n s y M D I w L T A 5 L T M w L D E x f S Z x d W 9 0 O y w m c X V v d D t T Z W N 0 a W 9 u M S 9 T d G 9 j a 2 F u Y W x 5 c 2 l z U X V h c n R l c m x 5 S W 5 j b 2 1 l L 1 N v d X J j Z S 5 7 M j A y M C 0 w N i 0 z M C w x M n 0 m c X V v d D s s J n F 1 b 3 Q 7 U 2 V j d G l v b j E v U 3 R v Y 2 t h b m F s e X N p c 1 F 1 Y X J 0 Z X J s e U l u Y 2 9 t Z S 9 T b 3 V y Y 2 U u e z I w M j A t M D M t M z E s M T N 9 J n F 1 b 3 Q 7 L C Z x d W 9 0 O 1 N l Y 3 R p b 2 4 x L 1 N 0 b 2 N r Y W 5 h b H l z a X N R d W F y d G V y b H l J b m N v b W U v U 2 9 1 c m N l L n s y M D E 5 L T E y L T M x L D E 0 f S Z x d W 9 0 O y w m c X V v d D t T Z W N 0 a W 9 u M S 9 T d G 9 j a 2 F u Y W x 5 c 2 l z U X V h c n R l c m x 5 S W 5 j b 2 1 l L 1 N v d X J j Z S 5 7 M j A x O S 0 w O S 0 z M C w x N X 0 m c X V v d D s s J n F 1 b 3 Q 7 U 2 V j d G l v b j E v U 3 R v Y 2 t h b m F s e X N p c 1 F 1 Y X J 0 Z X J s e U l u Y 2 9 t Z S 9 T b 3 V y Y 2 U u e z I w M T k t M D Y t M z A s M T Z 9 J n F 1 b 3 Q 7 L C Z x d W 9 0 O 1 N l Y 3 R p b 2 4 x L 1 N 0 b 2 N r Y W 5 h b H l z a X N R d W F y d G V y b H l J b m N v b W U v U 2 9 1 c m N l L n s y M D E 5 L T A z L T M x L D E 3 f S Z x d W 9 0 O y w m c X V v d D t T Z W N 0 a W 9 u M S 9 T d G 9 j a 2 F u Y W x 5 c 2 l z U X V h c n R l c m x 5 S W 5 j b 2 1 l L 1 N v d X J j Z S 5 7 M j A x O C 0 x M i 0 z M S w x O H 0 m c X V v d D s s J n F 1 b 3 Q 7 U 2 V j d G l v b j E v U 3 R v Y 2 t h b m F s e X N p c 1 F 1 Y X J 0 Z X J s e U l u Y 2 9 t Z S 9 T b 3 V y Y 2 U u e z I w M T g t M D k t M z A s M T l 9 J n F 1 b 3 Q 7 L C Z x d W 9 0 O 1 N l Y 3 R p b 2 4 x L 1 N 0 b 2 N r Y W 5 h b H l z a X N R d W F y d G V y b H l J b m N v b W U v U 2 9 1 c m N l L n s y M D E 4 L T A 2 L T M w L D I w f S Z x d W 9 0 O y w m c X V v d D t T Z W N 0 a W 9 u M S 9 T d G 9 j a 2 F u Y W x 5 c 2 l z U X V h c n R l c m x 5 S W 5 j b 2 1 l L 1 N v d X J j Z S 5 7 M j A x O C 0 w M y 0 z M S w y M X 0 m c X V v d D s s J n F 1 b 3 Q 7 U 2 V j d G l v b j E v U 3 R v Y 2 t h b m F s e X N p c 1 F 1 Y X J 0 Z X J s e U l u Y 2 9 t Z S 9 T b 3 V y Y 2 U u e z I w M T c t M T I t M z E s M j J 9 J n F 1 b 3 Q 7 L C Z x d W 9 0 O 1 N l Y 3 R p b 2 4 x L 1 N 0 b 2 N r Y W 5 h b H l z a X N R d W F y d G V y b H l J b m N v b W U v U 2 9 1 c m N l L n s y M D E 3 L T A 5 L T M w L D I z f S Z x d W 9 0 O y w m c X V v d D t T Z W N 0 a W 9 u M S 9 T d G 9 j a 2 F u Y W x 5 c 2 l z U X V h c n R l c m x 5 S W 5 j b 2 1 l L 1 N v d X J j Z S 5 7 M j A x N y 0 w N i 0 z M C w y N H 0 m c X V v d D s s J n F 1 b 3 Q 7 U 2 V j d G l v b j E v U 3 R v Y 2 t h b m F s e X N p c 1 F 1 Y X J 0 Z X J s e U l u Y 2 9 t Z S 9 T b 3 V y Y 2 U u e z I w M T c t M D M t M z E s M j V 9 J n F 1 b 3 Q 7 L C Z x d W 9 0 O 1 N l Y 3 R p b 2 4 x L 1 N 0 b 2 N r Y W 5 h b H l z a X N R d W F y d G V y b H l J b m N v b W U v U 2 9 1 c m N l L n s y M D E 2 L T E y L T M x L D I 2 f S Z x d W 9 0 O y w m c X V v d D t T Z W N 0 a W 9 u M S 9 T d G 9 j a 2 F u Y W x 5 c 2 l z U X V h c n R l c m x 5 S W 5 j b 2 1 l L 1 N v d X J j Z S 5 7 M j A x N i 0 w O S 0 z M C w y N 3 0 m c X V v d D s s J n F 1 b 3 Q 7 U 2 V j d G l v b j E v U 3 R v Y 2 t h b m F s e X N p c 1 F 1 Y X J 0 Z X J s e U l u Y 2 9 t Z S 9 T b 3 V y Y 2 U u e z I w M T Y t M D Y t M z A s M j h 9 J n F 1 b 3 Q 7 L C Z x d W 9 0 O 1 N l Y 3 R p b 2 4 x L 1 N 0 b 2 N r Y W 5 h b H l z a X N R d W F y d G V y b H l J b m N v b W U v U 2 9 1 c m N l L n s y M D E 2 L T A z L T M x L D I 5 f S Z x d W 9 0 O y w m c X V v d D t T Z W N 0 a W 9 u M S 9 T d G 9 j a 2 F u Y W x 5 c 2 l z U X V h c n R l c m x 5 S W 5 j b 2 1 l L 1 N v d X J j Z S 5 7 M j A x N S 0 x M i 0 z M S w z M H 0 m c X V v d D s s J n F 1 b 3 Q 7 U 2 V j d G l v b j E v U 3 R v Y 2 t h b m F s e X N p c 1 F 1 Y X J 0 Z X J s e U l u Y 2 9 t Z S 9 T b 3 V y Y 2 U u e z I w M T U t M D k t M z A s M z F 9 J n F 1 b 3 Q 7 L C Z x d W 9 0 O 1 N l Y 3 R p b 2 4 x L 1 N 0 b 2 N r Y W 5 h b H l z a X N R d W F y d G V y b H l J b m N v b W U v U 2 9 1 c m N l L n s y M D E 1 L T A 2 L T M w L D M y f S Z x d W 9 0 O y w m c X V v d D t T Z W N 0 a W 9 u M S 9 T d G 9 j a 2 F u Y W x 5 c 2 l z U X V h c n R l c m x 5 S W 5 j b 2 1 l L 1 N v d X J j Z S 5 7 M j A x N S 0 w M y 0 z M S w z M 3 0 m c X V v d D s s J n F 1 b 3 Q 7 U 2 V j d G l v b j E v U 3 R v Y 2 t h b m F s e X N p c 1 F 1 Y X J 0 Z X J s e U l u Y 2 9 t Z S 9 T b 3 V y Y 2 U u e z I w M T Q t M T I t M z E s M z R 9 J n F 1 b 3 Q 7 L C Z x d W 9 0 O 1 N l Y 3 R p b 2 4 x L 1 N 0 b 2 N r Y W 5 h b H l z a X N R d W F y d G V y b H l J b m N v b W U v U 2 9 1 c m N l L n s y M D E 0 L T A 5 L T M w L D M 1 f S Z x d W 9 0 O y w m c X V v d D t T Z W N 0 a W 9 u M S 9 T d G 9 j a 2 F u Y W x 5 c 2 l z U X V h c n R l c m x 5 S W 5 j b 2 1 l L 1 N v d X J j Z S 5 7 M j A x N C 0 w N i 0 z M C w z N n 0 m c X V v d D s s J n F 1 b 3 Q 7 U 2 V j d G l v b j E v U 3 R v Y 2 t h b m F s e X N p c 1 F 1 Y X J 0 Z X J s e U l u Y 2 9 t Z S 9 T b 3 V y Y 2 U u e z I w M T Q t M D M t M z E s M z d 9 J n F 1 b 3 Q 7 L C Z x d W 9 0 O 1 N l Y 3 R p b 2 4 x L 1 N 0 b 2 N r Y W 5 h b H l z a X N R d W F y d G V y b H l J b m N v b W U v U 2 9 1 c m N l L n s y M D E z L T E y L T M x L D M 4 f S Z x d W 9 0 O y w m c X V v d D t T Z W N 0 a W 9 u M S 9 T d G 9 j a 2 F u Y W x 5 c 2 l z U X V h c n R l c m x 5 S W 5 j b 2 1 l L 1 N v d X J j Z S 5 7 M j A x M y 0 w O S 0 z M C w z O X 0 m c X V v d D s s J n F 1 b 3 Q 7 U 2 V j d G l v b j E v U 3 R v Y 2 t h b m F s e X N p c 1 F 1 Y X J 0 Z X J s e U l u Y 2 9 t Z S 9 T b 3 V y Y 2 U u e z I w M T M t M D Y t M z A s N D B 9 J n F 1 b 3 Q 7 L C Z x d W 9 0 O 1 N l Y 3 R p b 2 4 x L 1 N 0 b 2 N r Y W 5 h b H l z a X N R d W F y d G V y b H l J b m N v b W U v U 2 9 1 c m N l L n s r N z A g U X V h c n R l c n M s N D 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T d G 9 j a 2 F u Y W x 5 c 2 l z U X V h c n R l c m x 5 S W 5 j b 2 1 l L 1 N v d X J j Z T w v S X R l b V B h d G g + P C 9 J d G V t T G 9 j Y X R p b 2 4 + P F N 0 Y W J s Z U V u d H J p Z X M g L z 4 8 L 0 l 0 Z W 0 + P E l 0 Z W 0 + P E l 0 Z W 1 M b 2 N h d G l v b j 4 8 S X R l b V R 5 c G U + R m 9 y b X V s Y T w v S X R l b V R 5 c G U + P E l 0 Z W 1 Q Y X R o P l N l Y 3 R p b 2 4 x L 1 N 0 b 2 N r Y W 5 h b H l z a X N Z Z W F y b H l S Y X R p b 3 M v U 2 9 1 c m N l P C 9 J d G V t U G F 0 a D 4 8 L 0 l 0 Z W 1 M b 2 N h d G l v b j 4 8 U 3 R h Y m x l R W 5 0 c m l l c y A v P j w v S X R l b T 4 8 S X R l b T 4 8 S X R l b U x v Y 2 F 0 a W 9 u P j x J d G V t V H l w Z T 5 G b 3 J t d W x h P C 9 J d G V t V H l w Z T 4 8 S X R l b V B h d G g + U 2 V j d G l v b j E v U 3 R v Y 2 t h b m F s e X N p c 1 F 1 Y X J 0 Z X J s e U J h b G F u Y 2 V T a G V 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9 j a 2 F u Y W x 5 c 2 l z U X V h c n R l c m x 5 Q m F s Y W 5 j Z V N o Z W V 0 I i A v P j x F b n R y e S B U e X B l P S J G a W x s Z W R D b 2 1 w b G V 0 Z V J l c 3 V s d F R v V 2 9 y a 3 N o Z W V 0 I i B W Y W x 1 Z T 0 i b D E i I C 8 + P E V u d H J 5 I F R 5 c G U 9 I l J l b G F 0 a W 9 u c 2 h p c E l u Z m 9 D b 2 5 0 Y W l u Z X I i I F Z h b H V l P S J z e y Z x d W 9 0 O 2 N v b H V t b k N v d W 5 0 J n F 1 b 3 Q 7 O j Q y L C Z x d W 9 0 O 2 t l e U N v b H V t b k 5 h b W V z J n F 1 b 3 Q 7 O l t d L C Z x d W 9 0 O 3 F 1 Z X J 5 U m V s Y X R p b 2 5 z a G l w c y Z x d W 9 0 O z p b X S w m c X V v d D t j b 2 x 1 b W 5 J Z G V u d G l 0 a W V z J n F 1 b 3 Q 7 O l s m c X V v d D t T Z W N 0 a W 9 u M S 9 T d G 9 j a 2 F u Y W x 5 c 2 l z U X V h c n R l c m x 5 Q m F s Y W 5 j Z V N o Z W V 0 L 1 N v d X J j Z S 5 7 U X V h c n R l c i B F b m R l Z C w w f S Z x d W 9 0 O y w m c X V v d D t T Z W N 0 a W 9 u M S 9 T d G 9 j a 2 F u Y W x 5 c 2 l z U X V h c n R l c m x 5 Q m F s Y W 5 j Z V N o Z W V 0 L 1 N v d X J j Z S 5 7 M j A y M y 0 w M y 0 z M S w x f S Z x d W 9 0 O y w m c X V v d D t T Z W N 0 a W 9 u M S 9 T d G 9 j a 2 F u Y W x 5 c 2 l z U X V h c n R l c m x 5 Q m F s Y W 5 j Z V N o Z W V 0 L 1 N v d X J j Z S 5 7 M j A y M i 0 x M i 0 z M S w y f S Z x d W 9 0 O y w m c X V v d D t T Z W N 0 a W 9 u M S 9 T d G 9 j a 2 F u Y W x 5 c 2 l z U X V h c n R l c m x 5 Q m F s Y W 5 j Z V N o Z W V 0 L 1 N v d X J j Z S 5 7 M j A y M i 0 w O S 0 z M C w z f S Z x d W 9 0 O y w m c X V v d D t T Z W N 0 a W 9 u M S 9 T d G 9 j a 2 F u Y W x 5 c 2 l z U X V h c n R l c m x 5 Q m F s Y W 5 j Z V N o Z W V 0 L 1 N v d X J j Z S 5 7 M j A y M i 0 w N i 0 z M C w 0 f S Z x d W 9 0 O y w m c X V v d D t T Z W N 0 a W 9 u M S 9 T d G 9 j a 2 F u Y W x 5 c 2 l z U X V h c n R l c m x 5 Q m F s Y W 5 j Z V N o Z W V 0 L 1 N v d X J j Z S 5 7 M j A y M i 0 w M y 0 z M S w 1 f S Z x d W 9 0 O y w m c X V v d D t T Z W N 0 a W 9 u M S 9 T d G 9 j a 2 F u Y W x 5 c 2 l z U X V h c n R l c m x 5 Q m F s Y W 5 j Z V N o Z W V 0 L 1 N v d X J j Z S 5 7 M j A y M S 0 x M i 0 z M S w 2 f S Z x d W 9 0 O y w m c X V v d D t T Z W N 0 a W 9 u M S 9 T d G 9 j a 2 F u Y W x 5 c 2 l z U X V h c n R l c m x 5 Q m F s Y W 5 j Z V N o Z W V 0 L 1 N v d X J j Z S 5 7 M j A y M S 0 w O S 0 z M C w 3 f S Z x d W 9 0 O y w m c X V v d D t T Z W N 0 a W 9 u M S 9 T d G 9 j a 2 F u Y W x 5 c 2 l z U X V h c n R l c m x 5 Q m F s Y W 5 j Z V N o Z W V 0 L 1 N v d X J j Z S 5 7 M j A y M S 0 w N i 0 z M C w 4 f S Z x d W 9 0 O y w m c X V v d D t T Z W N 0 a W 9 u M S 9 T d G 9 j a 2 F u Y W x 5 c 2 l z U X V h c n R l c m x 5 Q m F s Y W 5 j Z V N o Z W V 0 L 1 N v d X J j Z S 5 7 M j A y M S 0 w M y 0 z M S w 5 f S Z x d W 9 0 O y w m c X V v d D t T Z W N 0 a W 9 u M S 9 T d G 9 j a 2 F u Y W x 5 c 2 l z U X V h c n R l c m x 5 Q m F s Y W 5 j Z V N o Z W V 0 L 1 N v d X J j Z S 5 7 M j A y M C 0 x M i 0 z M S w x M H 0 m c X V v d D s s J n F 1 b 3 Q 7 U 2 V j d G l v b j E v U 3 R v Y 2 t h b m F s e X N p c 1 F 1 Y X J 0 Z X J s e U J h b G F u Y 2 V T a G V l d C 9 T b 3 V y Y 2 U u e z I w M j A t M D k t M z A s M T F 9 J n F 1 b 3 Q 7 L C Z x d W 9 0 O 1 N l Y 3 R p b 2 4 x L 1 N 0 b 2 N r Y W 5 h b H l z a X N R d W F y d G V y b H l C Y W x h b m N l U 2 h l Z X Q v U 2 9 1 c m N l L n s y M D I w L T A 2 L T M w L D E y f S Z x d W 9 0 O y w m c X V v d D t T Z W N 0 a W 9 u M S 9 T d G 9 j a 2 F u Y W x 5 c 2 l z U X V h c n R l c m x 5 Q m F s Y W 5 j Z V N o Z W V 0 L 1 N v d X J j Z S 5 7 M j A y M C 0 w M y 0 z M S w x M 3 0 m c X V v d D s s J n F 1 b 3 Q 7 U 2 V j d G l v b j E v U 3 R v Y 2 t h b m F s e X N p c 1 F 1 Y X J 0 Z X J s e U J h b G F u Y 2 V T a G V l d C 9 T b 3 V y Y 2 U u e z I w M T k t M T I t M z E s M T R 9 J n F 1 b 3 Q 7 L C Z x d W 9 0 O 1 N l Y 3 R p b 2 4 x L 1 N 0 b 2 N r Y W 5 h b H l z a X N R d W F y d G V y b H l C Y W x h b m N l U 2 h l Z X Q v U 2 9 1 c m N l L n s y M D E 5 L T A 5 L T M w L D E 1 f S Z x d W 9 0 O y w m c X V v d D t T Z W N 0 a W 9 u M S 9 T d G 9 j a 2 F u Y W x 5 c 2 l z U X V h c n R l c m x 5 Q m F s Y W 5 j Z V N o Z W V 0 L 1 N v d X J j Z S 5 7 M j A x O S 0 w N i 0 z M C w x N n 0 m c X V v d D s s J n F 1 b 3 Q 7 U 2 V j d G l v b j E v U 3 R v Y 2 t h b m F s e X N p c 1 F 1 Y X J 0 Z X J s e U J h b G F u Y 2 V T a G V l d C 9 T b 3 V y Y 2 U u e z I w M T k t M D M t M z E s M T d 9 J n F 1 b 3 Q 7 L C Z x d W 9 0 O 1 N l Y 3 R p b 2 4 x L 1 N 0 b 2 N r Y W 5 h b H l z a X N R d W F y d G V y b H l C Y W x h b m N l U 2 h l Z X Q v U 2 9 1 c m N l L n s y M D E 4 L T E y L T M x L D E 4 f S Z x d W 9 0 O y w m c X V v d D t T Z W N 0 a W 9 u M S 9 T d G 9 j a 2 F u Y W x 5 c 2 l z U X V h c n R l c m x 5 Q m F s Y W 5 j Z V N o Z W V 0 L 1 N v d X J j Z S 5 7 M j A x O C 0 w O S 0 z M C w x O X 0 m c X V v d D s s J n F 1 b 3 Q 7 U 2 V j d G l v b j E v U 3 R v Y 2 t h b m F s e X N p c 1 F 1 Y X J 0 Z X J s e U J h b G F u Y 2 V T a G V l d C 9 T b 3 V y Y 2 U u e z I w M T g t M D Y t M z A s M j B 9 J n F 1 b 3 Q 7 L C Z x d W 9 0 O 1 N l Y 3 R p b 2 4 x L 1 N 0 b 2 N r Y W 5 h b H l z a X N R d W F y d G V y b H l C Y W x h b m N l U 2 h l Z X Q v U 2 9 1 c m N l L n s y M D E 4 L T A z L T M x L D I x f S Z x d W 9 0 O y w m c X V v d D t T Z W N 0 a W 9 u M S 9 T d G 9 j a 2 F u Y W x 5 c 2 l z U X V h c n R l c m x 5 Q m F s Y W 5 j Z V N o Z W V 0 L 1 N v d X J j Z S 5 7 M j A x N y 0 x M i 0 z M S w y M n 0 m c X V v d D s s J n F 1 b 3 Q 7 U 2 V j d G l v b j E v U 3 R v Y 2 t h b m F s e X N p c 1 F 1 Y X J 0 Z X J s e U J h b G F u Y 2 V T a G V l d C 9 T b 3 V y Y 2 U u e z I w M T c t M D k t M z A s M j N 9 J n F 1 b 3 Q 7 L C Z x d W 9 0 O 1 N l Y 3 R p b 2 4 x L 1 N 0 b 2 N r Y W 5 h b H l z a X N R d W F y d G V y b H l C Y W x h b m N l U 2 h l Z X Q v U 2 9 1 c m N l L n s y M D E 3 L T A 2 L T M w L D I 0 f S Z x d W 9 0 O y w m c X V v d D t T Z W N 0 a W 9 u M S 9 T d G 9 j a 2 F u Y W x 5 c 2 l z U X V h c n R l c m x 5 Q m F s Y W 5 j Z V N o Z W V 0 L 1 N v d X J j Z S 5 7 M j A x N y 0 w M y 0 z M S w y N X 0 m c X V v d D s s J n F 1 b 3 Q 7 U 2 V j d G l v b j E v U 3 R v Y 2 t h b m F s e X N p c 1 F 1 Y X J 0 Z X J s e U J h b G F u Y 2 V T a G V l d C 9 T b 3 V y Y 2 U u e z I w M T Y t M T I t M z E s M j Z 9 J n F 1 b 3 Q 7 L C Z x d W 9 0 O 1 N l Y 3 R p b 2 4 x L 1 N 0 b 2 N r Y W 5 h b H l z a X N R d W F y d G V y b H l C Y W x h b m N l U 2 h l Z X Q v U 2 9 1 c m N l L n s y M D E 2 L T A 5 L T M w L D I 3 f S Z x d W 9 0 O y w m c X V v d D t T Z W N 0 a W 9 u M S 9 T d G 9 j a 2 F u Y W x 5 c 2 l z U X V h c n R l c m x 5 Q m F s Y W 5 j Z V N o Z W V 0 L 1 N v d X J j Z S 5 7 M j A x N i 0 w N i 0 z M C w y O H 0 m c X V v d D s s J n F 1 b 3 Q 7 U 2 V j d G l v b j E v U 3 R v Y 2 t h b m F s e X N p c 1 F 1 Y X J 0 Z X J s e U J h b G F u Y 2 V T a G V l d C 9 T b 3 V y Y 2 U u e z I w M T Y t M D M t M z E s M j l 9 J n F 1 b 3 Q 7 L C Z x d W 9 0 O 1 N l Y 3 R p b 2 4 x L 1 N 0 b 2 N r Y W 5 h b H l z a X N R d W F y d G V y b H l C Y W x h b m N l U 2 h l Z X Q v U 2 9 1 c m N l L n s y M D E 1 L T E y L T M x L D M w f S Z x d W 9 0 O y w m c X V v d D t T Z W N 0 a W 9 u M S 9 T d G 9 j a 2 F u Y W x 5 c 2 l z U X V h c n R l c m x 5 Q m F s Y W 5 j Z V N o Z W V 0 L 1 N v d X J j Z S 5 7 M j A x N S 0 w O S 0 z M C w z M X 0 m c X V v d D s s J n F 1 b 3 Q 7 U 2 V j d G l v b j E v U 3 R v Y 2 t h b m F s e X N p c 1 F 1 Y X J 0 Z X J s e U J h b G F u Y 2 V T a G V l d C 9 T b 3 V y Y 2 U u e z I w M T U t M D Y t M z A s M z J 9 J n F 1 b 3 Q 7 L C Z x d W 9 0 O 1 N l Y 3 R p b 2 4 x L 1 N 0 b 2 N r Y W 5 h b H l z a X N R d W F y d G V y b H l C Y W x h b m N l U 2 h l Z X Q v U 2 9 1 c m N l L n s y M D E 1 L T A z L T M x L D M z f S Z x d W 9 0 O y w m c X V v d D t T Z W N 0 a W 9 u M S 9 T d G 9 j a 2 F u Y W x 5 c 2 l z U X V h c n R l c m x 5 Q m F s Y W 5 j Z V N o Z W V 0 L 1 N v d X J j Z S 5 7 M j A x N C 0 x M i 0 z M S w z N H 0 m c X V v d D s s J n F 1 b 3 Q 7 U 2 V j d G l v b j E v U 3 R v Y 2 t h b m F s e X N p c 1 F 1 Y X J 0 Z X J s e U J h b G F u Y 2 V T a G V l d C 9 T b 3 V y Y 2 U u e z I w M T Q t M D k t M z A s M z V 9 J n F 1 b 3 Q 7 L C Z x d W 9 0 O 1 N l Y 3 R p b 2 4 x L 1 N 0 b 2 N r Y W 5 h b H l z a X N R d W F y d G V y b H l C Y W x h b m N l U 2 h l Z X Q v U 2 9 1 c m N l L n s y M D E 0 L T A 2 L T M w L D M 2 f S Z x d W 9 0 O y w m c X V v d D t T Z W N 0 a W 9 u M S 9 T d G 9 j a 2 F u Y W x 5 c 2 l z U X V h c n R l c m x 5 Q m F s Y W 5 j Z V N o Z W V 0 L 1 N v d X J j Z S 5 7 M j A x N C 0 w M y 0 z M S w z N 3 0 m c X V v d D s s J n F 1 b 3 Q 7 U 2 V j d G l v b j E v U 3 R v Y 2 t h b m F s e X N p c 1 F 1 Y X J 0 Z X J s e U J h b G F u Y 2 V T a G V l d C 9 T b 3 V y Y 2 U u e z I w M T M t M T I t M z E s M z h 9 J n F 1 b 3 Q 7 L C Z x d W 9 0 O 1 N l Y 3 R p b 2 4 x L 1 N 0 b 2 N r Y W 5 h b H l z a X N R d W F y d G V y b H l C Y W x h b m N l U 2 h l Z X Q v U 2 9 1 c m N l L n s y M D E z L T A 5 L T M w L D M 5 f S Z x d W 9 0 O y w m c X V v d D t T Z W N 0 a W 9 u M S 9 T d G 9 j a 2 F u Y W x 5 c 2 l z U X V h c n R l c m x 5 Q m F s Y W 5 j Z V N o Z W V 0 L 1 N v d X J j Z S 5 7 M j A x M y 0 w N i 0 z M C w 0 M H 0 m c X V v d D s s J n F 1 b 3 Q 7 U 2 V j d G l v b j E v U 3 R v Y 2 t h b m F s e X N p c 1 F 1 Y X J 0 Z X J s e U J h b G F u Y 2 V T a G V l d C 9 T b 3 V y Y 2 U u e y s 3 M C B R d W F y d G V y c y w 0 M X 0 m c X V v d D t d L C Z x d W 9 0 O 0 N v b H V t b k N v d W 5 0 J n F 1 b 3 Q 7 O j Q y L C Z x d W 9 0 O 0 t l e U N v b H V t b k 5 h b W V z J n F 1 b 3 Q 7 O l t d L C Z x d W 9 0 O 0 N v b H V t b k l k Z W 5 0 a X R p Z X M m c X V v d D s 6 W y Z x d W 9 0 O 1 N l Y 3 R p b 2 4 x L 1 N 0 b 2 N r Y W 5 h b H l z a X N R d W F y d G V y b H l C Y W x h b m N l U 2 h l Z X Q v U 2 9 1 c m N l L n t R d W F y d G V y I E V u Z G V k L D B 9 J n F 1 b 3 Q 7 L C Z x d W 9 0 O 1 N l Y 3 R p b 2 4 x L 1 N 0 b 2 N r Y W 5 h b H l z a X N R d W F y d G V y b H l C Y W x h b m N l U 2 h l Z X Q v U 2 9 1 c m N l L n s y M D I z L T A z L T M x L D F 9 J n F 1 b 3 Q 7 L C Z x d W 9 0 O 1 N l Y 3 R p b 2 4 x L 1 N 0 b 2 N r Y W 5 h b H l z a X N R d W F y d G V y b H l C Y W x h b m N l U 2 h l Z X Q v U 2 9 1 c m N l L n s y M D I y L T E y L T M x L D J 9 J n F 1 b 3 Q 7 L C Z x d W 9 0 O 1 N l Y 3 R p b 2 4 x L 1 N 0 b 2 N r Y W 5 h b H l z a X N R d W F y d G V y b H l C Y W x h b m N l U 2 h l Z X Q v U 2 9 1 c m N l L n s y M D I y L T A 5 L T M w L D N 9 J n F 1 b 3 Q 7 L C Z x d W 9 0 O 1 N l Y 3 R p b 2 4 x L 1 N 0 b 2 N r Y W 5 h b H l z a X N R d W F y d G V y b H l C Y W x h b m N l U 2 h l Z X Q v U 2 9 1 c m N l L n s y M D I y L T A 2 L T M w L D R 9 J n F 1 b 3 Q 7 L C Z x d W 9 0 O 1 N l Y 3 R p b 2 4 x L 1 N 0 b 2 N r Y W 5 h b H l z a X N R d W F y d G V y b H l C Y W x h b m N l U 2 h l Z X Q v U 2 9 1 c m N l L n s y M D I y L T A z L T M x L D V 9 J n F 1 b 3 Q 7 L C Z x d W 9 0 O 1 N l Y 3 R p b 2 4 x L 1 N 0 b 2 N r Y W 5 h b H l z a X N R d W F y d G V y b H l C Y W x h b m N l U 2 h l Z X Q v U 2 9 1 c m N l L n s y M D I x L T E y L T M x L D Z 9 J n F 1 b 3 Q 7 L C Z x d W 9 0 O 1 N l Y 3 R p b 2 4 x L 1 N 0 b 2 N r Y W 5 h b H l z a X N R d W F y d G V y b H l C Y W x h b m N l U 2 h l Z X Q v U 2 9 1 c m N l L n s y M D I x L T A 5 L T M w L D d 9 J n F 1 b 3 Q 7 L C Z x d W 9 0 O 1 N l Y 3 R p b 2 4 x L 1 N 0 b 2 N r Y W 5 h b H l z a X N R d W F y d G V y b H l C Y W x h b m N l U 2 h l Z X Q v U 2 9 1 c m N l L n s y M D I x L T A 2 L T M w L D h 9 J n F 1 b 3 Q 7 L C Z x d W 9 0 O 1 N l Y 3 R p b 2 4 x L 1 N 0 b 2 N r Y W 5 h b H l z a X N R d W F y d G V y b H l C Y W x h b m N l U 2 h l Z X Q v U 2 9 1 c m N l L n s y M D I x L T A z L T M x L D l 9 J n F 1 b 3 Q 7 L C Z x d W 9 0 O 1 N l Y 3 R p b 2 4 x L 1 N 0 b 2 N r Y W 5 h b H l z a X N R d W F y d G V y b H l C Y W x h b m N l U 2 h l Z X Q v U 2 9 1 c m N l L n s y M D I w L T E y L T M x L D E w f S Z x d W 9 0 O y w m c X V v d D t T Z W N 0 a W 9 u M S 9 T d G 9 j a 2 F u Y W x 5 c 2 l z U X V h c n R l c m x 5 Q m F s Y W 5 j Z V N o Z W V 0 L 1 N v d X J j Z S 5 7 M j A y M C 0 w O S 0 z M C w x M X 0 m c X V v d D s s J n F 1 b 3 Q 7 U 2 V j d G l v b j E v U 3 R v Y 2 t h b m F s e X N p c 1 F 1 Y X J 0 Z X J s e U J h b G F u Y 2 V T a G V l d C 9 T b 3 V y Y 2 U u e z I w M j A t M D Y t M z A s M T J 9 J n F 1 b 3 Q 7 L C Z x d W 9 0 O 1 N l Y 3 R p b 2 4 x L 1 N 0 b 2 N r Y W 5 h b H l z a X N R d W F y d G V y b H l C Y W x h b m N l U 2 h l Z X Q v U 2 9 1 c m N l L n s y M D I w L T A z L T M x L D E z f S Z x d W 9 0 O y w m c X V v d D t T Z W N 0 a W 9 u M S 9 T d G 9 j a 2 F u Y W x 5 c 2 l z U X V h c n R l c m x 5 Q m F s Y W 5 j Z V N o Z W V 0 L 1 N v d X J j Z S 5 7 M j A x O S 0 x M i 0 z M S w x N H 0 m c X V v d D s s J n F 1 b 3 Q 7 U 2 V j d G l v b j E v U 3 R v Y 2 t h b m F s e X N p c 1 F 1 Y X J 0 Z X J s e U J h b G F u Y 2 V T a G V l d C 9 T b 3 V y Y 2 U u e z I w M T k t M D k t M z A s M T V 9 J n F 1 b 3 Q 7 L C Z x d W 9 0 O 1 N l Y 3 R p b 2 4 x L 1 N 0 b 2 N r Y W 5 h b H l z a X N R d W F y d G V y b H l C Y W x h b m N l U 2 h l Z X Q v U 2 9 1 c m N l L n s y M D E 5 L T A 2 L T M w L D E 2 f S Z x d W 9 0 O y w m c X V v d D t T Z W N 0 a W 9 u M S 9 T d G 9 j a 2 F u Y W x 5 c 2 l z U X V h c n R l c m x 5 Q m F s Y W 5 j Z V N o Z W V 0 L 1 N v d X J j Z S 5 7 M j A x O S 0 w M y 0 z M S w x N 3 0 m c X V v d D s s J n F 1 b 3 Q 7 U 2 V j d G l v b j E v U 3 R v Y 2 t h b m F s e X N p c 1 F 1 Y X J 0 Z X J s e U J h b G F u Y 2 V T a G V l d C 9 T b 3 V y Y 2 U u e z I w M T g t M T I t M z E s M T h 9 J n F 1 b 3 Q 7 L C Z x d W 9 0 O 1 N l Y 3 R p b 2 4 x L 1 N 0 b 2 N r Y W 5 h b H l z a X N R d W F y d G V y b H l C Y W x h b m N l U 2 h l Z X Q v U 2 9 1 c m N l L n s y M D E 4 L T A 5 L T M w L D E 5 f S Z x d W 9 0 O y w m c X V v d D t T Z W N 0 a W 9 u M S 9 T d G 9 j a 2 F u Y W x 5 c 2 l z U X V h c n R l c m x 5 Q m F s Y W 5 j Z V N o Z W V 0 L 1 N v d X J j Z S 5 7 M j A x O C 0 w N i 0 z M C w y M H 0 m c X V v d D s s J n F 1 b 3 Q 7 U 2 V j d G l v b j E v U 3 R v Y 2 t h b m F s e X N p c 1 F 1 Y X J 0 Z X J s e U J h b G F u Y 2 V T a G V l d C 9 T b 3 V y Y 2 U u e z I w M T g t M D M t M z E s M j F 9 J n F 1 b 3 Q 7 L C Z x d W 9 0 O 1 N l Y 3 R p b 2 4 x L 1 N 0 b 2 N r Y W 5 h b H l z a X N R d W F y d G V y b H l C Y W x h b m N l U 2 h l Z X Q v U 2 9 1 c m N l L n s y M D E 3 L T E y L T M x L D I y f S Z x d W 9 0 O y w m c X V v d D t T Z W N 0 a W 9 u M S 9 T d G 9 j a 2 F u Y W x 5 c 2 l z U X V h c n R l c m x 5 Q m F s Y W 5 j Z V N o Z W V 0 L 1 N v d X J j Z S 5 7 M j A x N y 0 w O S 0 z M C w y M 3 0 m c X V v d D s s J n F 1 b 3 Q 7 U 2 V j d G l v b j E v U 3 R v Y 2 t h b m F s e X N p c 1 F 1 Y X J 0 Z X J s e U J h b G F u Y 2 V T a G V l d C 9 T b 3 V y Y 2 U u e z I w M T c t M D Y t M z A s M j R 9 J n F 1 b 3 Q 7 L C Z x d W 9 0 O 1 N l Y 3 R p b 2 4 x L 1 N 0 b 2 N r Y W 5 h b H l z a X N R d W F y d G V y b H l C Y W x h b m N l U 2 h l Z X Q v U 2 9 1 c m N l L n s y M D E 3 L T A z L T M x L D I 1 f S Z x d W 9 0 O y w m c X V v d D t T Z W N 0 a W 9 u M S 9 T d G 9 j a 2 F u Y W x 5 c 2 l z U X V h c n R l c m x 5 Q m F s Y W 5 j Z V N o Z W V 0 L 1 N v d X J j Z S 5 7 M j A x N i 0 x M i 0 z M S w y N n 0 m c X V v d D s s J n F 1 b 3 Q 7 U 2 V j d G l v b j E v U 3 R v Y 2 t h b m F s e X N p c 1 F 1 Y X J 0 Z X J s e U J h b G F u Y 2 V T a G V l d C 9 T b 3 V y Y 2 U u e z I w M T Y t M D k t M z A s M j d 9 J n F 1 b 3 Q 7 L C Z x d W 9 0 O 1 N l Y 3 R p b 2 4 x L 1 N 0 b 2 N r Y W 5 h b H l z a X N R d W F y d G V y b H l C Y W x h b m N l U 2 h l Z X Q v U 2 9 1 c m N l L n s y M D E 2 L T A 2 L T M w L D I 4 f S Z x d W 9 0 O y w m c X V v d D t T Z W N 0 a W 9 u M S 9 T d G 9 j a 2 F u Y W x 5 c 2 l z U X V h c n R l c m x 5 Q m F s Y W 5 j Z V N o Z W V 0 L 1 N v d X J j Z S 5 7 M j A x N i 0 w M y 0 z M S w y O X 0 m c X V v d D s s J n F 1 b 3 Q 7 U 2 V j d G l v b j E v U 3 R v Y 2 t h b m F s e X N p c 1 F 1 Y X J 0 Z X J s e U J h b G F u Y 2 V T a G V l d C 9 T b 3 V y Y 2 U u e z I w M T U t M T I t M z E s M z B 9 J n F 1 b 3 Q 7 L C Z x d W 9 0 O 1 N l Y 3 R p b 2 4 x L 1 N 0 b 2 N r Y W 5 h b H l z a X N R d W F y d G V y b H l C Y W x h b m N l U 2 h l Z X Q v U 2 9 1 c m N l L n s y M D E 1 L T A 5 L T M w L D M x f S Z x d W 9 0 O y w m c X V v d D t T Z W N 0 a W 9 u M S 9 T d G 9 j a 2 F u Y W x 5 c 2 l z U X V h c n R l c m x 5 Q m F s Y W 5 j Z V N o Z W V 0 L 1 N v d X J j Z S 5 7 M j A x N S 0 w N i 0 z M C w z M n 0 m c X V v d D s s J n F 1 b 3 Q 7 U 2 V j d G l v b j E v U 3 R v Y 2 t h b m F s e X N p c 1 F 1 Y X J 0 Z X J s e U J h b G F u Y 2 V T a G V l d C 9 T b 3 V y Y 2 U u e z I w M T U t M D M t M z E s M z N 9 J n F 1 b 3 Q 7 L C Z x d W 9 0 O 1 N l Y 3 R p b 2 4 x L 1 N 0 b 2 N r Y W 5 h b H l z a X N R d W F y d G V y b H l C Y W x h b m N l U 2 h l Z X Q v U 2 9 1 c m N l L n s y M D E 0 L T E y L T M x L D M 0 f S Z x d W 9 0 O y w m c X V v d D t T Z W N 0 a W 9 u M S 9 T d G 9 j a 2 F u Y W x 5 c 2 l z U X V h c n R l c m x 5 Q m F s Y W 5 j Z V N o Z W V 0 L 1 N v d X J j Z S 5 7 M j A x N C 0 w O S 0 z M C w z N X 0 m c X V v d D s s J n F 1 b 3 Q 7 U 2 V j d G l v b j E v U 3 R v Y 2 t h b m F s e X N p c 1 F 1 Y X J 0 Z X J s e U J h b G F u Y 2 V T a G V l d C 9 T b 3 V y Y 2 U u e z I w M T Q t M D Y t M z A s M z Z 9 J n F 1 b 3 Q 7 L C Z x d W 9 0 O 1 N l Y 3 R p b 2 4 x L 1 N 0 b 2 N r Y W 5 h b H l z a X N R d W F y d G V y b H l C Y W x h b m N l U 2 h l Z X Q v U 2 9 1 c m N l L n s y M D E 0 L T A z L T M x L D M 3 f S Z x d W 9 0 O y w m c X V v d D t T Z W N 0 a W 9 u M S 9 T d G 9 j a 2 F u Y W x 5 c 2 l z U X V h c n R l c m x 5 Q m F s Y W 5 j Z V N o Z W V 0 L 1 N v d X J j Z S 5 7 M j A x M y 0 x M i 0 z M S w z O H 0 m c X V v d D s s J n F 1 b 3 Q 7 U 2 V j d G l v b j E v U 3 R v Y 2 t h b m F s e X N p c 1 F 1 Y X J 0 Z X J s e U J h b G F u Y 2 V T a G V l d C 9 T b 3 V y Y 2 U u e z I w M T M t M D k t M z A s M z l 9 J n F 1 b 3 Q 7 L C Z x d W 9 0 O 1 N l Y 3 R p b 2 4 x L 1 N 0 b 2 N r Y W 5 h b H l z a X N R d W F y d G V y b H l C Y W x h b m N l U 2 h l Z X Q v U 2 9 1 c m N l L n s y M D E z L T A 2 L T M w L D Q w f S Z x d W 9 0 O y w m c X V v d D t T Z W N 0 a W 9 u M S 9 T d G 9 j a 2 F u Y W x 5 c 2 l z U X V h c n R l c m x 5 Q m F s Y W 5 j Z V N o Z W V 0 L 1 N v d X J j Z S 5 7 K z c w I F F 1 Y X J 0 Z X J z L D Q x f S Z x d W 9 0 O 1 0 s J n F 1 b 3 Q 7 U m V s Y X R p b 2 5 z a G l w S W 5 m b y Z x d W 9 0 O z p b X X 0 i I C 8 + P E V u d H J 5 I F R 5 c G U 9 I k Z p b G x T d G F 0 d X M i I F Z h b H V l P S J z Q 2 9 t c G x l d G U i I C 8 + P E V u d H J 5 I F R 5 c G U 9 I k Z p b G x D b 2 x 1 b W 5 O Y W 1 l c y I g V m F s d W U 9 I n N b J n F 1 b 3 Q 7 U X V h c n R l c i B F b m R l Z C Z x d W 9 0 O y w m c X V v d D s y M D I z L T A z L T M x J n F 1 b 3 Q 7 L C Z x d W 9 0 O z I w M j I t M T I t M z E m c X V v d D s s J n F 1 b 3 Q 7 M j A y M i 0 w O S 0 z M C Z x d W 9 0 O y w m c X V v d D s y M D I y L T A 2 L T M w J n F 1 b 3 Q 7 L C Z x d W 9 0 O z I w M j I t M D M t M z E m c X V v d D s s J n F 1 b 3 Q 7 M j A y M S 0 x M i 0 z M S Z x d W 9 0 O y w m c X V v d D s y M D I x L T A 5 L T M w J n F 1 b 3 Q 7 L C Z x d W 9 0 O z I w M j E t M D Y t M z A m c X V v d D s s J n F 1 b 3 Q 7 M j A y M S 0 w M y 0 z M S Z x d W 9 0 O y w m c X V v d D s y M D I w L T E y L T M x J n F 1 b 3 Q 7 L C Z x d W 9 0 O z I w M j A t M D k t M z A m c X V v d D s s J n F 1 b 3 Q 7 M j A y M C 0 w N i 0 z M C Z x d W 9 0 O y w m c X V v d D s y M D I w L T A z L T M x J n F 1 b 3 Q 7 L C Z x d W 9 0 O z I w M T k t M T I t M z E m c X V v d D s s J n F 1 b 3 Q 7 M j A x O S 0 w O S 0 z M C Z x d W 9 0 O y w m c X V v d D s y M D E 5 L T A 2 L T M w J n F 1 b 3 Q 7 L C Z x d W 9 0 O z I w M T k t M D M t M z E m c X V v d D s s J n F 1 b 3 Q 7 M j A x O C 0 x M i 0 z M S Z x d W 9 0 O y w m c X V v d D s y M D E 4 L T A 5 L T M w J n F 1 b 3 Q 7 L C Z x d W 9 0 O z I w M T g t M D Y t M z A m c X V v d D s s J n F 1 b 3 Q 7 M j A x O C 0 w M y 0 z M S Z x d W 9 0 O y w m c X V v d D s y M D E 3 L T E y L T M x J n F 1 b 3 Q 7 L C Z x d W 9 0 O z I w M T c t M D k t M z A m c X V v d D s s J n F 1 b 3 Q 7 M j A x N y 0 w N i 0 z M C Z x d W 9 0 O y w m c X V v d D s y M D E 3 L T A z L T M x J n F 1 b 3 Q 7 L C Z x d W 9 0 O z I w M T Y t M T I t M z E m c X V v d D s s J n F 1 b 3 Q 7 M j A x N i 0 w O S 0 z M C Z x d W 9 0 O y w m c X V v d D s y M D E 2 L T A 2 L T M w J n F 1 b 3 Q 7 L C Z x d W 9 0 O z I w M T Y t M D M t M z E m c X V v d D s s J n F 1 b 3 Q 7 M j A x N S 0 x M i 0 z M S Z x d W 9 0 O y w m c X V v d D s y M D E 1 L T A 5 L T M w J n F 1 b 3 Q 7 L C Z x d W 9 0 O z I w M T U t M D Y t M z A m c X V v d D s s J n F 1 b 3 Q 7 M j A x N S 0 w M y 0 z M S Z x d W 9 0 O y w m c X V v d D s y M D E 0 L T E y L T M x J n F 1 b 3 Q 7 L C Z x d W 9 0 O z I w M T Q t M D k t M z A m c X V v d D s s J n F 1 b 3 Q 7 M j A x N C 0 w N i 0 z M C Z x d W 9 0 O y w m c X V v d D s y M D E 0 L T A z L T M x J n F 1 b 3 Q 7 L C Z x d W 9 0 O z I w M T M t M T I t M z E m c X V v d D s s J n F 1 b 3 Q 7 M j A x M y 0 w O S 0 z M C Z x d W 9 0 O y w m c X V v d D s y M D E z L T A 2 L T M w J n F 1 b 3 Q 7 L C Z x d W 9 0 O y s 3 M C B R d W F y d G V y c y Z x d W 9 0 O 1 0 i I C 8 + P E V u d H J 5 I F R 5 c G U 9 I k Z p b G x D b 2 x 1 b W 5 U e X B l c y I g V m F s d W U 9 I n N C Z 1 V G Q l F V R k J R V U Z C U V V G Q l F V R k J R V U Z C U V V G Q l F V R k J R V U Z C U V V G Q l F V R k J R V U Z C U V V G Q l F V R i I g L z 4 8 R W 5 0 c n k g V H l w Z T 0 i R m l s b E x h c 3 R V c G R h d G V k I i B W Y W x 1 Z T 0 i Z D I w M j M t M D Y t M j d U M T M 6 M j E 6 M D A u M j M 2 N j k 5 N V o i I C 8 + P E V u d H J 5 I F R 5 c G U 9 I k Z p b G x F c n J v c k N v Z G U i I F Z h b H V l P S J z V W 5 r b m 9 3 b i I g L z 4 8 R W 5 0 c n k g V H l w Z T 0 i R m l s b E V y c m 9 y Q 2 9 1 b n Q i I F Z h b H V l P S J s M z I i I C 8 + P E V u d H J 5 I F R 5 c G U 9 I k x v Y W R l Z F R v Q W 5 h b H l z a X N T Z X J 2 a W N l c y I g V m F s d W U 9 I m w w I i A v P j x F b n R y e S B U e X B l P S J G a W x s Q 2 9 1 b n Q i I F Z h b H V l P S J s M z I i I C 8 + P E V u d H J 5 I F R 5 c G U 9 I l F 1 Z X J 5 S U Q i I F Z h b H V l P S J z Y m Q x Y j E 0 M z E t M T Z j Y y 0 0 N D E z L T k 1 Z G Q t M D I 3 N z c z Z D g 5 Y 2 Y 5 I i A v P j x F b n R y e S B U e X B l P S J B Z G R l Z F R v R G F 0 Y U 1 v Z G V s I i B W Y W x 1 Z T 0 i b D E i I C 8 + P C 9 T d G F i b G V F b n R y a W V z P j w v S X R l b T 4 8 S X R l b T 4 8 S X R l b U x v Y 2 F 0 a W 9 u P j x J d G V t V H l w Z T 5 G b 3 J t d W x h P C 9 J d G V t V H l w Z T 4 8 S X R l b V B h d G g + U 2 V j d G l v b j E v U 3 R v Y 2 t h b m F s e X N p c 1 F 1 Y X J 0 Z X J s e U J h b G F u Y 2 V T a G V l d C 9 T b 3 V y Y 2 U 8 L 0 l 0 Z W 1 Q Y X R o P j w v S X R l b U x v Y 2 F 0 a W 9 u P j x T d G F i b G V F b n R y a W V z I C 8 + P C 9 J d G V t P j x J d G V t P j x J d G V t T G 9 j Y X R p b 2 4 + P E l 0 Z W 1 U e X B l P k Z v c m 1 1 b G E 8 L 0 l 0 Z W 1 U e X B l P j x J d G V t U G F 0 a D 5 T Z W N 0 a W 9 u M S 9 T d G 9 j a 2 F u Y W x 5 c 2 l z U X V h c n R l c m x 5 Q 2 F z a E Z s b 3 d T d G F 0 Z W 1 l b n Q 8 L 0 l 0 Z W 1 Q Y X R o P j w v S X R l b U x v Y 2 F 0 a W 9 u P j x T d G F i b G V F b n R y a W V z P j x F b n R y e S B U e X B l P S J J c 1 B y a X Z h d G U i I F Z h b H V l P S J s M C I g L z 4 8 R W 5 0 c n k g V H l w Z T 0 i R m l s b E V u Y W J s Z W Q i I F Z h b H V l P S J s M S I g L z 4 8 R W 5 0 c n k g V H l w Z T 0 i U m V s Y X R p b 2 5 z a G l w S W 5 m b 0 N v b n R h a W 5 l c i I g V m F s d W U 9 I n N 7 J n F 1 b 3 Q 7 Y 2 9 s d W 1 u Q 2 9 1 b n Q m c X V v d D s 6 N D I s J n F 1 b 3 Q 7 a 2 V 5 Q 2 9 s d W 1 u T m F t Z X M m c X V v d D s 6 W 1 0 s J n F 1 b 3 Q 7 c X V l c n l S Z W x h d G l v b n N o a X B z J n F 1 b 3 Q 7 O l t d L C Z x d W 9 0 O 2 N v b H V t b k l k Z W 5 0 a X R p Z X M m c X V v d D s 6 W y Z x d W 9 0 O 1 N l Y 3 R p b 2 4 x L 1 N 0 b 2 N r Y W 5 h b H l z a X N R d W F y d G V y b H l D Y X N o R m x v d 1 N 0 Y X R l b W V u d C 9 T b 3 V y Y 2 U u e 1 F 1 Y X J 0 Z X I g R W 5 k Z W Q s M H 0 m c X V v d D s s J n F 1 b 3 Q 7 U 2 V j d G l v b j E v U 3 R v Y 2 t h b m F s e X N p c 1 F 1 Y X J 0 Z X J s e U N h c 2 h G b G 9 3 U 3 R h d G V t Z W 5 0 L 1 N v d X J j Z S 5 7 M j A y M y 0 w M y 0 z M S w x f S Z x d W 9 0 O y w m c X V v d D t T Z W N 0 a W 9 u M S 9 T d G 9 j a 2 F u Y W x 5 c 2 l z U X V h c n R l c m x 5 Q 2 F z a E Z s b 3 d T d G F 0 Z W 1 l b n Q v U 2 9 1 c m N l L n s y M D I y L T E y L T M x L D J 9 J n F 1 b 3 Q 7 L C Z x d W 9 0 O 1 N l Y 3 R p b 2 4 x L 1 N 0 b 2 N r Y W 5 h b H l z a X N R d W F y d G V y b H l D Y X N o R m x v d 1 N 0 Y X R l b W V u d C 9 T b 3 V y Y 2 U u e z I w M j I t M D k t M z A s M 3 0 m c X V v d D s s J n F 1 b 3 Q 7 U 2 V j d G l v b j E v U 3 R v Y 2 t h b m F s e X N p c 1 F 1 Y X J 0 Z X J s e U N h c 2 h G b G 9 3 U 3 R h d G V t Z W 5 0 L 1 N v d X J j Z S 5 7 M j A y M i 0 w N i 0 z M C w 0 f S Z x d W 9 0 O y w m c X V v d D t T Z W N 0 a W 9 u M S 9 T d G 9 j a 2 F u Y W x 5 c 2 l z U X V h c n R l c m x 5 Q 2 F z a E Z s b 3 d T d G F 0 Z W 1 l b n Q v U 2 9 1 c m N l L n s y M D I y L T A z L T M x L D V 9 J n F 1 b 3 Q 7 L C Z x d W 9 0 O 1 N l Y 3 R p b 2 4 x L 1 N 0 b 2 N r Y W 5 h b H l z a X N R d W F y d G V y b H l D Y X N o R m x v d 1 N 0 Y X R l b W V u d C 9 T b 3 V y Y 2 U u e z I w M j E t M T I t M z E s N n 0 m c X V v d D s s J n F 1 b 3 Q 7 U 2 V j d G l v b j E v U 3 R v Y 2 t h b m F s e X N p c 1 F 1 Y X J 0 Z X J s e U N h c 2 h G b G 9 3 U 3 R h d G V t Z W 5 0 L 1 N v d X J j Z S 5 7 M j A y M S 0 w O S 0 z M C w 3 f S Z x d W 9 0 O y w m c X V v d D t T Z W N 0 a W 9 u M S 9 T d G 9 j a 2 F u Y W x 5 c 2 l z U X V h c n R l c m x 5 Q 2 F z a E Z s b 3 d T d G F 0 Z W 1 l b n Q v U 2 9 1 c m N l L n s y M D I x L T A 2 L T M w L D h 9 J n F 1 b 3 Q 7 L C Z x d W 9 0 O 1 N l Y 3 R p b 2 4 x L 1 N 0 b 2 N r Y W 5 h b H l z a X N R d W F y d G V y b H l D Y X N o R m x v d 1 N 0 Y X R l b W V u d C 9 T b 3 V y Y 2 U u e z I w M j E t M D M t M z E s O X 0 m c X V v d D s s J n F 1 b 3 Q 7 U 2 V j d G l v b j E v U 3 R v Y 2 t h b m F s e X N p c 1 F 1 Y X J 0 Z X J s e U N h c 2 h G b G 9 3 U 3 R h d G V t Z W 5 0 L 1 N v d X J j Z S 5 7 M j A y M C 0 x M i 0 z M S w x M H 0 m c X V v d D s s J n F 1 b 3 Q 7 U 2 V j d G l v b j E v U 3 R v Y 2 t h b m F s e X N p c 1 F 1 Y X J 0 Z X J s e U N h c 2 h G b G 9 3 U 3 R h d G V t Z W 5 0 L 1 N v d X J j Z S 5 7 M j A y M C 0 w O S 0 z M C w x M X 0 m c X V v d D s s J n F 1 b 3 Q 7 U 2 V j d G l v b j E v U 3 R v Y 2 t h b m F s e X N p c 1 F 1 Y X J 0 Z X J s e U N h c 2 h G b G 9 3 U 3 R h d G V t Z W 5 0 L 1 N v d X J j Z S 5 7 M j A y M C 0 w N i 0 z M C w x M n 0 m c X V v d D s s J n F 1 b 3 Q 7 U 2 V j d G l v b j E v U 3 R v Y 2 t h b m F s e X N p c 1 F 1 Y X J 0 Z X J s e U N h c 2 h G b G 9 3 U 3 R h d G V t Z W 5 0 L 1 N v d X J j Z S 5 7 M j A y M C 0 w M y 0 z M S w x M 3 0 m c X V v d D s s J n F 1 b 3 Q 7 U 2 V j d G l v b j E v U 3 R v Y 2 t h b m F s e X N p c 1 F 1 Y X J 0 Z X J s e U N h c 2 h G b G 9 3 U 3 R h d G V t Z W 5 0 L 1 N v d X J j Z S 5 7 M j A x O S 0 x M i 0 z M S w x N H 0 m c X V v d D s s J n F 1 b 3 Q 7 U 2 V j d G l v b j E v U 3 R v Y 2 t h b m F s e X N p c 1 F 1 Y X J 0 Z X J s e U N h c 2 h G b G 9 3 U 3 R h d G V t Z W 5 0 L 1 N v d X J j Z S 5 7 M j A x O S 0 w O S 0 z M C w x N X 0 m c X V v d D s s J n F 1 b 3 Q 7 U 2 V j d G l v b j E v U 3 R v Y 2 t h b m F s e X N p c 1 F 1 Y X J 0 Z X J s e U N h c 2 h G b G 9 3 U 3 R h d G V t Z W 5 0 L 1 N v d X J j Z S 5 7 M j A x O S 0 w N i 0 z M C w x N n 0 m c X V v d D s s J n F 1 b 3 Q 7 U 2 V j d G l v b j E v U 3 R v Y 2 t h b m F s e X N p c 1 F 1 Y X J 0 Z X J s e U N h c 2 h G b G 9 3 U 3 R h d G V t Z W 5 0 L 1 N v d X J j Z S 5 7 M j A x O S 0 w M y 0 z M S w x N 3 0 m c X V v d D s s J n F 1 b 3 Q 7 U 2 V j d G l v b j E v U 3 R v Y 2 t h b m F s e X N p c 1 F 1 Y X J 0 Z X J s e U N h c 2 h G b G 9 3 U 3 R h d G V t Z W 5 0 L 1 N v d X J j Z S 5 7 M j A x O C 0 x M i 0 z M S w x O H 0 m c X V v d D s s J n F 1 b 3 Q 7 U 2 V j d G l v b j E v U 3 R v Y 2 t h b m F s e X N p c 1 F 1 Y X J 0 Z X J s e U N h c 2 h G b G 9 3 U 3 R h d G V t Z W 5 0 L 1 N v d X J j Z S 5 7 M j A x O C 0 w O S 0 z M C w x O X 0 m c X V v d D s s J n F 1 b 3 Q 7 U 2 V j d G l v b j E v U 3 R v Y 2 t h b m F s e X N p c 1 F 1 Y X J 0 Z X J s e U N h c 2 h G b G 9 3 U 3 R h d G V t Z W 5 0 L 1 N v d X J j Z S 5 7 M j A x O C 0 w N i 0 z M C w y M H 0 m c X V v d D s s J n F 1 b 3 Q 7 U 2 V j d G l v b j E v U 3 R v Y 2 t h b m F s e X N p c 1 F 1 Y X J 0 Z X J s e U N h c 2 h G b G 9 3 U 3 R h d G V t Z W 5 0 L 1 N v d X J j Z S 5 7 M j A x O C 0 w M y 0 z M S w y M X 0 m c X V v d D s s J n F 1 b 3 Q 7 U 2 V j d G l v b j E v U 3 R v Y 2 t h b m F s e X N p c 1 F 1 Y X J 0 Z X J s e U N h c 2 h G b G 9 3 U 3 R h d G V t Z W 5 0 L 1 N v d X J j Z S 5 7 M j A x N y 0 x M i 0 z M S w y M n 0 m c X V v d D s s J n F 1 b 3 Q 7 U 2 V j d G l v b j E v U 3 R v Y 2 t h b m F s e X N p c 1 F 1 Y X J 0 Z X J s e U N h c 2 h G b G 9 3 U 3 R h d G V t Z W 5 0 L 1 N v d X J j Z S 5 7 M j A x N y 0 w O S 0 z M C w y M 3 0 m c X V v d D s s J n F 1 b 3 Q 7 U 2 V j d G l v b j E v U 3 R v Y 2 t h b m F s e X N p c 1 F 1 Y X J 0 Z X J s e U N h c 2 h G b G 9 3 U 3 R h d G V t Z W 5 0 L 1 N v d X J j Z S 5 7 M j A x N y 0 w N i 0 z M C w y N H 0 m c X V v d D s s J n F 1 b 3 Q 7 U 2 V j d G l v b j E v U 3 R v Y 2 t h b m F s e X N p c 1 F 1 Y X J 0 Z X J s e U N h c 2 h G b G 9 3 U 3 R h d G V t Z W 5 0 L 1 N v d X J j Z S 5 7 M j A x N y 0 w M y 0 z M S w y N X 0 m c X V v d D s s J n F 1 b 3 Q 7 U 2 V j d G l v b j E v U 3 R v Y 2 t h b m F s e X N p c 1 F 1 Y X J 0 Z X J s e U N h c 2 h G b G 9 3 U 3 R h d G V t Z W 5 0 L 1 N v d X J j Z S 5 7 M j A x N i 0 x M i 0 z M S w y N n 0 m c X V v d D s s J n F 1 b 3 Q 7 U 2 V j d G l v b j E v U 3 R v Y 2 t h b m F s e X N p c 1 F 1 Y X J 0 Z X J s e U N h c 2 h G b G 9 3 U 3 R h d G V t Z W 5 0 L 1 N v d X J j Z S 5 7 M j A x N i 0 w O S 0 z M C w y N 3 0 m c X V v d D s s J n F 1 b 3 Q 7 U 2 V j d G l v b j E v U 3 R v Y 2 t h b m F s e X N p c 1 F 1 Y X J 0 Z X J s e U N h c 2 h G b G 9 3 U 3 R h d G V t Z W 5 0 L 1 N v d X J j Z S 5 7 M j A x N i 0 w N i 0 z M C w y O H 0 m c X V v d D s s J n F 1 b 3 Q 7 U 2 V j d G l v b j E v U 3 R v Y 2 t h b m F s e X N p c 1 F 1 Y X J 0 Z X J s e U N h c 2 h G b G 9 3 U 3 R h d G V t Z W 5 0 L 1 N v d X J j Z S 5 7 M j A x N i 0 w M y 0 z M S w y O X 0 m c X V v d D s s J n F 1 b 3 Q 7 U 2 V j d G l v b j E v U 3 R v Y 2 t h b m F s e X N p c 1 F 1 Y X J 0 Z X J s e U N h c 2 h G b G 9 3 U 3 R h d G V t Z W 5 0 L 1 N v d X J j Z S 5 7 M j A x N S 0 x M i 0 z M S w z M H 0 m c X V v d D s s J n F 1 b 3 Q 7 U 2 V j d G l v b j E v U 3 R v Y 2 t h b m F s e X N p c 1 F 1 Y X J 0 Z X J s e U N h c 2 h G b G 9 3 U 3 R h d G V t Z W 5 0 L 1 N v d X J j Z S 5 7 M j A x N S 0 w O S 0 z M C w z M X 0 m c X V v d D s s J n F 1 b 3 Q 7 U 2 V j d G l v b j E v U 3 R v Y 2 t h b m F s e X N p c 1 F 1 Y X J 0 Z X J s e U N h c 2 h G b G 9 3 U 3 R h d G V t Z W 5 0 L 1 N v d X J j Z S 5 7 M j A x N S 0 w N i 0 z M C w z M n 0 m c X V v d D s s J n F 1 b 3 Q 7 U 2 V j d G l v b j E v U 3 R v Y 2 t h b m F s e X N p c 1 F 1 Y X J 0 Z X J s e U N h c 2 h G b G 9 3 U 3 R h d G V t Z W 5 0 L 1 N v d X J j Z S 5 7 M j A x N S 0 w M y 0 z M S w z M 3 0 m c X V v d D s s J n F 1 b 3 Q 7 U 2 V j d G l v b j E v U 3 R v Y 2 t h b m F s e X N p c 1 F 1 Y X J 0 Z X J s e U N h c 2 h G b G 9 3 U 3 R h d G V t Z W 5 0 L 1 N v d X J j Z S 5 7 M j A x N C 0 x M i 0 z M S w z N H 0 m c X V v d D s s J n F 1 b 3 Q 7 U 2 V j d G l v b j E v U 3 R v Y 2 t h b m F s e X N p c 1 F 1 Y X J 0 Z X J s e U N h c 2 h G b G 9 3 U 3 R h d G V t Z W 5 0 L 1 N v d X J j Z S 5 7 M j A x N C 0 w O S 0 z M C w z N X 0 m c X V v d D s s J n F 1 b 3 Q 7 U 2 V j d G l v b j E v U 3 R v Y 2 t h b m F s e X N p c 1 F 1 Y X J 0 Z X J s e U N h c 2 h G b G 9 3 U 3 R h d G V t Z W 5 0 L 1 N v d X J j Z S 5 7 M j A x N C 0 w N i 0 z M C w z N n 0 m c X V v d D s s J n F 1 b 3 Q 7 U 2 V j d G l v b j E v U 3 R v Y 2 t h b m F s e X N p c 1 F 1 Y X J 0 Z X J s e U N h c 2 h G b G 9 3 U 3 R h d G V t Z W 5 0 L 1 N v d X J j Z S 5 7 M j A x N C 0 w M y 0 z M S w z N 3 0 m c X V v d D s s J n F 1 b 3 Q 7 U 2 V j d G l v b j E v U 3 R v Y 2 t h b m F s e X N p c 1 F 1 Y X J 0 Z X J s e U N h c 2 h G b G 9 3 U 3 R h d G V t Z W 5 0 L 1 N v d X J j Z S 5 7 M j A x M y 0 x M i 0 z M S w z O H 0 m c X V v d D s s J n F 1 b 3 Q 7 U 2 V j d G l v b j E v U 3 R v Y 2 t h b m F s e X N p c 1 F 1 Y X J 0 Z X J s e U N h c 2 h G b G 9 3 U 3 R h d G V t Z W 5 0 L 1 N v d X J j Z S 5 7 M j A x M y 0 w O S 0 z M C w z O X 0 m c X V v d D s s J n F 1 b 3 Q 7 U 2 V j d G l v b j E v U 3 R v Y 2 t h b m F s e X N p c 1 F 1 Y X J 0 Z X J s e U N h c 2 h G b G 9 3 U 3 R h d G V t Z W 5 0 L 1 N v d X J j Z S 5 7 M j A x M y 0 w N i 0 z M C w 0 M H 0 m c X V v d D s s J n F 1 b 3 Q 7 U 2 V j d G l v b j E v U 3 R v Y 2 t h b m F s e X N p c 1 F 1 Y X J 0 Z X J s e U N h c 2 h G b G 9 3 U 3 R h d G V t Z W 5 0 L 1 N v d X J j Z S 5 7 K z Y 5 I F F 1 Y X J 0 Z X J z L D Q x f S Z x d W 9 0 O 1 0 s J n F 1 b 3 Q 7 Q 2 9 s d W 1 u Q 2 9 1 b n Q m c X V v d D s 6 N D I s J n F 1 b 3 Q 7 S 2 V 5 Q 2 9 s d W 1 u T m F t Z X M m c X V v d D s 6 W 1 0 s J n F 1 b 3 Q 7 Q 2 9 s d W 1 u S W R l b n R p d G l l c y Z x d W 9 0 O z p b J n F 1 b 3 Q 7 U 2 V j d G l v b j E v U 3 R v Y 2 t h b m F s e X N p c 1 F 1 Y X J 0 Z X J s e U N h c 2 h G b G 9 3 U 3 R h d G V t Z W 5 0 L 1 N v d X J j Z S 5 7 U X V h c n R l c i B F b m R l Z C w w f S Z x d W 9 0 O y w m c X V v d D t T Z W N 0 a W 9 u M S 9 T d G 9 j a 2 F u Y W x 5 c 2 l z U X V h c n R l c m x 5 Q 2 F z a E Z s b 3 d T d G F 0 Z W 1 l b n Q v U 2 9 1 c m N l L n s y M D I z L T A z L T M x L D F 9 J n F 1 b 3 Q 7 L C Z x d W 9 0 O 1 N l Y 3 R p b 2 4 x L 1 N 0 b 2 N r Y W 5 h b H l z a X N R d W F y d G V y b H l D Y X N o R m x v d 1 N 0 Y X R l b W V u d C 9 T b 3 V y Y 2 U u e z I w M j I t M T I t M z E s M n 0 m c X V v d D s s J n F 1 b 3 Q 7 U 2 V j d G l v b j E v U 3 R v Y 2 t h b m F s e X N p c 1 F 1 Y X J 0 Z X J s e U N h c 2 h G b G 9 3 U 3 R h d G V t Z W 5 0 L 1 N v d X J j Z S 5 7 M j A y M i 0 w O S 0 z M C w z f S Z x d W 9 0 O y w m c X V v d D t T Z W N 0 a W 9 u M S 9 T d G 9 j a 2 F u Y W x 5 c 2 l z U X V h c n R l c m x 5 Q 2 F z a E Z s b 3 d T d G F 0 Z W 1 l b n Q v U 2 9 1 c m N l L n s y M D I y L T A 2 L T M w L D R 9 J n F 1 b 3 Q 7 L C Z x d W 9 0 O 1 N l Y 3 R p b 2 4 x L 1 N 0 b 2 N r Y W 5 h b H l z a X N R d W F y d G V y b H l D Y X N o R m x v d 1 N 0 Y X R l b W V u d C 9 T b 3 V y Y 2 U u e z I w M j I t M D M t M z E s N X 0 m c X V v d D s s J n F 1 b 3 Q 7 U 2 V j d G l v b j E v U 3 R v Y 2 t h b m F s e X N p c 1 F 1 Y X J 0 Z X J s e U N h c 2 h G b G 9 3 U 3 R h d G V t Z W 5 0 L 1 N v d X J j Z S 5 7 M j A y M S 0 x M i 0 z M S w 2 f S Z x d W 9 0 O y w m c X V v d D t T Z W N 0 a W 9 u M S 9 T d G 9 j a 2 F u Y W x 5 c 2 l z U X V h c n R l c m x 5 Q 2 F z a E Z s b 3 d T d G F 0 Z W 1 l b n Q v U 2 9 1 c m N l L n s y M D I x L T A 5 L T M w L D d 9 J n F 1 b 3 Q 7 L C Z x d W 9 0 O 1 N l Y 3 R p b 2 4 x L 1 N 0 b 2 N r Y W 5 h b H l z a X N R d W F y d G V y b H l D Y X N o R m x v d 1 N 0 Y X R l b W V u d C 9 T b 3 V y Y 2 U u e z I w M j E t M D Y t M z A s O H 0 m c X V v d D s s J n F 1 b 3 Q 7 U 2 V j d G l v b j E v U 3 R v Y 2 t h b m F s e X N p c 1 F 1 Y X J 0 Z X J s e U N h c 2 h G b G 9 3 U 3 R h d G V t Z W 5 0 L 1 N v d X J j Z S 5 7 M j A y M S 0 w M y 0 z M S w 5 f S Z x d W 9 0 O y w m c X V v d D t T Z W N 0 a W 9 u M S 9 T d G 9 j a 2 F u Y W x 5 c 2 l z U X V h c n R l c m x 5 Q 2 F z a E Z s b 3 d T d G F 0 Z W 1 l b n Q v U 2 9 1 c m N l L n s y M D I w L T E y L T M x L D E w f S Z x d W 9 0 O y w m c X V v d D t T Z W N 0 a W 9 u M S 9 T d G 9 j a 2 F u Y W x 5 c 2 l z U X V h c n R l c m x 5 Q 2 F z a E Z s b 3 d T d G F 0 Z W 1 l b n Q v U 2 9 1 c m N l L n s y M D I w L T A 5 L T M w L D E x f S Z x d W 9 0 O y w m c X V v d D t T Z W N 0 a W 9 u M S 9 T d G 9 j a 2 F u Y W x 5 c 2 l z U X V h c n R l c m x 5 Q 2 F z a E Z s b 3 d T d G F 0 Z W 1 l b n Q v U 2 9 1 c m N l L n s y M D I w L T A 2 L T M w L D E y f S Z x d W 9 0 O y w m c X V v d D t T Z W N 0 a W 9 u M S 9 T d G 9 j a 2 F u Y W x 5 c 2 l z U X V h c n R l c m x 5 Q 2 F z a E Z s b 3 d T d G F 0 Z W 1 l b n Q v U 2 9 1 c m N l L n s y M D I w L T A z L T M x L D E z f S Z x d W 9 0 O y w m c X V v d D t T Z W N 0 a W 9 u M S 9 T d G 9 j a 2 F u Y W x 5 c 2 l z U X V h c n R l c m x 5 Q 2 F z a E Z s b 3 d T d G F 0 Z W 1 l b n Q v U 2 9 1 c m N l L n s y M D E 5 L T E y L T M x L D E 0 f S Z x d W 9 0 O y w m c X V v d D t T Z W N 0 a W 9 u M S 9 T d G 9 j a 2 F u Y W x 5 c 2 l z U X V h c n R l c m x 5 Q 2 F z a E Z s b 3 d T d G F 0 Z W 1 l b n Q v U 2 9 1 c m N l L n s y M D E 5 L T A 5 L T M w L D E 1 f S Z x d W 9 0 O y w m c X V v d D t T Z W N 0 a W 9 u M S 9 T d G 9 j a 2 F u Y W x 5 c 2 l z U X V h c n R l c m x 5 Q 2 F z a E Z s b 3 d T d G F 0 Z W 1 l b n Q v U 2 9 1 c m N l L n s y M D E 5 L T A 2 L T M w L D E 2 f S Z x d W 9 0 O y w m c X V v d D t T Z W N 0 a W 9 u M S 9 T d G 9 j a 2 F u Y W x 5 c 2 l z U X V h c n R l c m x 5 Q 2 F z a E Z s b 3 d T d G F 0 Z W 1 l b n Q v U 2 9 1 c m N l L n s y M D E 5 L T A z L T M x L D E 3 f S Z x d W 9 0 O y w m c X V v d D t T Z W N 0 a W 9 u M S 9 T d G 9 j a 2 F u Y W x 5 c 2 l z U X V h c n R l c m x 5 Q 2 F z a E Z s b 3 d T d G F 0 Z W 1 l b n Q v U 2 9 1 c m N l L n s y M D E 4 L T E y L T M x L D E 4 f S Z x d W 9 0 O y w m c X V v d D t T Z W N 0 a W 9 u M S 9 T d G 9 j a 2 F u Y W x 5 c 2 l z U X V h c n R l c m x 5 Q 2 F z a E Z s b 3 d T d G F 0 Z W 1 l b n Q v U 2 9 1 c m N l L n s y M D E 4 L T A 5 L T M w L D E 5 f S Z x d W 9 0 O y w m c X V v d D t T Z W N 0 a W 9 u M S 9 T d G 9 j a 2 F u Y W x 5 c 2 l z U X V h c n R l c m x 5 Q 2 F z a E Z s b 3 d T d G F 0 Z W 1 l b n Q v U 2 9 1 c m N l L n s y M D E 4 L T A 2 L T M w L D I w f S Z x d W 9 0 O y w m c X V v d D t T Z W N 0 a W 9 u M S 9 T d G 9 j a 2 F u Y W x 5 c 2 l z U X V h c n R l c m x 5 Q 2 F z a E Z s b 3 d T d G F 0 Z W 1 l b n Q v U 2 9 1 c m N l L n s y M D E 4 L T A z L T M x L D I x f S Z x d W 9 0 O y w m c X V v d D t T Z W N 0 a W 9 u M S 9 T d G 9 j a 2 F u Y W x 5 c 2 l z U X V h c n R l c m x 5 Q 2 F z a E Z s b 3 d T d G F 0 Z W 1 l b n Q v U 2 9 1 c m N l L n s y M D E 3 L T E y L T M x L D I y f S Z x d W 9 0 O y w m c X V v d D t T Z W N 0 a W 9 u M S 9 T d G 9 j a 2 F u Y W x 5 c 2 l z U X V h c n R l c m x 5 Q 2 F z a E Z s b 3 d T d G F 0 Z W 1 l b n Q v U 2 9 1 c m N l L n s y M D E 3 L T A 5 L T M w L D I z f S Z x d W 9 0 O y w m c X V v d D t T Z W N 0 a W 9 u M S 9 T d G 9 j a 2 F u Y W x 5 c 2 l z U X V h c n R l c m x 5 Q 2 F z a E Z s b 3 d T d G F 0 Z W 1 l b n Q v U 2 9 1 c m N l L n s y M D E 3 L T A 2 L T M w L D I 0 f S Z x d W 9 0 O y w m c X V v d D t T Z W N 0 a W 9 u M S 9 T d G 9 j a 2 F u Y W x 5 c 2 l z U X V h c n R l c m x 5 Q 2 F z a E Z s b 3 d T d G F 0 Z W 1 l b n Q v U 2 9 1 c m N l L n s y M D E 3 L T A z L T M x L D I 1 f S Z x d W 9 0 O y w m c X V v d D t T Z W N 0 a W 9 u M S 9 T d G 9 j a 2 F u Y W x 5 c 2 l z U X V h c n R l c m x 5 Q 2 F z a E Z s b 3 d T d G F 0 Z W 1 l b n Q v U 2 9 1 c m N l L n s y M D E 2 L T E y L T M x L D I 2 f S Z x d W 9 0 O y w m c X V v d D t T Z W N 0 a W 9 u M S 9 T d G 9 j a 2 F u Y W x 5 c 2 l z U X V h c n R l c m x 5 Q 2 F z a E Z s b 3 d T d G F 0 Z W 1 l b n Q v U 2 9 1 c m N l L n s y M D E 2 L T A 5 L T M w L D I 3 f S Z x d W 9 0 O y w m c X V v d D t T Z W N 0 a W 9 u M S 9 T d G 9 j a 2 F u Y W x 5 c 2 l z U X V h c n R l c m x 5 Q 2 F z a E Z s b 3 d T d G F 0 Z W 1 l b n Q v U 2 9 1 c m N l L n s y M D E 2 L T A 2 L T M w L D I 4 f S Z x d W 9 0 O y w m c X V v d D t T Z W N 0 a W 9 u M S 9 T d G 9 j a 2 F u Y W x 5 c 2 l z U X V h c n R l c m x 5 Q 2 F z a E Z s b 3 d T d G F 0 Z W 1 l b n Q v U 2 9 1 c m N l L n s y M D E 2 L T A z L T M x L D I 5 f S Z x d W 9 0 O y w m c X V v d D t T Z W N 0 a W 9 u M S 9 T d G 9 j a 2 F u Y W x 5 c 2 l z U X V h c n R l c m x 5 Q 2 F z a E Z s b 3 d T d G F 0 Z W 1 l b n Q v U 2 9 1 c m N l L n s y M D E 1 L T E y L T M x L D M w f S Z x d W 9 0 O y w m c X V v d D t T Z W N 0 a W 9 u M S 9 T d G 9 j a 2 F u Y W x 5 c 2 l z U X V h c n R l c m x 5 Q 2 F z a E Z s b 3 d T d G F 0 Z W 1 l b n Q v U 2 9 1 c m N l L n s y M D E 1 L T A 5 L T M w L D M x f S Z x d W 9 0 O y w m c X V v d D t T Z W N 0 a W 9 u M S 9 T d G 9 j a 2 F u Y W x 5 c 2 l z U X V h c n R l c m x 5 Q 2 F z a E Z s b 3 d T d G F 0 Z W 1 l b n Q v U 2 9 1 c m N l L n s y M D E 1 L T A 2 L T M w L D M y f S Z x d W 9 0 O y w m c X V v d D t T Z W N 0 a W 9 u M S 9 T d G 9 j a 2 F u Y W x 5 c 2 l z U X V h c n R l c m x 5 Q 2 F z a E Z s b 3 d T d G F 0 Z W 1 l b n Q v U 2 9 1 c m N l L n s y M D E 1 L T A z L T M x L D M z f S Z x d W 9 0 O y w m c X V v d D t T Z W N 0 a W 9 u M S 9 T d G 9 j a 2 F u Y W x 5 c 2 l z U X V h c n R l c m x 5 Q 2 F z a E Z s b 3 d T d G F 0 Z W 1 l b n Q v U 2 9 1 c m N l L n s y M D E 0 L T E y L T M x L D M 0 f S Z x d W 9 0 O y w m c X V v d D t T Z W N 0 a W 9 u M S 9 T d G 9 j a 2 F u Y W x 5 c 2 l z U X V h c n R l c m x 5 Q 2 F z a E Z s b 3 d T d G F 0 Z W 1 l b n Q v U 2 9 1 c m N l L n s y M D E 0 L T A 5 L T M w L D M 1 f S Z x d W 9 0 O y w m c X V v d D t T Z W N 0 a W 9 u M S 9 T d G 9 j a 2 F u Y W x 5 c 2 l z U X V h c n R l c m x 5 Q 2 F z a E Z s b 3 d T d G F 0 Z W 1 l b n Q v U 2 9 1 c m N l L n s y M D E 0 L T A 2 L T M w L D M 2 f S Z x d W 9 0 O y w m c X V v d D t T Z W N 0 a W 9 u M S 9 T d G 9 j a 2 F u Y W x 5 c 2 l z U X V h c n R l c m x 5 Q 2 F z a E Z s b 3 d T d G F 0 Z W 1 l b n Q v U 2 9 1 c m N l L n s y M D E 0 L T A z L T M x L D M 3 f S Z x d W 9 0 O y w m c X V v d D t T Z W N 0 a W 9 u M S 9 T d G 9 j a 2 F u Y W x 5 c 2 l z U X V h c n R l c m x 5 Q 2 F z a E Z s b 3 d T d G F 0 Z W 1 l b n Q v U 2 9 1 c m N l L n s y M D E z L T E y L T M x L D M 4 f S Z x d W 9 0 O y w m c X V v d D t T Z W N 0 a W 9 u M S 9 T d G 9 j a 2 F u Y W x 5 c 2 l z U X V h c n R l c m x 5 Q 2 F z a E Z s b 3 d T d G F 0 Z W 1 l b n Q v U 2 9 1 c m N l L n s y M D E z L T A 5 L T M w L D M 5 f S Z x d W 9 0 O y w m c X V v d D t T Z W N 0 a W 9 u M S 9 T d G 9 j a 2 F u Y W x 5 c 2 l z U X V h c n R l c m x 5 Q 2 F z a E Z s b 3 d T d G F 0 Z W 1 l b n Q v U 2 9 1 c m N l L n s y M D E z L T A 2 L T M w L D Q w f S Z x d W 9 0 O y w m c X V v d D t T Z W N 0 a W 9 u M S 9 T d G 9 j a 2 F u Y W x 5 c 2 l z U X V h c n R l c m x 5 Q 2 F z a E Z s b 3 d T d G F 0 Z W 1 l b n Q v U 2 9 1 c m N l L n s r N j k g U X V h c n R l c n M s N D F 9 J n F 1 b 3 Q 7 X S w m c X V v d D t S Z W x h d G l v b n N o a X B J b m Z v J n F 1 b 3 Q 7 O l t d f S I g L z 4 8 R W 5 0 c n k g V H l w Z T 0 i R m l s b E V y c m 9 y Q 2 9 k Z S I g V m F s d W U 9 I n N V b m t u b 3 d u 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R d W F y d G V y I E V u Z G V k J n F 1 b 3 Q 7 L C Z x d W 9 0 O z I w M j M t M D M t M z E m c X V v d D s s J n F 1 b 3 Q 7 M j A y M i 0 x M i 0 z M S Z x d W 9 0 O y w m c X V v d D s y M D I y L T A 5 L T M w J n F 1 b 3 Q 7 L C Z x d W 9 0 O z I w M j I t M D Y t M z A m c X V v d D s s J n F 1 b 3 Q 7 M j A y M i 0 w M y 0 z M S Z x d W 9 0 O y w m c X V v d D s y M D I x L T E y L T M x J n F 1 b 3 Q 7 L C Z x d W 9 0 O z I w M j E t M D k t M z A m c X V v d D s s J n F 1 b 3 Q 7 M j A y M S 0 w N i 0 z M C Z x d W 9 0 O y w m c X V v d D s y M D I x L T A z L T M x J n F 1 b 3 Q 7 L C Z x d W 9 0 O z I w M j A t M T I t M z E m c X V v d D s s J n F 1 b 3 Q 7 M j A y M C 0 w O S 0 z M C Z x d W 9 0 O y w m c X V v d D s y M D I w L T A 2 L T M w J n F 1 b 3 Q 7 L C Z x d W 9 0 O z I w M j A t M D M t M z E m c X V v d D s s J n F 1 b 3 Q 7 M j A x O S 0 x M i 0 z M S Z x d W 9 0 O y w m c X V v d D s y M D E 5 L T A 5 L T M w J n F 1 b 3 Q 7 L C Z x d W 9 0 O z I w M T k t M D Y t M z A m c X V v d D s s J n F 1 b 3 Q 7 M j A x O S 0 w M y 0 z M S Z x d W 9 0 O y w m c X V v d D s y M D E 4 L T E y L T M x J n F 1 b 3 Q 7 L C Z x d W 9 0 O z I w M T g t M D k t M z A m c X V v d D s s J n F 1 b 3 Q 7 M j A x O C 0 w N i 0 z M C Z x d W 9 0 O y w m c X V v d D s y M D E 4 L T A z L T M x J n F 1 b 3 Q 7 L C Z x d W 9 0 O z I w M T c t M T I t M z E m c X V v d D s s J n F 1 b 3 Q 7 M j A x N y 0 w O S 0 z M C Z x d W 9 0 O y w m c X V v d D s y M D E 3 L T A 2 L T M w J n F 1 b 3 Q 7 L C Z x d W 9 0 O z I w M T c t M D M t M z E m c X V v d D s s J n F 1 b 3 Q 7 M j A x N i 0 x M i 0 z M S Z x d W 9 0 O y w m c X V v d D s y M D E 2 L T A 5 L T M w J n F 1 b 3 Q 7 L C Z x d W 9 0 O z I w M T Y t M D Y t M z A m c X V v d D s s J n F 1 b 3 Q 7 M j A x N i 0 w M y 0 z M S Z x d W 9 0 O y w m c X V v d D s y M D E 1 L T E y L T M x J n F 1 b 3 Q 7 L C Z x d W 9 0 O z I w M T U t M D k t M z A m c X V v d D s s J n F 1 b 3 Q 7 M j A x N S 0 w N i 0 z M C Z x d W 9 0 O y w m c X V v d D s y M D E 1 L T A z L T M x J n F 1 b 3 Q 7 L C Z x d W 9 0 O z I w M T Q t M T I t M z E m c X V v d D s s J n F 1 b 3 Q 7 M j A x N C 0 w O S 0 z M C Z x d W 9 0 O y w m c X V v d D s y M D E 0 L T A 2 L T M w J n F 1 b 3 Q 7 L C Z x d W 9 0 O z I w M T Q t M D M t M z E m c X V v d D s s J n F 1 b 3 Q 7 M j A x M y 0 x M i 0 z M S Z x d W 9 0 O y w m c X V v d D s y M D E z L T A 5 L T M w J n F 1 b 3 Q 7 L C Z x d W 9 0 O z I w M T M t M D Y t M z A m c X V v d D s s J n F 1 b 3 Q 7 K z Y 5 I F F 1 Y X J 0 Z X J z J n F 1 b 3 Q 7 X S I g L z 4 8 R W 5 0 c n k g V H l w Z T 0 i R m l s b E N v b H V t b l R 5 c G V z I i B W Y W x 1 Z T 0 i c 0 J n V U Z C U V V G Q l F V R k J R V U Z C U V V G Q l F V R k J R V U Z C U V V G Q l F V R k J R V U Z C U V V G Q l F V R k J R V U Z C U V V G I i A v P j x F b n R y e S B U e X B l P S J G a W x s T G F z d F V w Z G F 0 Z W Q i I F Z h b H V l P S J k M j A y M y 0 w N i 0 y N 1 Q x M z o y M T o w O C 4 4 O T A 1 N D M z W i I g L z 4 8 R W 5 0 c n k g V H l w Z T 0 i R m l s b F R h c m d l d C I g V m F s d W U 9 I n N T d G 9 j a 2 F u Y W x 5 c 2 l z U X V h c n R l c m x 5 Q 2 F z a E Z s b 3 d T d G F 0 Z W 1 l b n Q i I C 8 + P E V u d H J 5 I F R 5 c G U 9 I k Z p b G x l Z E N v b X B s Z X R l U m V z d W x 0 V G 9 X b 3 J r c 2 h l Z X Q i I F Z h b H V l P S J s M S I g L z 4 8 R W 5 0 c n k g V H l w Z T 0 i R m l s b F R v R G F 0 Y U 1 v Z G V s R W 5 h Y m x l Z C I g V m F s d W U 9 I m w w I i A v P j x F b n R y e S B U e X B l P S J G a W x s Q 2 9 1 b n Q i I F Z h b H V l P S J s M T k i I C 8 + P E V u d H J 5 I F R 5 c G U 9 I k Z p b G x F c n J v c k N v d W 5 0 I i B W Y W x 1 Z T 0 i b D E 5 I i A v P j x F b n R y e S B U e X B l P S J G a W x s T 2 J q Z W N 0 V H l w Z S I g V m F s d W U 9 I n N U Y W J s Z S I g L z 4 8 R W 5 0 c n k g V H l w Z T 0 i T G 9 h Z G V k V G 9 B b m F s e X N p c 1 N l c n Z p Y 2 V z I i B W Y W x 1 Z T 0 i b D A i I C 8 + P E V u d H J 5 I F R 5 c G U 9 I k Z p b G x T d G F 0 d X M i I F Z h b H V l P S J z Q 2 9 t c G x l d G U i I C 8 + P E V u d H J 5 I F R 5 c G U 9 I l F 1 Z X J 5 S U Q i I F Z h b H V l P S J z M 2 M 2 Y 2 I 5 Z G I t M W V i Y S 0 0 N T Q 3 L T g 0 Z D M t N j Y 5 Z G E 2 O G I 2 N T c y I i A v P j x F b n R y e S B U e X B l P S J B Z G R l Z F R v R G F 0 Y U 1 v Z G V s I i B W Y W x 1 Z T 0 i b D A i I C 8 + P C 9 T d G F i b G V F b n R y a W V z P j w v S X R l b T 4 8 S X R l b T 4 8 S X R l b U x v Y 2 F 0 a W 9 u P j x J d G V t V H l w Z T 5 G b 3 J t d W x h P C 9 J d G V t V H l w Z T 4 8 S X R l b V B h d G g + U 2 V j d G l v b j E v U 3 R v Y 2 t h b m F s e X N p c 1 F 1 Y X J 0 Z X J s e U N h c 2 h G b G 9 3 U 3 R h d G V t Z W 5 0 L 1 N v d X J j Z T w v S X R l b V B h d G g + P C 9 J d G V t T G 9 j Y X R p b 2 4 + P F N 0 Y W J s Z U V u d H J p Z X M g L z 4 8 L 0 l 0 Z W 0 + P E l 0 Z W 0 + P E l 0 Z W 1 M b 2 N h d G l v b j 4 8 S X R l b V R 5 c G U + R m 9 y b X V s Y T w v S X R l b V R 5 c G U + P E l 0 Z W 1 Q Y X R o P l N l Y 3 R p b 2 4 x L 1 N 0 b 2 N r Y W 5 h b H l z a X N R d W F y d G V y b H l S Y X R p b 3 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3 V u d C I g V m F s d W U 9 I m w x N C I g L z 4 8 R W 5 0 c n k g V H l w Z T 0 i R m l s b E V y c m 9 y Q 2 9 1 b n Q i I F Z h b H V l P S J s M T Q i I C 8 + P E V u d H J 5 I F R 5 c G U 9 I k Z p b G x U Y X J n Z X Q i I F Z h b H V l P S J z U 3 R v Y 2 t h b m F s e X N p c 1 F 1 Y X J 0 Z X J s e V J h d G l v c y I g L z 4 8 R W 5 0 c n k g V H l w Z T 0 i R m l s b G V k Q 2 9 t c G x l d G V S Z X N 1 b H R U b 1 d v c m t z a G V l d C I g V m F s d W U 9 I m w x I i A v P j x F b n R y e S B U e X B l P S J G a W x s T G F z d F V w Z G F 0 Z W Q i I F Z h b H V l P S J k M j A y M y 0 w N i 0 y N 1 Q x M z o y M T o w O C 4 5 O D Q x N z g 4 W i I g L z 4 8 R W 5 0 c n k g V H l w Z T 0 i R m l s b E N v b H V t b l R 5 c G V z I i B W Y W x 1 Z T 0 i c 0 J n V U Z C U V V G Q l F V R k J R V U Z C U V V G Q l F V R k J R V U Z C U V V G Q l F V R k J R V U Z C U V V G Q l F V R k J R V U Z C U V V G Q l E 9 P S I g L z 4 8 R W 5 0 c n k g V H l w Z T 0 i R m l s b E N v b H V t b k 5 h b W V z I i B W Y W x 1 Z T 0 i c 1 s m c X V v d D t R d W F y d G V y I E V u Z G V k J n F 1 b 3 Q 7 L C Z x d W 9 0 O 0 N 1 c n J l b n Q m c X V v d D s s J n F 1 b 3 Q 7 M j A y M y 0 w M y 0 z M S Z x d W 9 0 O y w m c X V v d D s y M D I y L T E y L T M x J n F 1 b 3 Q 7 L C Z x d W 9 0 O z I w M j I t M D k t M z A m c X V v d D s s J n F 1 b 3 Q 7 M j A y M i 0 w N i 0 z M C Z x d W 9 0 O y w m c X V v d D s y M D I y L T A z L T M x J n F 1 b 3 Q 7 L C Z x d W 9 0 O z I w M j E t M T I t M z E m c X V v d D s s J n F 1 b 3 Q 7 M j A y M S 0 w O S 0 z M C Z x d W 9 0 O y w m c X V v d D s y M D I x L T A 2 L T M w J n F 1 b 3 Q 7 L C Z x d W 9 0 O z I w M j E t M D M t M z E m c X V v d D s s J n F 1 b 3 Q 7 M j A y M C 0 x M i 0 z M S Z x d W 9 0 O y w m c X V v d D s y M D I w L T A 5 L T M w J n F 1 b 3 Q 7 L C Z x d W 9 0 O z I w M j A t M D Y t M z A m c X V v d D s s J n F 1 b 3 Q 7 M j A y M C 0 w M y 0 z M S Z x d W 9 0 O y w m c X V v d D s y M D E 5 L T E y L T M x J n F 1 b 3 Q 7 L C Z x d W 9 0 O z I w M T k t M D k t M z A m c X V v d D s s J n F 1 b 3 Q 7 M j A x O S 0 w N i 0 z M C Z x d W 9 0 O y w m c X V v d D s y M D E 5 L T A z L T M x J n F 1 b 3 Q 7 L C Z x d W 9 0 O z I w M T g t M T I t M z E m c X V v d D s s J n F 1 b 3 Q 7 M j A x O C 0 w O S 0 z M C Z x d W 9 0 O y w m c X V v d D s y M D E 4 L T A 2 L T M w J n F 1 b 3 Q 7 L C Z x d W 9 0 O z I w M T g t M D M t M z E m c X V v d D s s J n F 1 b 3 Q 7 M j A x N y 0 x M i 0 z M S Z x d W 9 0 O y w m c X V v d D s y M D E 3 L T A 5 L T M w J n F 1 b 3 Q 7 L C Z x d W 9 0 O z I w M T c t M D Y t M z A m c X V v d D s s J n F 1 b 3 Q 7 M j A x N y 0 w M y 0 z M S Z x d W 9 0 O y w m c X V v d D s y M D E 2 L T E y L T M x J n F 1 b 3 Q 7 L C Z x d W 9 0 O z I w M T Y t M D k t M z A m c X V v d D s s J n F 1 b 3 Q 7 M j A x N i 0 w N i 0 z M C Z x d W 9 0 O y w m c X V v d D s y M D E 2 L T A z L T M x J n F 1 b 3 Q 7 L C Z x d W 9 0 O z I w M T U t M T I t M z E m c X V v d D s s J n F 1 b 3 Q 7 M j A x N S 0 w O S 0 z M C Z x d W 9 0 O y w m c X V v d D s y M D E 1 L T A 2 L T M w J n F 1 b 3 Q 7 L C Z x d W 9 0 O z I w M T U t M D M t M z E m c X V v d D s s J n F 1 b 3 Q 7 M j A x N C 0 x M i 0 z M S Z x d W 9 0 O y w m c X V v d D s y M D E 0 L T A 5 L T M w J n F 1 b 3 Q 7 L C Z x d W 9 0 O z I w M T Q t M D Y t M z A m c X V v d D s s J n F 1 b 3 Q 7 M j A x N C 0 w M y 0 z M S Z x d W 9 0 O y w m c X V v d D s y M D E z L T E y L T M x J n F 1 b 3 Q 7 L C Z x d W 9 0 O z I w M T M t M D k t M z A m c X V v d D s s J n F 1 b 3 Q 7 M j A x M y 0 w N i 0 z M C Z x d W 9 0 O y w m c X V v d D s r N z A g U X V h c n R l c n M m c X V v d D t d I i A v P j x F b n R y e S B U e X B l P S J G a W x s R X J y b 3 J D b 2 R l I i B W Y W x 1 Z T 0 i c 1 V u a 2 5 v d 2 4 i I C 8 + P E V u d H J 5 I F R 5 c G U 9 I k Z p b G x U b 0 R h d G F N b 2 R l b E V u Y W J s Z W Q i I F Z h b H V l P S J s M C I g L z 4 8 R W 5 0 c n k g V H l w Z T 0 i U m V s Y X R p b 2 5 z a G l w S W 5 m b 0 N v b n R h a W 5 l c i I g V m F s d W U 9 I n N 7 J n F 1 b 3 Q 7 Y 2 9 s d W 1 u Q 2 9 1 b n Q m c X V v d D s 6 N D M s J n F 1 b 3 Q 7 a 2 V 5 Q 2 9 s d W 1 u T m F t Z X M m c X V v d D s 6 W 1 0 s J n F 1 b 3 Q 7 c X V l c n l S Z W x h d G l v b n N o a X B z J n F 1 b 3 Q 7 O l t d L C Z x d W 9 0 O 2 N v b H V t b k l k Z W 5 0 a X R p Z X M m c X V v d D s 6 W y Z x d W 9 0 O 1 N l Y 3 R p b 2 4 x L 1 N 0 b 2 N r Y W 5 h b H l z a X N R d W F y d G V y b H l S Y X R p b 3 M v U 2 9 1 c m N l L n t R d W F y d G V y I E V u Z G V k L D B 9 J n F 1 b 3 Q 7 L C Z x d W 9 0 O 1 N l Y 3 R p b 2 4 x L 1 N 0 b 2 N r Y W 5 h b H l z a X N R d W F y d G V y b H l S Y X R p b 3 M v U 2 9 1 c m N l L n t D d X J y Z W 5 0 L D F 9 J n F 1 b 3 Q 7 L C Z x d W 9 0 O 1 N l Y 3 R p b 2 4 x L 1 N 0 b 2 N r Y W 5 h b H l z a X N R d W F y d G V y b H l S Y X R p b 3 M v U 2 9 1 c m N l L n s y M D I z L T A z L T M x L D J 9 J n F 1 b 3 Q 7 L C Z x d W 9 0 O 1 N l Y 3 R p b 2 4 x L 1 N 0 b 2 N r Y W 5 h b H l z a X N R d W F y d G V y b H l S Y X R p b 3 M v U 2 9 1 c m N l L n s y M D I y L T E y L T M x L D N 9 J n F 1 b 3 Q 7 L C Z x d W 9 0 O 1 N l Y 3 R p b 2 4 x L 1 N 0 b 2 N r Y W 5 h b H l z a X N R d W F y d G V y b H l S Y X R p b 3 M v U 2 9 1 c m N l L n s y M D I y L T A 5 L T M w L D R 9 J n F 1 b 3 Q 7 L C Z x d W 9 0 O 1 N l Y 3 R p b 2 4 x L 1 N 0 b 2 N r Y W 5 h b H l z a X N R d W F y d G V y b H l S Y X R p b 3 M v U 2 9 1 c m N l L n s y M D I y L T A 2 L T M w L D V 9 J n F 1 b 3 Q 7 L C Z x d W 9 0 O 1 N l Y 3 R p b 2 4 x L 1 N 0 b 2 N r Y W 5 h b H l z a X N R d W F y d G V y b H l S Y X R p b 3 M v U 2 9 1 c m N l L n s y M D I y L T A z L T M x L D Z 9 J n F 1 b 3 Q 7 L C Z x d W 9 0 O 1 N l Y 3 R p b 2 4 x L 1 N 0 b 2 N r Y W 5 h b H l z a X N R d W F y d G V y b H l S Y X R p b 3 M v U 2 9 1 c m N l L n s y M D I x L T E y L T M x L D d 9 J n F 1 b 3 Q 7 L C Z x d W 9 0 O 1 N l Y 3 R p b 2 4 x L 1 N 0 b 2 N r Y W 5 h b H l z a X N R d W F y d G V y b H l S Y X R p b 3 M v U 2 9 1 c m N l L n s y M D I x L T A 5 L T M w L D h 9 J n F 1 b 3 Q 7 L C Z x d W 9 0 O 1 N l Y 3 R p b 2 4 x L 1 N 0 b 2 N r Y W 5 h b H l z a X N R d W F y d G V y b H l S Y X R p b 3 M v U 2 9 1 c m N l L n s y M D I x L T A 2 L T M w L D l 9 J n F 1 b 3 Q 7 L C Z x d W 9 0 O 1 N l Y 3 R p b 2 4 x L 1 N 0 b 2 N r Y W 5 h b H l z a X N R d W F y d G V y b H l S Y X R p b 3 M v U 2 9 1 c m N l L n s y M D I x L T A z L T M x L D E w f S Z x d W 9 0 O y w m c X V v d D t T Z W N 0 a W 9 u M S 9 T d G 9 j a 2 F u Y W x 5 c 2 l z U X V h c n R l c m x 5 U m F 0 a W 9 z L 1 N v d X J j Z S 5 7 M j A y M C 0 x M i 0 z M S w x M X 0 m c X V v d D s s J n F 1 b 3 Q 7 U 2 V j d G l v b j E v U 3 R v Y 2 t h b m F s e X N p c 1 F 1 Y X J 0 Z X J s e V J h d G l v c y 9 T b 3 V y Y 2 U u e z I w M j A t M D k t M z A s M T J 9 J n F 1 b 3 Q 7 L C Z x d W 9 0 O 1 N l Y 3 R p b 2 4 x L 1 N 0 b 2 N r Y W 5 h b H l z a X N R d W F y d G V y b H l S Y X R p b 3 M v U 2 9 1 c m N l L n s y M D I w L T A 2 L T M w L D E z f S Z x d W 9 0 O y w m c X V v d D t T Z W N 0 a W 9 u M S 9 T d G 9 j a 2 F u Y W x 5 c 2 l z U X V h c n R l c m x 5 U m F 0 a W 9 z L 1 N v d X J j Z S 5 7 M j A y M C 0 w M y 0 z M S w x N H 0 m c X V v d D s s J n F 1 b 3 Q 7 U 2 V j d G l v b j E v U 3 R v Y 2 t h b m F s e X N p c 1 F 1 Y X J 0 Z X J s e V J h d G l v c y 9 T b 3 V y Y 2 U u e z I w M T k t M T I t M z E s M T V 9 J n F 1 b 3 Q 7 L C Z x d W 9 0 O 1 N l Y 3 R p b 2 4 x L 1 N 0 b 2 N r Y W 5 h b H l z a X N R d W F y d G V y b H l S Y X R p b 3 M v U 2 9 1 c m N l L n s y M D E 5 L T A 5 L T M w L D E 2 f S Z x d W 9 0 O y w m c X V v d D t T Z W N 0 a W 9 u M S 9 T d G 9 j a 2 F u Y W x 5 c 2 l z U X V h c n R l c m x 5 U m F 0 a W 9 z L 1 N v d X J j Z S 5 7 M j A x O S 0 w N i 0 z M C w x N 3 0 m c X V v d D s s J n F 1 b 3 Q 7 U 2 V j d G l v b j E v U 3 R v Y 2 t h b m F s e X N p c 1 F 1 Y X J 0 Z X J s e V J h d G l v c y 9 T b 3 V y Y 2 U u e z I w M T k t M D M t M z E s M T h 9 J n F 1 b 3 Q 7 L C Z x d W 9 0 O 1 N l Y 3 R p b 2 4 x L 1 N 0 b 2 N r Y W 5 h b H l z a X N R d W F y d G V y b H l S Y X R p b 3 M v U 2 9 1 c m N l L n s y M D E 4 L T E y L T M x L D E 5 f S Z x d W 9 0 O y w m c X V v d D t T Z W N 0 a W 9 u M S 9 T d G 9 j a 2 F u Y W x 5 c 2 l z U X V h c n R l c m x 5 U m F 0 a W 9 z L 1 N v d X J j Z S 5 7 M j A x O C 0 w O S 0 z M C w y M H 0 m c X V v d D s s J n F 1 b 3 Q 7 U 2 V j d G l v b j E v U 3 R v Y 2 t h b m F s e X N p c 1 F 1 Y X J 0 Z X J s e V J h d G l v c y 9 T b 3 V y Y 2 U u e z I w M T g t M D Y t M z A s M j F 9 J n F 1 b 3 Q 7 L C Z x d W 9 0 O 1 N l Y 3 R p b 2 4 x L 1 N 0 b 2 N r Y W 5 h b H l z a X N R d W F y d G V y b H l S Y X R p b 3 M v U 2 9 1 c m N l L n s y M D E 4 L T A z L T M x L D I y f S Z x d W 9 0 O y w m c X V v d D t T Z W N 0 a W 9 u M S 9 T d G 9 j a 2 F u Y W x 5 c 2 l z U X V h c n R l c m x 5 U m F 0 a W 9 z L 1 N v d X J j Z S 5 7 M j A x N y 0 x M i 0 z M S w y M 3 0 m c X V v d D s s J n F 1 b 3 Q 7 U 2 V j d G l v b j E v U 3 R v Y 2 t h b m F s e X N p c 1 F 1 Y X J 0 Z X J s e V J h d G l v c y 9 T b 3 V y Y 2 U u e z I w M T c t M D k t M z A s M j R 9 J n F 1 b 3 Q 7 L C Z x d W 9 0 O 1 N l Y 3 R p b 2 4 x L 1 N 0 b 2 N r Y W 5 h b H l z a X N R d W F y d G V y b H l S Y X R p b 3 M v U 2 9 1 c m N l L n s y M D E 3 L T A 2 L T M w L D I 1 f S Z x d W 9 0 O y w m c X V v d D t T Z W N 0 a W 9 u M S 9 T d G 9 j a 2 F u Y W x 5 c 2 l z U X V h c n R l c m x 5 U m F 0 a W 9 z L 1 N v d X J j Z S 5 7 M j A x N y 0 w M y 0 z M S w y N n 0 m c X V v d D s s J n F 1 b 3 Q 7 U 2 V j d G l v b j E v U 3 R v Y 2 t h b m F s e X N p c 1 F 1 Y X J 0 Z X J s e V J h d G l v c y 9 T b 3 V y Y 2 U u e z I w M T Y t M T I t M z E s M j d 9 J n F 1 b 3 Q 7 L C Z x d W 9 0 O 1 N l Y 3 R p b 2 4 x L 1 N 0 b 2 N r Y W 5 h b H l z a X N R d W F y d G V y b H l S Y X R p b 3 M v U 2 9 1 c m N l L n s y M D E 2 L T A 5 L T M w L D I 4 f S Z x d W 9 0 O y w m c X V v d D t T Z W N 0 a W 9 u M S 9 T d G 9 j a 2 F u Y W x 5 c 2 l z U X V h c n R l c m x 5 U m F 0 a W 9 z L 1 N v d X J j Z S 5 7 M j A x N i 0 w N i 0 z M C w y O X 0 m c X V v d D s s J n F 1 b 3 Q 7 U 2 V j d G l v b j E v U 3 R v Y 2 t h b m F s e X N p c 1 F 1 Y X J 0 Z X J s e V J h d G l v c y 9 T b 3 V y Y 2 U u e z I w M T Y t M D M t M z E s M z B 9 J n F 1 b 3 Q 7 L C Z x d W 9 0 O 1 N l Y 3 R p b 2 4 x L 1 N 0 b 2 N r Y W 5 h b H l z a X N R d W F y d G V y b H l S Y X R p b 3 M v U 2 9 1 c m N l L n s y M D E 1 L T E y L T M x L D M x f S Z x d W 9 0 O y w m c X V v d D t T Z W N 0 a W 9 u M S 9 T d G 9 j a 2 F u Y W x 5 c 2 l z U X V h c n R l c m x 5 U m F 0 a W 9 z L 1 N v d X J j Z S 5 7 M j A x N S 0 w O S 0 z M C w z M n 0 m c X V v d D s s J n F 1 b 3 Q 7 U 2 V j d G l v b j E v U 3 R v Y 2 t h b m F s e X N p c 1 F 1 Y X J 0 Z X J s e V J h d G l v c y 9 T b 3 V y Y 2 U u e z I w M T U t M D Y t M z A s M z N 9 J n F 1 b 3 Q 7 L C Z x d W 9 0 O 1 N l Y 3 R p b 2 4 x L 1 N 0 b 2 N r Y W 5 h b H l z a X N R d W F y d G V y b H l S Y X R p b 3 M v U 2 9 1 c m N l L n s y M D E 1 L T A z L T M x L D M 0 f S Z x d W 9 0 O y w m c X V v d D t T Z W N 0 a W 9 u M S 9 T d G 9 j a 2 F u Y W x 5 c 2 l z U X V h c n R l c m x 5 U m F 0 a W 9 z L 1 N v d X J j Z S 5 7 M j A x N C 0 x M i 0 z M S w z N X 0 m c X V v d D s s J n F 1 b 3 Q 7 U 2 V j d G l v b j E v U 3 R v Y 2 t h b m F s e X N p c 1 F 1 Y X J 0 Z X J s e V J h d G l v c y 9 T b 3 V y Y 2 U u e z I w M T Q t M D k t M z A s M z Z 9 J n F 1 b 3 Q 7 L C Z x d W 9 0 O 1 N l Y 3 R p b 2 4 x L 1 N 0 b 2 N r Y W 5 h b H l z a X N R d W F y d G V y b H l S Y X R p b 3 M v U 2 9 1 c m N l L n s y M D E 0 L T A 2 L T M w L D M 3 f S Z x d W 9 0 O y w m c X V v d D t T Z W N 0 a W 9 u M S 9 T d G 9 j a 2 F u Y W x 5 c 2 l z U X V h c n R l c m x 5 U m F 0 a W 9 z L 1 N v d X J j Z S 5 7 M j A x N C 0 w M y 0 z M S w z O H 0 m c X V v d D s s J n F 1 b 3 Q 7 U 2 V j d G l v b j E v U 3 R v Y 2 t h b m F s e X N p c 1 F 1 Y X J 0 Z X J s e V J h d G l v c y 9 T b 3 V y Y 2 U u e z I w M T M t M T I t M z E s M z l 9 J n F 1 b 3 Q 7 L C Z x d W 9 0 O 1 N l Y 3 R p b 2 4 x L 1 N 0 b 2 N r Y W 5 h b H l z a X N R d W F y d G V y b H l S Y X R p b 3 M v U 2 9 1 c m N l L n s y M D E z L T A 5 L T M w L D Q w f S Z x d W 9 0 O y w m c X V v d D t T Z W N 0 a W 9 u M S 9 T d G 9 j a 2 F u Y W x 5 c 2 l z U X V h c n R l c m x 5 U m F 0 a W 9 z L 1 N v d X J j Z S 5 7 M j A x M y 0 w N i 0 z M C w 0 M X 0 m c X V v d D s s J n F 1 b 3 Q 7 U 2 V j d G l v b j E v U 3 R v Y 2 t h b m F s e X N p c 1 F 1 Y X J 0 Z X J s e V J h d G l v c y 9 T b 3 V y Y 2 U u e y s 3 M C B R d W F y d G V y c y w 0 M n 0 m c X V v d D t d L C Z x d W 9 0 O 0 N v b H V t b k N v d W 5 0 J n F 1 b 3 Q 7 O j Q z L C Z x d W 9 0 O 0 t l e U N v b H V t b k 5 h b W V z J n F 1 b 3 Q 7 O l t d L C Z x d W 9 0 O 0 N v b H V t b k l k Z W 5 0 a X R p Z X M m c X V v d D s 6 W y Z x d W 9 0 O 1 N l Y 3 R p b 2 4 x L 1 N 0 b 2 N r Y W 5 h b H l z a X N R d W F y d G V y b H l S Y X R p b 3 M v U 2 9 1 c m N l L n t R d W F y d G V y I E V u Z G V k L D B 9 J n F 1 b 3 Q 7 L C Z x d W 9 0 O 1 N l Y 3 R p b 2 4 x L 1 N 0 b 2 N r Y W 5 h b H l z a X N R d W F y d G V y b H l S Y X R p b 3 M v U 2 9 1 c m N l L n t D d X J y Z W 5 0 L D F 9 J n F 1 b 3 Q 7 L C Z x d W 9 0 O 1 N l Y 3 R p b 2 4 x L 1 N 0 b 2 N r Y W 5 h b H l z a X N R d W F y d G V y b H l S Y X R p b 3 M v U 2 9 1 c m N l L n s y M D I z L T A z L T M x L D J 9 J n F 1 b 3 Q 7 L C Z x d W 9 0 O 1 N l Y 3 R p b 2 4 x L 1 N 0 b 2 N r Y W 5 h b H l z a X N R d W F y d G V y b H l S Y X R p b 3 M v U 2 9 1 c m N l L n s y M D I y L T E y L T M x L D N 9 J n F 1 b 3 Q 7 L C Z x d W 9 0 O 1 N l Y 3 R p b 2 4 x L 1 N 0 b 2 N r Y W 5 h b H l z a X N R d W F y d G V y b H l S Y X R p b 3 M v U 2 9 1 c m N l L n s y M D I y L T A 5 L T M w L D R 9 J n F 1 b 3 Q 7 L C Z x d W 9 0 O 1 N l Y 3 R p b 2 4 x L 1 N 0 b 2 N r Y W 5 h b H l z a X N R d W F y d G V y b H l S Y X R p b 3 M v U 2 9 1 c m N l L n s y M D I y L T A 2 L T M w L D V 9 J n F 1 b 3 Q 7 L C Z x d W 9 0 O 1 N l Y 3 R p b 2 4 x L 1 N 0 b 2 N r Y W 5 h b H l z a X N R d W F y d G V y b H l S Y X R p b 3 M v U 2 9 1 c m N l L n s y M D I y L T A z L T M x L D Z 9 J n F 1 b 3 Q 7 L C Z x d W 9 0 O 1 N l Y 3 R p b 2 4 x L 1 N 0 b 2 N r Y W 5 h b H l z a X N R d W F y d G V y b H l S Y X R p b 3 M v U 2 9 1 c m N l L n s y M D I x L T E y L T M x L D d 9 J n F 1 b 3 Q 7 L C Z x d W 9 0 O 1 N l Y 3 R p b 2 4 x L 1 N 0 b 2 N r Y W 5 h b H l z a X N R d W F y d G V y b H l S Y X R p b 3 M v U 2 9 1 c m N l L n s y M D I x L T A 5 L T M w L D h 9 J n F 1 b 3 Q 7 L C Z x d W 9 0 O 1 N l Y 3 R p b 2 4 x L 1 N 0 b 2 N r Y W 5 h b H l z a X N R d W F y d G V y b H l S Y X R p b 3 M v U 2 9 1 c m N l L n s y M D I x L T A 2 L T M w L D l 9 J n F 1 b 3 Q 7 L C Z x d W 9 0 O 1 N l Y 3 R p b 2 4 x L 1 N 0 b 2 N r Y W 5 h b H l z a X N R d W F y d G V y b H l S Y X R p b 3 M v U 2 9 1 c m N l L n s y M D I x L T A z L T M x L D E w f S Z x d W 9 0 O y w m c X V v d D t T Z W N 0 a W 9 u M S 9 T d G 9 j a 2 F u Y W x 5 c 2 l z U X V h c n R l c m x 5 U m F 0 a W 9 z L 1 N v d X J j Z S 5 7 M j A y M C 0 x M i 0 z M S w x M X 0 m c X V v d D s s J n F 1 b 3 Q 7 U 2 V j d G l v b j E v U 3 R v Y 2 t h b m F s e X N p c 1 F 1 Y X J 0 Z X J s e V J h d G l v c y 9 T b 3 V y Y 2 U u e z I w M j A t M D k t M z A s M T J 9 J n F 1 b 3 Q 7 L C Z x d W 9 0 O 1 N l Y 3 R p b 2 4 x L 1 N 0 b 2 N r Y W 5 h b H l z a X N R d W F y d G V y b H l S Y X R p b 3 M v U 2 9 1 c m N l L n s y M D I w L T A 2 L T M w L D E z f S Z x d W 9 0 O y w m c X V v d D t T Z W N 0 a W 9 u M S 9 T d G 9 j a 2 F u Y W x 5 c 2 l z U X V h c n R l c m x 5 U m F 0 a W 9 z L 1 N v d X J j Z S 5 7 M j A y M C 0 w M y 0 z M S w x N H 0 m c X V v d D s s J n F 1 b 3 Q 7 U 2 V j d G l v b j E v U 3 R v Y 2 t h b m F s e X N p c 1 F 1 Y X J 0 Z X J s e V J h d G l v c y 9 T b 3 V y Y 2 U u e z I w M T k t M T I t M z E s M T V 9 J n F 1 b 3 Q 7 L C Z x d W 9 0 O 1 N l Y 3 R p b 2 4 x L 1 N 0 b 2 N r Y W 5 h b H l z a X N R d W F y d G V y b H l S Y X R p b 3 M v U 2 9 1 c m N l L n s y M D E 5 L T A 5 L T M w L D E 2 f S Z x d W 9 0 O y w m c X V v d D t T Z W N 0 a W 9 u M S 9 T d G 9 j a 2 F u Y W x 5 c 2 l z U X V h c n R l c m x 5 U m F 0 a W 9 z L 1 N v d X J j Z S 5 7 M j A x O S 0 w N i 0 z M C w x N 3 0 m c X V v d D s s J n F 1 b 3 Q 7 U 2 V j d G l v b j E v U 3 R v Y 2 t h b m F s e X N p c 1 F 1 Y X J 0 Z X J s e V J h d G l v c y 9 T b 3 V y Y 2 U u e z I w M T k t M D M t M z E s M T h 9 J n F 1 b 3 Q 7 L C Z x d W 9 0 O 1 N l Y 3 R p b 2 4 x L 1 N 0 b 2 N r Y W 5 h b H l z a X N R d W F y d G V y b H l S Y X R p b 3 M v U 2 9 1 c m N l L n s y M D E 4 L T E y L T M x L D E 5 f S Z x d W 9 0 O y w m c X V v d D t T Z W N 0 a W 9 u M S 9 T d G 9 j a 2 F u Y W x 5 c 2 l z U X V h c n R l c m x 5 U m F 0 a W 9 z L 1 N v d X J j Z S 5 7 M j A x O C 0 w O S 0 z M C w y M H 0 m c X V v d D s s J n F 1 b 3 Q 7 U 2 V j d G l v b j E v U 3 R v Y 2 t h b m F s e X N p c 1 F 1 Y X J 0 Z X J s e V J h d G l v c y 9 T b 3 V y Y 2 U u e z I w M T g t M D Y t M z A s M j F 9 J n F 1 b 3 Q 7 L C Z x d W 9 0 O 1 N l Y 3 R p b 2 4 x L 1 N 0 b 2 N r Y W 5 h b H l z a X N R d W F y d G V y b H l S Y X R p b 3 M v U 2 9 1 c m N l L n s y M D E 4 L T A z L T M x L D I y f S Z x d W 9 0 O y w m c X V v d D t T Z W N 0 a W 9 u M S 9 T d G 9 j a 2 F u Y W x 5 c 2 l z U X V h c n R l c m x 5 U m F 0 a W 9 z L 1 N v d X J j Z S 5 7 M j A x N y 0 x M i 0 z M S w y M 3 0 m c X V v d D s s J n F 1 b 3 Q 7 U 2 V j d G l v b j E v U 3 R v Y 2 t h b m F s e X N p c 1 F 1 Y X J 0 Z X J s e V J h d G l v c y 9 T b 3 V y Y 2 U u e z I w M T c t M D k t M z A s M j R 9 J n F 1 b 3 Q 7 L C Z x d W 9 0 O 1 N l Y 3 R p b 2 4 x L 1 N 0 b 2 N r Y W 5 h b H l z a X N R d W F y d G V y b H l S Y X R p b 3 M v U 2 9 1 c m N l L n s y M D E 3 L T A 2 L T M w L D I 1 f S Z x d W 9 0 O y w m c X V v d D t T Z W N 0 a W 9 u M S 9 T d G 9 j a 2 F u Y W x 5 c 2 l z U X V h c n R l c m x 5 U m F 0 a W 9 z L 1 N v d X J j Z S 5 7 M j A x N y 0 w M y 0 z M S w y N n 0 m c X V v d D s s J n F 1 b 3 Q 7 U 2 V j d G l v b j E v U 3 R v Y 2 t h b m F s e X N p c 1 F 1 Y X J 0 Z X J s e V J h d G l v c y 9 T b 3 V y Y 2 U u e z I w M T Y t M T I t M z E s M j d 9 J n F 1 b 3 Q 7 L C Z x d W 9 0 O 1 N l Y 3 R p b 2 4 x L 1 N 0 b 2 N r Y W 5 h b H l z a X N R d W F y d G V y b H l S Y X R p b 3 M v U 2 9 1 c m N l L n s y M D E 2 L T A 5 L T M w L D I 4 f S Z x d W 9 0 O y w m c X V v d D t T Z W N 0 a W 9 u M S 9 T d G 9 j a 2 F u Y W x 5 c 2 l z U X V h c n R l c m x 5 U m F 0 a W 9 z L 1 N v d X J j Z S 5 7 M j A x N i 0 w N i 0 z M C w y O X 0 m c X V v d D s s J n F 1 b 3 Q 7 U 2 V j d G l v b j E v U 3 R v Y 2 t h b m F s e X N p c 1 F 1 Y X J 0 Z X J s e V J h d G l v c y 9 T b 3 V y Y 2 U u e z I w M T Y t M D M t M z E s M z B 9 J n F 1 b 3 Q 7 L C Z x d W 9 0 O 1 N l Y 3 R p b 2 4 x L 1 N 0 b 2 N r Y W 5 h b H l z a X N R d W F y d G V y b H l S Y X R p b 3 M v U 2 9 1 c m N l L n s y M D E 1 L T E y L T M x L D M x f S Z x d W 9 0 O y w m c X V v d D t T Z W N 0 a W 9 u M S 9 T d G 9 j a 2 F u Y W x 5 c 2 l z U X V h c n R l c m x 5 U m F 0 a W 9 z L 1 N v d X J j Z S 5 7 M j A x N S 0 w O S 0 z M C w z M n 0 m c X V v d D s s J n F 1 b 3 Q 7 U 2 V j d G l v b j E v U 3 R v Y 2 t h b m F s e X N p c 1 F 1 Y X J 0 Z X J s e V J h d G l v c y 9 T b 3 V y Y 2 U u e z I w M T U t M D Y t M z A s M z N 9 J n F 1 b 3 Q 7 L C Z x d W 9 0 O 1 N l Y 3 R p b 2 4 x L 1 N 0 b 2 N r Y W 5 h b H l z a X N R d W F y d G V y b H l S Y X R p b 3 M v U 2 9 1 c m N l L n s y M D E 1 L T A z L T M x L D M 0 f S Z x d W 9 0 O y w m c X V v d D t T Z W N 0 a W 9 u M S 9 T d G 9 j a 2 F u Y W x 5 c 2 l z U X V h c n R l c m x 5 U m F 0 a W 9 z L 1 N v d X J j Z S 5 7 M j A x N C 0 x M i 0 z M S w z N X 0 m c X V v d D s s J n F 1 b 3 Q 7 U 2 V j d G l v b j E v U 3 R v Y 2 t h b m F s e X N p c 1 F 1 Y X J 0 Z X J s e V J h d G l v c y 9 T b 3 V y Y 2 U u e z I w M T Q t M D k t M z A s M z Z 9 J n F 1 b 3 Q 7 L C Z x d W 9 0 O 1 N l Y 3 R p b 2 4 x L 1 N 0 b 2 N r Y W 5 h b H l z a X N R d W F y d G V y b H l S Y X R p b 3 M v U 2 9 1 c m N l L n s y M D E 0 L T A 2 L T M w L D M 3 f S Z x d W 9 0 O y w m c X V v d D t T Z W N 0 a W 9 u M S 9 T d G 9 j a 2 F u Y W x 5 c 2 l z U X V h c n R l c m x 5 U m F 0 a W 9 z L 1 N v d X J j Z S 5 7 M j A x N C 0 w M y 0 z M S w z O H 0 m c X V v d D s s J n F 1 b 3 Q 7 U 2 V j d G l v b j E v U 3 R v Y 2 t h b m F s e X N p c 1 F 1 Y X J 0 Z X J s e V J h d G l v c y 9 T b 3 V y Y 2 U u e z I w M T M t M T I t M z E s M z l 9 J n F 1 b 3 Q 7 L C Z x d W 9 0 O 1 N l Y 3 R p b 2 4 x L 1 N 0 b 2 N r Y W 5 h b H l z a X N R d W F y d G V y b H l S Y X R p b 3 M v U 2 9 1 c m N l L n s y M D E z L T A 5 L T M w L D Q w f S Z x d W 9 0 O y w m c X V v d D t T Z W N 0 a W 9 u M S 9 T d G 9 j a 2 F u Y W x 5 c 2 l z U X V h c n R l c m x 5 U m F 0 a W 9 z L 1 N v d X J j Z S 5 7 M j A x M y 0 w N i 0 z M C w 0 M X 0 m c X V v d D s s J n F 1 b 3 Q 7 U 2 V j d G l v b j E v U 3 R v Y 2 t h b m F s e X N p c 1 F 1 Y X J 0 Z X J s e V J h d G l v c y 9 T b 3 V y Y 2 U u e y s 3 M C B R d W F y d G V y c y w 0 M n 0 m c X V v d D t d L C Z x d W 9 0 O 1 J l b G F 0 a W 9 u c 2 h p c E l u Z m 8 m c X V v d D s 6 W 1 1 9 I i A v P j x F b n R y e S B U e X B l P S J M b 2 F k Z W R U b 0 F u Y W x 5 c 2 l z U 2 V y d m l j Z X M i I F Z h b H V l P S J s M C I g L z 4 8 R W 5 0 c n k g V H l w Z T 0 i R m l s b F N 0 Y X R 1 c y I g V m F s d W U 9 I n N D b 2 1 w b G V 0 Z S I g L z 4 8 R W 5 0 c n k g V H l w Z T 0 i R m l s b E 9 i a m V j d F R 5 c G U i I F Z h b H V l P S J z V G F i b G U i I C 8 + P E V u d H J 5 I F R 5 c G U 9 I l F 1 Z X J 5 S U Q i I F Z h b H V l P S J z M T U 5 Y W I 1 O W E t Z j I 5 Y y 0 0 M G E 0 L T h m M T U t Z T U 4 M W Y 3 Z j k 4 Y j k x I i A v P j x F b n R y e S B U e X B l P S J B Z G R l Z F R v R G F 0 Y U 1 v Z G V s I i B W Y W x 1 Z T 0 i b D A i I C 8 + P C 9 T d G F i b G V F b n R y a W V z P j w v S X R l b T 4 8 S X R l b T 4 8 S X R l b U x v Y 2 F 0 a W 9 u P j x J d G V t V H l w Z T 5 G b 3 J t d W x h P C 9 J d G V t V H l w Z T 4 8 S X R l b V B h d G g + U 2 V j d G l v b j E v U 3 R v Y 2 t h b m F s e X N p c 1 F 1 Y X J 0 Z X J s e V J h d G l v c y 9 T b 3 V y Y 2 U 8 L 0 l 0 Z W 1 Q Y X R o P j w v S X R l b U x v Y 2 F 0 a W 9 u P j x T d G F i b G V F b n R y a W V z I C 8 + P C 9 J d G V t P j x J d G V t P j x J d G V t T G 9 j Y X R p b 2 4 + P E l 0 Z W 1 U e X B l P k Z v c m 1 1 b G E 8 L 0 l 0 Z W 1 U e X B l P j x J d G V t U G F 0 a D 5 T Z W N 0 a W 9 u M S 9 Z Y W h v b 0 R l d G F p b H M 8 L 0 l 0 Z W 1 Q Y X R o P j w v S X R l b U x v Y 2 F 0 a W 9 u P j x T d G F i b G V F b n R y a W V z 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W W F o b 2 9 E Z X R h a W x z L 1 R 5 c G U g b W 9 k a W Z p w 6 k x L n t U a W N r Z X I s M H 0 m c X V v d D s s J n F 1 b 3 Q 7 U 2 V j d G l v b j E v W W F o b 2 9 E Z X R h a W x z L 1 R 5 c G U g b W 9 k a W Z p w 6 k x L n t J b m R 1 c 3 R y e S w x f S Z x d W 9 0 O y w m c X V v d D t T Z W N 0 a W 9 u M S 9 Z Y W h v b 0 R l d G F p b H M v V H l w Z S B t b 2 R p Z m n D q T E u e 0 l u Z H V z d H J 5 R G l z c C w y f S Z x d W 9 0 O y w m c X V v d D t T Z W N 0 a W 9 u M S 9 Z Y W h v b 0 R l d G F p b H M v V H l w Z S B t b 2 R p Z m n D q T E u e 1 N l Y 3 R v c i w z f S Z x d W 9 0 O y w m c X V v d D t T Z W N 0 a W 9 u M S 9 Z Y W h v b 0 R l d G F p b H M v V H l w Z S B t b 2 R p Z m n D q T E u e 1 d l Y l N p d G U s N H 0 m c X V v d D t d L C Z x d W 9 0 O 0 N v b H V t b k N v d W 5 0 J n F 1 b 3 Q 7 O j U s J n F 1 b 3 Q 7 S 2 V 5 Q 2 9 s d W 1 u T m F t Z X M m c X V v d D s 6 W 1 0 s J n F 1 b 3 Q 7 Q 2 9 s d W 1 u S W R l b n R p d G l l c y Z x d W 9 0 O z p b J n F 1 b 3 Q 7 U 2 V j d G l v b j E v W W F o b 2 9 E Z X R h a W x z L 1 R 5 c G U g b W 9 k a W Z p w 6 k x L n t U a W N r Z X I s M H 0 m c X V v d D s s J n F 1 b 3 Q 7 U 2 V j d G l v b j E v W W F o b 2 9 E Z X R h a W x z L 1 R 5 c G U g b W 9 k a W Z p w 6 k x L n t J b m R 1 c 3 R y e S w x f S Z x d W 9 0 O y w m c X V v d D t T Z W N 0 a W 9 u M S 9 Z Y W h v b 0 R l d G F p b H M v V H l w Z S B t b 2 R p Z m n D q T E u e 0 l u Z H V z d H J 5 R G l z c C w y f S Z x d W 9 0 O y w m c X V v d D t T Z W N 0 a W 9 u M S 9 Z Y W h v b 0 R l d G F p b H M v V H l w Z S B t b 2 R p Z m n D q T E u e 1 N l Y 3 R v c i w z f S Z x d W 9 0 O y w m c X V v d D t T Z W N 0 a W 9 u M S 9 Z Y W h v b 0 R l d G F p b H M v V H l w Z S B t b 2 R p Z m n D q T E u e 1 d l Y l N p d G U s N H 0 m c X V v d D t d L C Z x d W 9 0 O 1 J l b G F 0 a W 9 u c 2 h p c E l u Z m 8 m c X V v d D s 6 W 1 1 9 I i A v P j x F b n R y e S B U e X B l P S J G a W x s U 3 R h d H V z I i B W Y W x 1 Z T 0 i c 0 N v b X B s Z X R l I i A v P j x F b n R y e S B U e X B l P S J G a W x s Q 2 9 s d W 1 u T m F t Z X M i I F Z h b H V l P S J z W y Z x d W 9 0 O 1 R p Y 2 t l c i Z x d W 9 0 O y w m c X V v d D t J b m R 1 c 3 R y e S Z x d W 9 0 O y w m c X V v d D t J b m R 1 c 3 R y e U R p c 3 A m c X V v d D s s J n F 1 b 3 Q 7 U 2 V j d G 9 y J n F 1 b 3 Q 7 L C Z x d W 9 0 O 1 d l Y l N p d G U m c X V v d D t d 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W U d C Z 1 k 9 I i A v P j x F b n R y e S B U e X B l P S J G a W x s T G F z d F V w Z G F 0 Z W Q i I F Z h b H V l P S J k M j A y M y 0 w N i 0 y N 1 Q x M z o y M T o w O C 4 5 N j g 1 M z g 4 W i I g L z 4 8 R W 5 0 c n k g V H l w Z T 0 i R m l s b E V y c m 9 y Q 2 9 1 b n Q i I F Z h b H V l P S J s M C I g L z 4 8 R W 5 0 c n k g V H l w Z T 0 i Q W R k Z W R U b 0 R h d G F N b 2 R l b C I g V m F s d W U 9 I m w w I i A v P j x F b n R y e S B U e X B l P S J G a W x s Z W R D b 2 1 w b G V 0 Z V J l c 3 V s d F R v V 2 9 y a 3 N o Z W V 0 I i B W Y W x 1 Z T 0 i b D E i I C 8 + P E V u d H J 5 I F R 5 c G U 9 I k Z p b G x U Y X J n Z X Q i I F Z h b H V l P S J z W W F o b 2 9 E Z X R h a W x z I i A v P j x F b n R y e S B U e X B l P S J G a W x s R X J y b 3 J D b 2 R l I i B W Y W x 1 Z T 0 i c 1 V u a 2 5 v d 2 4 i I C 8 + P E V u d H J 5 I F R 5 c G U 9 I k Z p b G x D b 3 V u d C I g V m F s d W U 9 I m w y M z c 2 I i A v P j x F b n R y e S B U e X B l P S J S Z W N v d m V y e V R h c m d l d F J v d y I g V m F s d W U 9 I m w y I i A v P j x F b n R y e S B U e X B l P S J S Z W N v d m V y e V R h c m d l d E N v b H V t b i I g V m F s d W U 9 I m w 3 I i A v P j x F b n R y e S B U e X B l P S J S Z W N v d m V y e V R h c m d l d F N o Z W V 0 I i B W Y W x 1 Z T 0 i c 1 R h e G 9 u b 2 1 p Z S I g L z 4 8 R W 5 0 c n k g V H l w Z T 0 i R m l s b F R v R G F 0 Y U 1 v Z G V s R W 5 h Y m x l Z C I g V m F s d W U 9 I m w w I i A v P j x F b n R y e S B U e X B l P S J G a W x s T 2 J q Z W N 0 V H l w Z S I g V m F s d W U 9 I n N U Y W J s Z S I g L z 4 8 R W 5 0 c n k g V H l w Z T 0 i R m l s b E V u Y W J s Z W Q i I F Z h b H V l P S J s M S I g L z 4 8 R W 5 0 c n k g V H l w Z T 0 i U X V l c n l J R C I g V m F s d W U 9 I n M w Y z c y Z T E y N y 1 i M j h k L T R m Y m Q t Y W M 3 N i 0 z O D c w Z j I w Z T B j M j Y i I C 8 + P C 9 T d G F i b G V F b n R y a W V z P j w v S X R l b T 4 8 S X R l b T 4 8 S X R l b U x v Y 2 F 0 a W 9 u P j x J d G V t V H l w Z T 5 G b 3 J t d W x h P C 9 J d G V t V H l w Z T 4 8 S X R l b V B h d G g + U 2 V j d G l v b j E v W W F o b 2 9 E Z X R h a W x z L 1 N v d X J j Z T w v S X R l b V B h d G g + P C 9 J d G V t T G 9 j Y X R p b 2 4 + P F N 0 Y W J s Z U V u d H J p Z X M g L z 4 8 L 0 l 0 Z W 0 + P E l 0 Z W 0 + P E l 0 Z W 1 M b 2 N h d G l v b j 4 8 S X R l b V R 5 c G U + R m 9 y b X V s Y T w v S X R l b V R 5 c G U + P E l 0 Z W 1 Q Y X R o P l N l Y 3 R p b 2 4 x L 1 l h a G 9 v R G V 0 Y W l s c y 9 U e X B l J T I w b W 9 k a W Z p J U M z J U E 5 P C 9 J d G V t U G F 0 a D 4 8 L 0 l 0 Z W 1 M b 2 N h d G l v b j 4 8 U 3 R h Y m x l R W 5 0 c m l l c y A v P j w v S X R l b T 4 8 S X R l b T 4 8 S X R l b U x v Y 2 F 0 a W 9 u P j x J d G V t V H l w Z T 5 G b 3 J t d W x h P C 9 J d G V t V H l w Z T 4 8 S X R l b V B h d G g + U 2 V j d G l v b j E v W W F o b 2 9 E Z X R h a W x z L 0 V u L X Q l Q z M l Q U F 0 Z X M l M j B w c m 9 t d X M 8 L 0 l 0 Z W 1 Q Y X R o P j w v S X R l b U x v Y 2 F 0 a W 9 u P j x T d G F i b G V F b n R y a W V z I C 8 + P C 9 J d G V t P j x J d G V t P j x J d G V t T G 9 j Y X R p b 2 4 + P E l 0 Z W 1 U e X B l P k Z v c m 1 1 b G E 8 L 0 l 0 Z W 1 U e X B l P j x J d G V t U G F 0 a D 5 T Z W N 0 a W 9 u M S 9 Z Y W h v b 0 R l d G F p b H M v V H l w Z S U y M G 1 v Z G l m a S V D M y V B O T E 8 L 0 l 0 Z W 1 Q Y X R o P j w v S X R l b U x v Y 2 F 0 a W 9 u P j x T d G F i b G V F b n R y a W V z I C 8 + P C 9 J d G V t P j w v S X R l b X M + P C 9 M b 2 N h b F B h Y 2 t h Z 2 V N Z X R h Z G F 0 Y U Z p b G U + F g A A A F B L B Q Y A A A A A A A A A A A A A A A A A A A A A A A D a A A A A A Q A A A N C M n d 8 B F d E R j H o A w E / C l + s B A A A A o m Y O Y 0 w e a 0 S Q D I X 5 q v / D 7 g A A A A A C A A A A A A A D Z g A A w A A A A B A A A A D B x 8 + K o / / L F a K B i Y x + A x B 4 A A A A A A S A A A C g A A A A E A A A A F X W v 1 z 7 0 K m 6 m 9 f 6 3 Y L f y V V Q A A A A s 7 Q U / 4 l / s s y 2 z s d f h K j P c u 7 Y R o M 3 X r K k 8 L i V y 1 2 7 L a 1 T a t c A p d o N R I Q d / b i n t m F F Y l x M z p Z b y F a m K y M i 5 0 a V 9 b Y X q Z l N d 5 R u + x j K m v O J E r o U A A A A W s 8 I 3 P 5 V o Y H 3 i e 8 Y Y F X W b u a w G r 0 = < / D a t a M a s h u p > 
</file>

<file path=customXml/itemProps1.xml><?xml version="1.0" encoding="utf-8"?>
<ds:datastoreItem xmlns:ds="http://schemas.openxmlformats.org/officeDocument/2006/customXml" ds:itemID="{5BEAD81C-D696-4376-8DDA-A4AE6B54CE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7</vt:i4>
      </vt:variant>
    </vt:vector>
  </HeadingPairs>
  <TitlesOfParts>
    <vt:vector size="22" baseType="lpstr">
      <vt:lpstr>Sectors</vt:lpstr>
      <vt:lpstr>Stock</vt:lpstr>
      <vt:lpstr>KPI &amp; MOP</vt:lpstr>
      <vt:lpstr>People</vt:lpstr>
      <vt:lpstr>Analysts</vt:lpstr>
      <vt:lpstr>Catalyst</vt:lpstr>
      <vt:lpstr>Taxonomie</vt:lpstr>
      <vt:lpstr>QuarterlyIncome</vt:lpstr>
      <vt:lpstr>QuarterlyBalanceSheet</vt:lpstr>
      <vt:lpstr>QuarterlyCashFlow</vt:lpstr>
      <vt:lpstr>QuarterlyRatios</vt:lpstr>
      <vt:lpstr>YearlyIncome</vt:lpstr>
      <vt:lpstr>YearlyBalanceSheet</vt:lpstr>
      <vt:lpstr>YearlyCashFlow</vt:lpstr>
      <vt:lpstr>YearlyRatios</vt:lpstr>
      <vt:lpstr>CurrentStock</vt:lpstr>
      <vt:lpstr>QuarterBalanceSheetNames</vt:lpstr>
      <vt:lpstr>QuarterlyIncomeNames</vt:lpstr>
      <vt:lpstr>QuarterlyRatiosNames</vt:lpstr>
      <vt:lpstr>QuaterlyCashFlowNames</vt:lpstr>
      <vt:lpstr>QuaterlyIncomeNames</vt:lpstr>
      <vt:lpstr>YearlyRatiosNames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2023-05-31T19:56:49Z</dcterms:created>
  <dcterms:modified xsi:type="dcterms:W3CDTF">2023-06-27T13:25:39Z</dcterms:modified>
</cp:coreProperties>
</file>